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800" tabRatio="714"/>
  </bookViews>
  <sheets>
    <sheet name="19KBytes-641" sheetId="6" r:id="rId1"/>
    <sheet name="19KBytes-662" sheetId="8" r:id="rId2"/>
    <sheet name="CacheLvL2-641" sheetId="13" r:id="rId3"/>
    <sheet name="CacheLvL2-662" sheetId="11" r:id="rId4"/>
    <sheet name="CacheLvL3-641" sheetId="10" r:id="rId5"/>
    <sheet name="CacheLvL3-662" sheetId="12" r:id="rId6"/>
    <sheet name="RAM-641" sheetId="1" r:id="rId7"/>
    <sheet name="RAM-662" sheetId="9" r:id="rId8"/>
    <sheet name="Otimização do Compilador" sheetId="7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K6" i="8" l="1"/>
  <c r="K7" i="8"/>
  <c r="K8" i="8"/>
  <c r="K9" i="8"/>
  <c r="K10" i="8"/>
  <c r="K11" i="8"/>
  <c r="K12" i="8"/>
  <c r="N9" i="1"/>
  <c r="N10" i="1"/>
  <c r="N11" i="1"/>
  <c r="N12" i="1"/>
  <c r="N13" i="1"/>
  <c r="N8" i="1"/>
  <c r="M9" i="1"/>
  <c r="M10" i="1"/>
  <c r="M11" i="1"/>
  <c r="M12" i="1"/>
  <c r="M13" i="1"/>
  <c r="M8" i="1"/>
  <c r="K56" i="10"/>
  <c r="K67" i="10"/>
  <c r="K67" i="13"/>
  <c r="K56" i="13"/>
  <c r="N19" i="13"/>
  <c r="N20" i="13"/>
  <c r="N21" i="13"/>
  <c r="N22" i="13"/>
  <c r="N23" i="13"/>
  <c r="M19" i="13"/>
  <c r="M20" i="13"/>
  <c r="M21" i="13"/>
  <c r="M22" i="13"/>
  <c r="M23" i="13"/>
  <c r="M18" i="13"/>
  <c r="N18" i="13"/>
  <c r="N30" i="13"/>
  <c r="N31" i="13"/>
  <c r="N32" i="13"/>
  <c r="N33" i="13"/>
  <c r="N34" i="13"/>
  <c r="M30" i="13"/>
  <c r="M31" i="13"/>
  <c r="M32" i="13"/>
  <c r="M33" i="13"/>
  <c r="M34" i="13"/>
  <c r="M29" i="13"/>
  <c r="N29" i="13"/>
  <c r="M41" i="13"/>
  <c r="M42" i="13"/>
  <c r="M43" i="13"/>
  <c r="M44" i="13"/>
  <c r="M45" i="13"/>
  <c r="N41" i="13"/>
  <c r="N42" i="13"/>
  <c r="N43" i="13"/>
  <c r="N44" i="13"/>
  <c r="N45" i="13"/>
  <c r="M40" i="13"/>
  <c r="N40" i="13"/>
  <c r="K50" i="13"/>
  <c r="M50" i="13"/>
  <c r="M52" i="13"/>
  <c r="M53" i="13"/>
  <c r="M54" i="13"/>
  <c r="M55" i="13"/>
  <c r="M56" i="13"/>
  <c r="K52" i="13"/>
  <c r="N52" i="13"/>
  <c r="K53" i="13"/>
  <c r="N53" i="13"/>
  <c r="K54" i="13"/>
  <c r="N54" i="13"/>
  <c r="K55" i="13"/>
  <c r="N55" i="13"/>
  <c r="N56" i="13"/>
  <c r="M51" i="13"/>
  <c r="K51" i="13"/>
  <c r="N51" i="13"/>
  <c r="K61" i="13"/>
  <c r="M61" i="13"/>
  <c r="M63" i="13"/>
  <c r="M64" i="13"/>
  <c r="M65" i="13"/>
  <c r="M66" i="13"/>
  <c r="M67" i="13"/>
  <c r="K63" i="13"/>
  <c r="N63" i="13"/>
  <c r="K64" i="13"/>
  <c r="N64" i="13"/>
  <c r="K65" i="13"/>
  <c r="N65" i="13"/>
  <c r="K66" i="13"/>
  <c r="N66" i="13"/>
  <c r="N67" i="13"/>
  <c r="M62" i="13"/>
  <c r="K62" i="13"/>
  <c r="N62" i="13"/>
  <c r="K62" i="1"/>
  <c r="M62" i="1"/>
  <c r="M64" i="1"/>
  <c r="M65" i="1"/>
  <c r="M66" i="1"/>
  <c r="M67" i="1"/>
  <c r="M68" i="1"/>
  <c r="K64" i="1"/>
  <c r="N64" i="1"/>
  <c r="K65" i="1"/>
  <c r="N65" i="1"/>
  <c r="K66" i="1"/>
  <c r="N66" i="1"/>
  <c r="N67" i="1"/>
  <c r="N68" i="1"/>
  <c r="M63" i="1"/>
  <c r="K63" i="1"/>
  <c r="N63" i="1"/>
  <c r="K68" i="1"/>
  <c r="K57" i="1"/>
  <c r="K51" i="1"/>
  <c r="M51" i="1"/>
  <c r="M53" i="1"/>
  <c r="M54" i="1"/>
  <c r="M55" i="1"/>
  <c r="M56" i="1"/>
  <c r="M57" i="1"/>
  <c r="K53" i="1"/>
  <c r="N53" i="1"/>
  <c r="K54" i="1"/>
  <c r="N54" i="1"/>
  <c r="K55" i="1"/>
  <c r="N55" i="1"/>
  <c r="K56" i="1"/>
  <c r="N56" i="1"/>
  <c r="N57" i="1"/>
  <c r="M52" i="1"/>
  <c r="K52" i="1"/>
  <c r="N52" i="1"/>
  <c r="K40" i="1"/>
  <c r="M40" i="1"/>
  <c r="M42" i="1"/>
  <c r="M43" i="1"/>
  <c r="M44" i="1"/>
  <c r="M45" i="1"/>
  <c r="M46" i="1"/>
  <c r="K42" i="1"/>
  <c r="N42" i="1"/>
  <c r="K43" i="1"/>
  <c r="N43" i="1"/>
  <c r="K44" i="1"/>
  <c r="N44" i="1"/>
  <c r="K45" i="1"/>
  <c r="N45" i="1"/>
  <c r="K46" i="1"/>
  <c r="N46" i="1"/>
  <c r="M41" i="1"/>
  <c r="K41" i="1"/>
  <c r="N41" i="1"/>
  <c r="K29" i="1"/>
  <c r="M29" i="1"/>
  <c r="M31" i="1"/>
  <c r="M32" i="1"/>
  <c r="M33" i="1"/>
  <c r="M34" i="1"/>
  <c r="M35" i="1"/>
  <c r="K31" i="1"/>
  <c r="N31" i="1"/>
  <c r="K32" i="1"/>
  <c r="N32" i="1"/>
  <c r="K33" i="1"/>
  <c r="N33" i="1"/>
  <c r="K34" i="1"/>
  <c r="N34" i="1"/>
  <c r="K35" i="1"/>
  <c r="N35" i="1"/>
  <c r="M30" i="1"/>
  <c r="K30" i="1"/>
  <c r="N30" i="1"/>
  <c r="K18" i="1"/>
  <c r="K20" i="1"/>
  <c r="N20" i="1"/>
  <c r="K21" i="1"/>
  <c r="N21" i="1"/>
  <c r="K22" i="1"/>
  <c r="N22" i="1"/>
  <c r="K23" i="1"/>
  <c r="N23" i="1"/>
  <c r="K24" i="1"/>
  <c r="N24" i="1"/>
  <c r="M18" i="1"/>
  <c r="M20" i="1"/>
  <c r="M21" i="1"/>
  <c r="M22" i="1"/>
  <c r="M23" i="1"/>
  <c r="M24" i="1"/>
  <c r="M19" i="1"/>
  <c r="K19" i="1"/>
  <c r="N19" i="1"/>
  <c r="K17" i="10"/>
  <c r="M17" i="10"/>
  <c r="M19" i="10"/>
  <c r="M20" i="10"/>
  <c r="M21" i="10"/>
  <c r="M22" i="10"/>
  <c r="M23" i="10"/>
  <c r="K19" i="10"/>
  <c r="N19" i="10"/>
  <c r="K20" i="10"/>
  <c r="N20" i="10"/>
  <c r="K21" i="10"/>
  <c r="N21" i="10"/>
  <c r="K22" i="10"/>
  <c r="N22" i="10"/>
  <c r="K23" i="10"/>
  <c r="N23" i="10"/>
  <c r="M18" i="10"/>
  <c r="K18" i="10"/>
  <c r="N18" i="10"/>
  <c r="K28" i="10"/>
  <c r="M28" i="10"/>
  <c r="M30" i="10"/>
  <c r="M31" i="10"/>
  <c r="M32" i="10"/>
  <c r="M33" i="10"/>
  <c r="M34" i="10"/>
  <c r="M29" i="10"/>
  <c r="K30" i="10"/>
  <c r="N30" i="10"/>
  <c r="K31" i="10"/>
  <c r="N31" i="10"/>
  <c r="K32" i="10"/>
  <c r="N32" i="10"/>
  <c r="K33" i="10"/>
  <c r="N33" i="10"/>
  <c r="K34" i="10"/>
  <c r="N34" i="10"/>
  <c r="K29" i="10"/>
  <c r="N29" i="10"/>
  <c r="K39" i="10"/>
  <c r="M39" i="10"/>
  <c r="M41" i="10"/>
  <c r="M42" i="10"/>
  <c r="M43" i="10"/>
  <c r="M44" i="10"/>
  <c r="M45" i="10"/>
  <c r="M40" i="10"/>
  <c r="K41" i="10"/>
  <c r="N41" i="10"/>
  <c r="K42" i="10"/>
  <c r="N42" i="10"/>
  <c r="K43" i="10"/>
  <c r="N43" i="10"/>
  <c r="K44" i="10"/>
  <c r="N44" i="10"/>
  <c r="K45" i="10"/>
  <c r="N45" i="10"/>
  <c r="K40" i="10"/>
  <c r="N40" i="10"/>
  <c r="K50" i="10"/>
  <c r="M50" i="10"/>
  <c r="M52" i="10"/>
  <c r="M53" i="10"/>
  <c r="M54" i="10"/>
  <c r="M55" i="10"/>
  <c r="M56" i="10"/>
  <c r="K52" i="10"/>
  <c r="N52" i="10"/>
  <c r="K53" i="10"/>
  <c r="N53" i="10"/>
  <c r="K54" i="10"/>
  <c r="N54" i="10"/>
  <c r="K55" i="10"/>
  <c r="N55" i="10"/>
  <c r="N56" i="10"/>
  <c r="M51" i="10"/>
  <c r="K51" i="10"/>
  <c r="N51" i="10"/>
  <c r="K61" i="10"/>
  <c r="M61" i="10"/>
  <c r="M63" i="10"/>
  <c r="M64" i="10"/>
  <c r="M65" i="10"/>
  <c r="M66" i="10"/>
  <c r="M67" i="10"/>
  <c r="M62" i="10"/>
  <c r="K63" i="10"/>
  <c r="N63" i="10"/>
  <c r="K64" i="10"/>
  <c r="N64" i="10"/>
  <c r="K65" i="10"/>
  <c r="N65" i="10"/>
  <c r="K66" i="10"/>
  <c r="N66" i="10"/>
  <c r="N67" i="10"/>
  <c r="K62" i="10"/>
  <c r="N62" i="10"/>
  <c r="K61" i="9"/>
  <c r="K67" i="9"/>
  <c r="N67" i="9"/>
  <c r="M61" i="9"/>
  <c r="M67" i="9"/>
  <c r="J67" i="9"/>
  <c r="K66" i="9"/>
  <c r="N66" i="9"/>
  <c r="M66" i="9"/>
  <c r="J66" i="9"/>
  <c r="K65" i="9"/>
  <c r="N65" i="9"/>
  <c r="M65" i="9"/>
  <c r="J65" i="9"/>
  <c r="K64" i="9"/>
  <c r="N64" i="9"/>
  <c r="M64" i="9"/>
  <c r="J64" i="9"/>
  <c r="K63" i="9"/>
  <c r="N63" i="9"/>
  <c r="M63" i="9"/>
  <c r="J63" i="9"/>
  <c r="K62" i="9"/>
  <c r="N62" i="9"/>
  <c r="M62" i="9"/>
  <c r="J62" i="9"/>
  <c r="J61" i="9"/>
  <c r="K50" i="9"/>
  <c r="K56" i="9"/>
  <c r="N56" i="9"/>
  <c r="M50" i="9"/>
  <c r="M56" i="9"/>
  <c r="J56" i="9"/>
  <c r="K55" i="9"/>
  <c r="N55" i="9"/>
  <c r="M55" i="9"/>
  <c r="J55" i="9"/>
  <c r="K54" i="9"/>
  <c r="N54" i="9"/>
  <c r="M54" i="9"/>
  <c r="J54" i="9"/>
  <c r="K53" i="9"/>
  <c r="N53" i="9"/>
  <c r="M53" i="9"/>
  <c r="J53" i="9"/>
  <c r="K52" i="9"/>
  <c r="N52" i="9"/>
  <c r="M52" i="9"/>
  <c r="J52" i="9"/>
  <c r="K51" i="9"/>
  <c r="N51" i="9"/>
  <c r="M51" i="9"/>
  <c r="J51" i="9"/>
  <c r="J50" i="9"/>
  <c r="K39" i="9"/>
  <c r="K45" i="9"/>
  <c r="N45" i="9"/>
  <c r="M39" i="9"/>
  <c r="M45" i="9"/>
  <c r="J45" i="9"/>
  <c r="K44" i="9"/>
  <c r="N44" i="9"/>
  <c r="M44" i="9"/>
  <c r="J44" i="9"/>
  <c r="K43" i="9"/>
  <c r="N43" i="9"/>
  <c r="M43" i="9"/>
  <c r="J43" i="9"/>
  <c r="K42" i="9"/>
  <c r="N42" i="9"/>
  <c r="M42" i="9"/>
  <c r="J42" i="9"/>
  <c r="K41" i="9"/>
  <c r="N41" i="9"/>
  <c r="M41" i="9"/>
  <c r="J41" i="9"/>
  <c r="K40" i="9"/>
  <c r="N40" i="9"/>
  <c r="M40" i="9"/>
  <c r="J40" i="9"/>
  <c r="J39" i="9"/>
  <c r="K28" i="9"/>
  <c r="K34" i="9"/>
  <c r="N34" i="9"/>
  <c r="M28" i="9"/>
  <c r="M34" i="9"/>
  <c r="J34" i="9"/>
  <c r="K33" i="9"/>
  <c r="N33" i="9"/>
  <c r="M33" i="9"/>
  <c r="J33" i="9"/>
  <c r="K32" i="9"/>
  <c r="N32" i="9"/>
  <c r="M32" i="9"/>
  <c r="J32" i="9"/>
  <c r="K31" i="9"/>
  <c r="N31" i="9"/>
  <c r="M31" i="9"/>
  <c r="J31" i="9"/>
  <c r="K30" i="9"/>
  <c r="N30" i="9"/>
  <c r="M30" i="9"/>
  <c r="J30" i="9"/>
  <c r="K29" i="9"/>
  <c r="N29" i="9"/>
  <c r="M29" i="9"/>
  <c r="J29" i="9"/>
  <c r="J28" i="9"/>
  <c r="K17" i="9"/>
  <c r="K23" i="9"/>
  <c r="N23" i="9"/>
  <c r="M17" i="9"/>
  <c r="M23" i="9"/>
  <c r="J23" i="9"/>
  <c r="K22" i="9"/>
  <c r="N22" i="9"/>
  <c r="M22" i="9"/>
  <c r="J22" i="9"/>
  <c r="K21" i="9"/>
  <c r="N21" i="9"/>
  <c r="M21" i="9"/>
  <c r="J21" i="9"/>
  <c r="K20" i="9"/>
  <c r="N20" i="9"/>
  <c r="M20" i="9"/>
  <c r="J20" i="9"/>
  <c r="K19" i="9"/>
  <c r="N19" i="9"/>
  <c r="M19" i="9"/>
  <c r="J19" i="9"/>
  <c r="K18" i="9"/>
  <c r="N18" i="9"/>
  <c r="M18" i="9"/>
  <c r="J18" i="9"/>
  <c r="J17" i="9"/>
  <c r="K6" i="9"/>
  <c r="K12" i="9"/>
  <c r="N12" i="9"/>
  <c r="M6" i="9"/>
  <c r="M12" i="9"/>
  <c r="J12" i="9"/>
  <c r="K11" i="9"/>
  <c r="N11" i="9"/>
  <c r="M11" i="9"/>
  <c r="J11" i="9"/>
  <c r="K10" i="9"/>
  <c r="N10" i="9"/>
  <c r="M10" i="9"/>
  <c r="J10" i="9"/>
  <c r="K9" i="9"/>
  <c r="N9" i="9"/>
  <c r="M9" i="9"/>
  <c r="J9" i="9"/>
  <c r="K8" i="9"/>
  <c r="N8" i="9"/>
  <c r="M8" i="9"/>
  <c r="J8" i="9"/>
  <c r="K7" i="9"/>
  <c r="N7" i="9"/>
  <c r="M7" i="9"/>
  <c r="J7" i="9"/>
  <c r="J6" i="9"/>
  <c r="K61" i="12"/>
  <c r="K67" i="12"/>
  <c r="N67" i="12"/>
  <c r="M61" i="12"/>
  <c r="M67" i="12"/>
  <c r="J67" i="12"/>
  <c r="K66" i="12"/>
  <c r="N66" i="12"/>
  <c r="M66" i="12"/>
  <c r="J66" i="12"/>
  <c r="K65" i="12"/>
  <c r="N65" i="12"/>
  <c r="M65" i="12"/>
  <c r="J65" i="12"/>
  <c r="K64" i="12"/>
  <c r="N64" i="12"/>
  <c r="M64" i="12"/>
  <c r="J64" i="12"/>
  <c r="K63" i="12"/>
  <c r="N63" i="12"/>
  <c r="M63" i="12"/>
  <c r="J63" i="12"/>
  <c r="K62" i="12"/>
  <c r="N62" i="12"/>
  <c r="M62" i="12"/>
  <c r="J62" i="12"/>
  <c r="J61" i="12"/>
  <c r="K50" i="12"/>
  <c r="K56" i="12"/>
  <c r="N56" i="12"/>
  <c r="M50" i="12"/>
  <c r="M56" i="12"/>
  <c r="J56" i="12"/>
  <c r="K55" i="12"/>
  <c r="N55" i="12"/>
  <c r="M55" i="12"/>
  <c r="J55" i="12"/>
  <c r="K54" i="12"/>
  <c r="N54" i="12"/>
  <c r="M54" i="12"/>
  <c r="J54" i="12"/>
  <c r="K53" i="12"/>
  <c r="N53" i="12"/>
  <c r="M53" i="12"/>
  <c r="J53" i="12"/>
  <c r="K52" i="12"/>
  <c r="N52" i="12"/>
  <c r="M52" i="12"/>
  <c r="J52" i="12"/>
  <c r="K51" i="12"/>
  <c r="N51" i="12"/>
  <c r="M51" i="12"/>
  <c r="J51" i="12"/>
  <c r="J50" i="12"/>
  <c r="K39" i="12"/>
  <c r="K45" i="12"/>
  <c r="N45" i="12"/>
  <c r="M39" i="12"/>
  <c r="M45" i="12"/>
  <c r="J45" i="12"/>
  <c r="K44" i="12"/>
  <c r="N44" i="12"/>
  <c r="M44" i="12"/>
  <c r="J44" i="12"/>
  <c r="K43" i="12"/>
  <c r="N43" i="12"/>
  <c r="M43" i="12"/>
  <c r="J43" i="12"/>
  <c r="K42" i="12"/>
  <c r="N42" i="12"/>
  <c r="M42" i="12"/>
  <c r="J42" i="12"/>
  <c r="K41" i="12"/>
  <c r="N41" i="12"/>
  <c r="M41" i="12"/>
  <c r="J41" i="12"/>
  <c r="K40" i="12"/>
  <c r="N40" i="12"/>
  <c r="M40" i="12"/>
  <c r="J40" i="12"/>
  <c r="J39" i="12"/>
  <c r="K28" i="12"/>
  <c r="K34" i="12"/>
  <c r="N34" i="12"/>
  <c r="M28" i="12"/>
  <c r="M34" i="12"/>
  <c r="J34" i="12"/>
  <c r="K33" i="12"/>
  <c r="N33" i="12"/>
  <c r="M33" i="12"/>
  <c r="J33" i="12"/>
  <c r="K32" i="12"/>
  <c r="N32" i="12"/>
  <c r="M32" i="12"/>
  <c r="J32" i="12"/>
  <c r="K31" i="12"/>
  <c r="N31" i="12"/>
  <c r="M31" i="12"/>
  <c r="J31" i="12"/>
  <c r="K30" i="12"/>
  <c r="N30" i="12"/>
  <c r="M30" i="12"/>
  <c r="J30" i="12"/>
  <c r="K29" i="12"/>
  <c r="N29" i="12"/>
  <c r="M29" i="12"/>
  <c r="J29" i="12"/>
  <c r="J28" i="12"/>
  <c r="K17" i="12"/>
  <c r="K23" i="12"/>
  <c r="N23" i="12"/>
  <c r="M17" i="12"/>
  <c r="M23" i="12"/>
  <c r="J23" i="12"/>
  <c r="K22" i="12"/>
  <c r="N22" i="12"/>
  <c r="M22" i="12"/>
  <c r="J22" i="12"/>
  <c r="K21" i="12"/>
  <c r="N21" i="12"/>
  <c r="M21" i="12"/>
  <c r="J21" i="12"/>
  <c r="K20" i="12"/>
  <c r="N20" i="12"/>
  <c r="M20" i="12"/>
  <c r="J20" i="12"/>
  <c r="K19" i="12"/>
  <c r="N19" i="12"/>
  <c r="M19" i="12"/>
  <c r="J19" i="12"/>
  <c r="K18" i="12"/>
  <c r="N18" i="12"/>
  <c r="M18" i="12"/>
  <c r="J18" i="12"/>
  <c r="J17" i="12"/>
  <c r="K6" i="12"/>
  <c r="K12" i="12"/>
  <c r="N12" i="12"/>
  <c r="M6" i="12"/>
  <c r="M12" i="12"/>
  <c r="J12" i="12"/>
  <c r="K11" i="12"/>
  <c r="N11" i="12"/>
  <c r="M11" i="12"/>
  <c r="J11" i="12"/>
  <c r="K10" i="12"/>
  <c r="N10" i="12"/>
  <c r="M10" i="12"/>
  <c r="J10" i="12"/>
  <c r="K9" i="12"/>
  <c r="N9" i="12"/>
  <c r="M9" i="12"/>
  <c r="J9" i="12"/>
  <c r="K8" i="12"/>
  <c r="N8" i="12"/>
  <c r="M8" i="12"/>
  <c r="J8" i="12"/>
  <c r="K7" i="12"/>
  <c r="N7" i="12"/>
  <c r="M7" i="12"/>
  <c r="J7" i="12"/>
  <c r="J6" i="12"/>
  <c r="K61" i="11"/>
  <c r="K67" i="11"/>
  <c r="N67" i="11"/>
  <c r="M61" i="11"/>
  <c r="M67" i="11"/>
  <c r="J67" i="11"/>
  <c r="K66" i="11"/>
  <c r="N66" i="11"/>
  <c r="M66" i="11"/>
  <c r="J66" i="11"/>
  <c r="K65" i="11"/>
  <c r="N65" i="11"/>
  <c r="M65" i="11"/>
  <c r="J65" i="11"/>
  <c r="K64" i="11"/>
  <c r="N64" i="11"/>
  <c r="M64" i="11"/>
  <c r="J64" i="11"/>
  <c r="K63" i="11"/>
  <c r="N63" i="11"/>
  <c r="M63" i="11"/>
  <c r="J63" i="11"/>
  <c r="K62" i="11"/>
  <c r="N62" i="11"/>
  <c r="M62" i="11"/>
  <c r="J62" i="11"/>
  <c r="J61" i="11"/>
  <c r="K50" i="11"/>
  <c r="K56" i="11"/>
  <c r="N56" i="11"/>
  <c r="M50" i="11"/>
  <c r="M56" i="11"/>
  <c r="J56" i="11"/>
  <c r="K55" i="11"/>
  <c r="N55" i="11"/>
  <c r="M55" i="11"/>
  <c r="J55" i="11"/>
  <c r="K54" i="11"/>
  <c r="N54" i="11"/>
  <c r="M54" i="11"/>
  <c r="J54" i="11"/>
  <c r="K53" i="11"/>
  <c r="N53" i="11"/>
  <c r="M53" i="11"/>
  <c r="J53" i="11"/>
  <c r="K52" i="11"/>
  <c r="N52" i="11"/>
  <c r="M52" i="11"/>
  <c r="J52" i="11"/>
  <c r="K51" i="11"/>
  <c r="N51" i="11"/>
  <c r="M51" i="11"/>
  <c r="J51" i="11"/>
  <c r="J50" i="11"/>
  <c r="K39" i="11"/>
  <c r="K45" i="11"/>
  <c r="N45" i="11"/>
  <c r="M39" i="11"/>
  <c r="M45" i="11"/>
  <c r="J45" i="11"/>
  <c r="K44" i="11"/>
  <c r="N44" i="11"/>
  <c r="M44" i="11"/>
  <c r="J44" i="11"/>
  <c r="K43" i="11"/>
  <c r="N43" i="11"/>
  <c r="M43" i="11"/>
  <c r="J43" i="11"/>
  <c r="K42" i="11"/>
  <c r="N42" i="11"/>
  <c r="M42" i="11"/>
  <c r="J42" i="11"/>
  <c r="K41" i="11"/>
  <c r="N41" i="11"/>
  <c r="M41" i="11"/>
  <c r="J41" i="11"/>
  <c r="K40" i="11"/>
  <c r="N40" i="11"/>
  <c r="M40" i="11"/>
  <c r="J40" i="11"/>
  <c r="J39" i="11"/>
  <c r="K28" i="11"/>
  <c r="K34" i="11"/>
  <c r="N34" i="11"/>
  <c r="M28" i="11"/>
  <c r="M34" i="11"/>
  <c r="J34" i="11"/>
  <c r="K33" i="11"/>
  <c r="N33" i="11"/>
  <c r="M33" i="11"/>
  <c r="J33" i="11"/>
  <c r="K32" i="11"/>
  <c r="N32" i="11"/>
  <c r="M32" i="11"/>
  <c r="J32" i="11"/>
  <c r="K31" i="11"/>
  <c r="N31" i="11"/>
  <c r="M31" i="11"/>
  <c r="J31" i="11"/>
  <c r="K30" i="11"/>
  <c r="N30" i="11"/>
  <c r="M30" i="11"/>
  <c r="J30" i="11"/>
  <c r="K29" i="11"/>
  <c r="N29" i="11"/>
  <c r="M29" i="11"/>
  <c r="J29" i="11"/>
  <c r="J28" i="11"/>
  <c r="K17" i="11"/>
  <c r="K23" i="11"/>
  <c r="N23" i="11"/>
  <c r="M17" i="11"/>
  <c r="M23" i="11"/>
  <c r="J23" i="11"/>
  <c r="K22" i="11"/>
  <c r="N22" i="11"/>
  <c r="M22" i="11"/>
  <c r="J22" i="11"/>
  <c r="K21" i="11"/>
  <c r="N21" i="11"/>
  <c r="M21" i="11"/>
  <c r="J21" i="11"/>
  <c r="K20" i="11"/>
  <c r="N20" i="11"/>
  <c r="M20" i="11"/>
  <c r="J20" i="11"/>
  <c r="K19" i="11"/>
  <c r="N19" i="11"/>
  <c r="M19" i="11"/>
  <c r="J19" i="11"/>
  <c r="K18" i="11"/>
  <c r="N18" i="11"/>
  <c r="M18" i="11"/>
  <c r="J18" i="11"/>
  <c r="J17" i="11"/>
  <c r="K6" i="11"/>
  <c r="K12" i="11"/>
  <c r="N12" i="11"/>
  <c r="M6" i="11"/>
  <c r="M12" i="11"/>
  <c r="J12" i="11"/>
  <c r="K11" i="11"/>
  <c r="N11" i="11"/>
  <c r="M11" i="11"/>
  <c r="J11" i="11"/>
  <c r="K10" i="11"/>
  <c r="N10" i="11"/>
  <c r="M10" i="11"/>
  <c r="J10" i="11"/>
  <c r="K9" i="11"/>
  <c r="N9" i="11"/>
  <c r="M9" i="11"/>
  <c r="J9" i="11"/>
  <c r="K8" i="11"/>
  <c r="N8" i="11"/>
  <c r="M8" i="11"/>
  <c r="J8" i="11"/>
  <c r="K7" i="11"/>
  <c r="N7" i="11"/>
  <c r="M7" i="11"/>
  <c r="J7" i="11"/>
  <c r="J6" i="11"/>
  <c r="K61" i="8"/>
  <c r="K67" i="8"/>
  <c r="N67" i="8"/>
  <c r="M61" i="8"/>
  <c r="M67" i="8"/>
  <c r="J67" i="8"/>
  <c r="K66" i="8"/>
  <c r="N66" i="8"/>
  <c r="M66" i="8"/>
  <c r="J66" i="8"/>
  <c r="K65" i="8"/>
  <c r="N65" i="8"/>
  <c r="M65" i="8"/>
  <c r="J65" i="8"/>
  <c r="K64" i="8"/>
  <c r="N64" i="8"/>
  <c r="M64" i="8"/>
  <c r="J64" i="8"/>
  <c r="K63" i="8"/>
  <c r="N63" i="8"/>
  <c r="M63" i="8"/>
  <c r="J63" i="8"/>
  <c r="K62" i="8"/>
  <c r="N62" i="8"/>
  <c r="M62" i="8"/>
  <c r="J62" i="8"/>
  <c r="J61" i="8"/>
  <c r="K50" i="8"/>
  <c r="K56" i="8"/>
  <c r="N56" i="8"/>
  <c r="M50" i="8"/>
  <c r="M56" i="8"/>
  <c r="J56" i="8"/>
  <c r="K55" i="8"/>
  <c r="N55" i="8"/>
  <c r="M55" i="8"/>
  <c r="J55" i="8"/>
  <c r="K54" i="8"/>
  <c r="N54" i="8"/>
  <c r="M54" i="8"/>
  <c r="J54" i="8"/>
  <c r="K53" i="8"/>
  <c r="N53" i="8"/>
  <c r="M53" i="8"/>
  <c r="J53" i="8"/>
  <c r="K52" i="8"/>
  <c r="N52" i="8"/>
  <c r="M52" i="8"/>
  <c r="J52" i="8"/>
  <c r="K51" i="8"/>
  <c r="N51" i="8"/>
  <c r="M51" i="8"/>
  <c r="J51" i="8"/>
  <c r="J50" i="8"/>
  <c r="K39" i="8"/>
  <c r="K45" i="8"/>
  <c r="N45" i="8"/>
  <c r="M39" i="8"/>
  <c r="M45" i="8"/>
  <c r="J45" i="8"/>
  <c r="K44" i="8"/>
  <c r="N44" i="8"/>
  <c r="M44" i="8"/>
  <c r="J44" i="8"/>
  <c r="K43" i="8"/>
  <c r="N43" i="8"/>
  <c r="M43" i="8"/>
  <c r="J43" i="8"/>
  <c r="K42" i="8"/>
  <c r="N42" i="8"/>
  <c r="M42" i="8"/>
  <c r="J42" i="8"/>
  <c r="K41" i="8"/>
  <c r="N41" i="8"/>
  <c r="M41" i="8"/>
  <c r="J41" i="8"/>
  <c r="K40" i="8"/>
  <c r="N40" i="8"/>
  <c r="M40" i="8"/>
  <c r="J40" i="8"/>
  <c r="J39" i="8"/>
  <c r="K28" i="8"/>
  <c r="K34" i="8"/>
  <c r="N34" i="8"/>
  <c r="M28" i="8"/>
  <c r="M34" i="8"/>
  <c r="J34" i="8"/>
  <c r="K33" i="8"/>
  <c r="N33" i="8"/>
  <c r="M33" i="8"/>
  <c r="J33" i="8"/>
  <c r="K32" i="8"/>
  <c r="N32" i="8"/>
  <c r="M32" i="8"/>
  <c r="J32" i="8"/>
  <c r="K31" i="8"/>
  <c r="N31" i="8"/>
  <c r="M31" i="8"/>
  <c r="J31" i="8"/>
  <c r="K30" i="8"/>
  <c r="N30" i="8"/>
  <c r="M30" i="8"/>
  <c r="J30" i="8"/>
  <c r="K29" i="8"/>
  <c r="N29" i="8"/>
  <c r="M29" i="8"/>
  <c r="J29" i="8"/>
  <c r="J28" i="8"/>
  <c r="K17" i="8"/>
  <c r="K23" i="8"/>
  <c r="N23" i="8"/>
  <c r="M17" i="8"/>
  <c r="M23" i="8"/>
  <c r="J23" i="8"/>
  <c r="K22" i="8"/>
  <c r="N22" i="8"/>
  <c r="M22" i="8"/>
  <c r="J22" i="8"/>
  <c r="K21" i="8"/>
  <c r="N21" i="8"/>
  <c r="M21" i="8"/>
  <c r="J21" i="8"/>
  <c r="K20" i="8"/>
  <c r="N20" i="8"/>
  <c r="M20" i="8"/>
  <c r="J20" i="8"/>
  <c r="K19" i="8"/>
  <c r="N19" i="8"/>
  <c r="M19" i="8"/>
  <c r="J19" i="8"/>
  <c r="K18" i="8"/>
  <c r="N18" i="8"/>
  <c r="M18" i="8"/>
  <c r="J18" i="8"/>
  <c r="J17" i="8"/>
  <c r="N12" i="8"/>
  <c r="M6" i="8"/>
  <c r="M12" i="8"/>
  <c r="J12" i="8"/>
  <c r="N11" i="8"/>
  <c r="M11" i="8"/>
  <c r="J11" i="8"/>
  <c r="N10" i="8"/>
  <c r="M10" i="8"/>
  <c r="J10" i="8"/>
  <c r="N9" i="8"/>
  <c r="M9" i="8"/>
  <c r="J9" i="8"/>
  <c r="N8" i="8"/>
  <c r="M8" i="8"/>
  <c r="J8" i="8"/>
  <c r="N7" i="8"/>
  <c r="M7" i="8"/>
  <c r="J7" i="8"/>
  <c r="J6" i="8"/>
  <c r="N63" i="6"/>
  <c r="N64" i="6"/>
  <c r="N65" i="6"/>
  <c r="N66" i="6"/>
  <c r="N67" i="6"/>
  <c r="N62" i="6"/>
  <c r="M63" i="6"/>
  <c r="M64" i="6"/>
  <c r="M65" i="6"/>
  <c r="M66" i="6"/>
  <c r="M67" i="6"/>
  <c r="M62" i="6"/>
  <c r="K50" i="6"/>
  <c r="N52" i="6"/>
  <c r="N53" i="6"/>
  <c r="N54" i="6"/>
  <c r="N55" i="6"/>
  <c r="N56" i="6"/>
  <c r="N51" i="6"/>
  <c r="M50" i="6"/>
  <c r="M52" i="6"/>
  <c r="M53" i="6"/>
  <c r="M54" i="6"/>
  <c r="M55" i="6"/>
  <c r="M56" i="6"/>
  <c r="M51" i="6"/>
  <c r="N41" i="6"/>
  <c r="N42" i="6"/>
  <c r="N43" i="6"/>
  <c r="N44" i="6"/>
  <c r="N45" i="6"/>
  <c r="N40" i="6"/>
  <c r="M41" i="6"/>
  <c r="M42" i="6"/>
  <c r="M43" i="6"/>
  <c r="M44" i="6"/>
  <c r="M45" i="6"/>
  <c r="M40" i="6"/>
  <c r="N30" i="6"/>
  <c r="N31" i="6"/>
  <c r="N32" i="6"/>
  <c r="N33" i="6"/>
  <c r="N34" i="6"/>
  <c r="N29" i="6"/>
  <c r="M30" i="6"/>
  <c r="M31" i="6"/>
  <c r="M32" i="6"/>
  <c r="M33" i="6"/>
  <c r="M34" i="6"/>
  <c r="M29" i="6"/>
  <c r="N23" i="6"/>
  <c r="N22" i="6"/>
  <c r="N21" i="6"/>
  <c r="N20" i="6"/>
  <c r="N19" i="6"/>
  <c r="N18" i="6"/>
  <c r="M23" i="6"/>
  <c r="M22" i="6"/>
  <c r="M21" i="6"/>
  <c r="M20" i="6"/>
  <c r="M19" i="6"/>
  <c r="M18" i="6"/>
  <c r="J68" i="1"/>
  <c r="K67" i="1"/>
  <c r="J67" i="1"/>
  <c r="J66" i="1"/>
  <c r="J65" i="1"/>
  <c r="J64" i="1"/>
  <c r="J63" i="1"/>
  <c r="J62" i="1"/>
  <c r="J57" i="1"/>
  <c r="J56" i="1"/>
  <c r="J55" i="1"/>
  <c r="J54" i="1"/>
  <c r="J53" i="1"/>
  <c r="J52" i="1"/>
  <c r="J51" i="1"/>
  <c r="J46" i="1"/>
  <c r="J45" i="1"/>
  <c r="J44" i="1"/>
  <c r="J43" i="1"/>
  <c r="J42" i="1"/>
  <c r="J41" i="1"/>
  <c r="J40" i="1"/>
  <c r="J35" i="1"/>
  <c r="J34" i="1"/>
  <c r="J33" i="1"/>
  <c r="J32" i="1"/>
  <c r="J31" i="1"/>
  <c r="J30" i="1"/>
  <c r="J29" i="1"/>
  <c r="J24" i="1"/>
  <c r="J23" i="1"/>
  <c r="J22" i="1"/>
  <c r="J21" i="1"/>
  <c r="J20" i="1"/>
  <c r="J19" i="1"/>
  <c r="J18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M7" i="1"/>
  <c r="J7" i="1"/>
  <c r="K67" i="6"/>
  <c r="K56" i="6"/>
  <c r="K6" i="10"/>
  <c r="M6" i="10"/>
  <c r="J67" i="10"/>
  <c r="J66" i="10"/>
  <c r="J65" i="10"/>
  <c r="J64" i="10"/>
  <c r="J63" i="10"/>
  <c r="J62" i="10"/>
  <c r="J61" i="10"/>
  <c r="J56" i="10"/>
  <c r="J55" i="10"/>
  <c r="J54" i="10"/>
  <c r="J53" i="10"/>
  <c r="J52" i="10"/>
  <c r="J51" i="10"/>
  <c r="J50" i="10"/>
  <c r="J45" i="10"/>
  <c r="J44" i="10"/>
  <c r="J43" i="10"/>
  <c r="J42" i="10"/>
  <c r="J41" i="10"/>
  <c r="J40" i="10"/>
  <c r="J39" i="10"/>
  <c r="J34" i="10"/>
  <c r="J33" i="10"/>
  <c r="J32" i="10"/>
  <c r="J31" i="10"/>
  <c r="J30" i="10"/>
  <c r="J29" i="10"/>
  <c r="J28" i="10"/>
  <c r="J23" i="10"/>
  <c r="J22" i="10"/>
  <c r="J21" i="10"/>
  <c r="J20" i="10"/>
  <c r="J19" i="10"/>
  <c r="J18" i="10"/>
  <c r="J17" i="10"/>
  <c r="K12" i="10"/>
  <c r="N12" i="10"/>
  <c r="M12" i="10"/>
  <c r="J12" i="10"/>
  <c r="K11" i="10"/>
  <c r="N11" i="10"/>
  <c r="M11" i="10"/>
  <c r="J11" i="10"/>
  <c r="K10" i="10"/>
  <c r="N10" i="10"/>
  <c r="M10" i="10"/>
  <c r="J10" i="10"/>
  <c r="K9" i="10"/>
  <c r="N9" i="10"/>
  <c r="M9" i="10"/>
  <c r="J9" i="10"/>
  <c r="K8" i="10"/>
  <c r="N8" i="10"/>
  <c r="M8" i="10"/>
  <c r="J8" i="10"/>
  <c r="K7" i="10"/>
  <c r="N7" i="10"/>
  <c r="M7" i="10"/>
  <c r="J7" i="10"/>
  <c r="J6" i="10"/>
  <c r="K6" i="13"/>
  <c r="M6" i="13"/>
  <c r="J67" i="13"/>
  <c r="J66" i="13"/>
  <c r="J65" i="13"/>
  <c r="J64" i="13"/>
  <c r="J63" i="13"/>
  <c r="J62" i="13"/>
  <c r="J61" i="13"/>
  <c r="J56" i="13"/>
  <c r="J55" i="13"/>
  <c r="J54" i="13"/>
  <c r="J53" i="13"/>
  <c r="J52" i="13"/>
  <c r="J51" i="13"/>
  <c r="J50" i="13"/>
  <c r="K45" i="13"/>
  <c r="J45" i="13"/>
  <c r="K44" i="13"/>
  <c r="J44" i="13"/>
  <c r="K43" i="13"/>
  <c r="J43" i="13"/>
  <c r="K42" i="13"/>
  <c r="J42" i="13"/>
  <c r="K41" i="13"/>
  <c r="J41" i="13"/>
  <c r="K40" i="13"/>
  <c r="J40" i="13"/>
  <c r="K39" i="13"/>
  <c r="M39" i="13"/>
  <c r="J39" i="13"/>
  <c r="K34" i="13"/>
  <c r="J34" i="13"/>
  <c r="K33" i="13"/>
  <c r="J33" i="13"/>
  <c r="K32" i="13"/>
  <c r="J32" i="13"/>
  <c r="K31" i="13"/>
  <c r="J31" i="13"/>
  <c r="K30" i="13"/>
  <c r="J30" i="13"/>
  <c r="K29" i="13"/>
  <c r="J29" i="13"/>
  <c r="K28" i="13"/>
  <c r="M28" i="13"/>
  <c r="J28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M17" i="13"/>
  <c r="J17" i="13"/>
  <c r="K12" i="13"/>
  <c r="N12" i="13"/>
  <c r="M12" i="13"/>
  <c r="J12" i="13"/>
  <c r="K11" i="13"/>
  <c r="N11" i="13"/>
  <c r="M11" i="13"/>
  <c r="J11" i="13"/>
  <c r="K10" i="13"/>
  <c r="N10" i="13"/>
  <c r="M10" i="13"/>
  <c r="J10" i="13"/>
  <c r="K9" i="13"/>
  <c r="N9" i="13"/>
  <c r="M9" i="13"/>
  <c r="J9" i="13"/>
  <c r="K8" i="13"/>
  <c r="N8" i="13"/>
  <c r="M8" i="13"/>
  <c r="J8" i="13"/>
  <c r="K7" i="13"/>
  <c r="N7" i="13"/>
  <c r="M7" i="13"/>
  <c r="J7" i="13"/>
  <c r="J6" i="13"/>
  <c r="K45" i="6"/>
  <c r="K34" i="6"/>
  <c r="K23" i="6"/>
  <c r="K12" i="6"/>
  <c r="K6" i="6"/>
  <c r="M6" i="6"/>
  <c r="J67" i="6"/>
  <c r="K66" i="6"/>
  <c r="J66" i="6"/>
  <c r="K65" i="6"/>
  <c r="J65" i="6"/>
  <c r="K64" i="6"/>
  <c r="J64" i="6"/>
  <c r="K63" i="6"/>
  <c r="J63" i="6"/>
  <c r="K62" i="6"/>
  <c r="J62" i="6"/>
  <c r="K61" i="6"/>
  <c r="M61" i="6"/>
  <c r="J61" i="6"/>
  <c r="J56" i="6"/>
  <c r="K55" i="6"/>
  <c r="J55" i="6"/>
  <c r="K54" i="6"/>
  <c r="J54" i="6"/>
  <c r="K53" i="6"/>
  <c r="J53" i="6"/>
  <c r="K52" i="6"/>
  <c r="J52" i="6"/>
  <c r="K51" i="6"/>
  <c r="J51" i="6"/>
  <c r="J50" i="6"/>
  <c r="J45" i="6"/>
  <c r="K44" i="6"/>
  <c r="J44" i="6"/>
  <c r="K43" i="6"/>
  <c r="J43" i="6"/>
  <c r="K42" i="6"/>
  <c r="J42" i="6"/>
  <c r="K41" i="6"/>
  <c r="J41" i="6"/>
  <c r="K40" i="6"/>
  <c r="J40" i="6"/>
  <c r="K39" i="6"/>
  <c r="M39" i="6"/>
  <c r="J39" i="6"/>
  <c r="J34" i="6"/>
  <c r="K33" i="6"/>
  <c r="J33" i="6"/>
  <c r="K32" i="6"/>
  <c r="J32" i="6"/>
  <c r="K31" i="6"/>
  <c r="J31" i="6"/>
  <c r="K30" i="6"/>
  <c r="J30" i="6"/>
  <c r="K29" i="6"/>
  <c r="J29" i="6"/>
  <c r="K28" i="6"/>
  <c r="M28" i="6"/>
  <c r="J28" i="6"/>
  <c r="J23" i="6"/>
  <c r="K22" i="6"/>
  <c r="J22" i="6"/>
  <c r="K21" i="6"/>
  <c r="J21" i="6"/>
  <c r="K20" i="6"/>
  <c r="J20" i="6"/>
  <c r="K19" i="6"/>
  <c r="J19" i="6"/>
  <c r="K18" i="6"/>
  <c r="J18" i="6"/>
  <c r="K17" i="6"/>
  <c r="M17" i="6"/>
  <c r="J17" i="6"/>
  <c r="O24" i="1"/>
  <c r="O23" i="1"/>
  <c r="O22" i="1"/>
  <c r="O8" i="1"/>
  <c r="O7" i="1"/>
  <c r="O6" i="1"/>
  <c r="N12" i="6"/>
  <c r="M12" i="6"/>
  <c r="J12" i="6"/>
  <c r="K11" i="6"/>
  <c r="N11" i="6"/>
  <c r="M11" i="6"/>
  <c r="J11" i="6"/>
  <c r="K10" i="6"/>
  <c r="N10" i="6"/>
  <c r="M10" i="6"/>
  <c r="J10" i="6"/>
  <c r="K9" i="6"/>
  <c r="N9" i="6"/>
  <c r="M9" i="6"/>
  <c r="J9" i="6"/>
  <c r="K8" i="6"/>
  <c r="N8" i="6"/>
  <c r="M8" i="6"/>
  <c r="J8" i="6"/>
  <c r="K7" i="6"/>
  <c r="N7" i="6"/>
  <c r="M7" i="6"/>
  <c r="J7" i="6"/>
  <c r="J6" i="6"/>
  <c r="K8" i="7"/>
  <c r="J8" i="7"/>
  <c r="J6" i="7"/>
  <c r="J7" i="7"/>
  <c r="M6" i="7"/>
  <c r="K7" i="7"/>
  <c r="K6" i="7"/>
</calcChain>
</file>

<file path=xl/sharedStrings.xml><?xml version="1.0" encoding="utf-8"?>
<sst xmlns="http://schemas.openxmlformats.org/spreadsheetml/2006/main" count="414" uniqueCount="34">
  <si>
    <t>Repetição</t>
  </si>
  <si>
    <t>Tamanho</t>
  </si>
  <si>
    <t>Média</t>
  </si>
  <si>
    <t>Speed Up</t>
  </si>
  <si>
    <t>Ideal</t>
  </si>
  <si>
    <t>Speed Up Ideal</t>
  </si>
  <si>
    <t>Sem Otimização</t>
  </si>
  <si>
    <t>Melhor Valor</t>
  </si>
  <si>
    <t>Reptição</t>
  </si>
  <si>
    <t>Elementos</t>
  </si>
  <si>
    <t>Diferença Média</t>
  </si>
  <si>
    <t>N</t>
  </si>
  <si>
    <t>19,5312 KBytes</t>
  </si>
  <si>
    <t>Cache lvl1</t>
  </si>
  <si>
    <t>28203,125 KBytes</t>
  </si>
  <si>
    <t>Speed Up ideal</t>
  </si>
  <si>
    <t>Com Otimização -O2</t>
  </si>
  <si>
    <t>Com Otimização -O3</t>
  </si>
  <si>
    <t>N=500</t>
  </si>
  <si>
    <t xml:space="preserve"> 4 000 000</t>
  </si>
  <si>
    <t>Cache lvl2</t>
  </si>
  <si>
    <t>Cache lvl3</t>
  </si>
  <si>
    <t>Threads</t>
  </si>
  <si>
    <t>NP=2</t>
  </si>
  <si>
    <t>NP=4</t>
  </si>
  <si>
    <t>NP=8</t>
  </si>
  <si>
    <t>NP=16</t>
  </si>
  <si>
    <t>NP=24</t>
  </si>
  <si>
    <t>NP=32</t>
  </si>
  <si>
    <t>ERRO</t>
  </si>
  <si>
    <t>ACABAR ESTE</t>
  </si>
  <si>
    <t>Sem Tempo</t>
  </si>
  <si>
    <t>Sem tempo</t>
  </si>
  <si>
    <t>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</si>
</sst>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0" borderId="0" xfId="79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Normal" xfId="0" builtinId="0"/>
    <cellStyle name="Normal 2" xfId="79"/>
  </cellStyles>
  <dxfs count="0"/>
  <tableStyles count="0" defaultTableStyle="TableStyleMedium2" defaultPivotStyle="PivotStyleMedium9"/>
  <colors>
    <mruColors>
      <color rgb="FF25D0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463596391287"/>
          <c:y val="0.108987634818539"/>
          <c:w val="0.826564837738075"/>
          <c:h val="0.652282481555241"/>
        </c:manualLayout>
      </c:layout>
      <c:lineChart>
        <c:grouping val="standard"/>
        <c:varyColors val="0"/>
        <c:ser>
          <c:idx val="1"/>
          <c:order val="0"/>
          <c:tx>
            <c:v>Tempo ideal</c:v>
          </c:tx>
          <c:spPr>
            <a:ln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'[1]19KBytes-641'!$B$21:$B$27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'[1]19KBytes-641'!$M$21:$M$27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marker val="1"/>
        <c:smooth val="0"/>
        <c:axId val="2092155352"/>
        <c:axId val="2092162520"/>
      </c:lineChart>
      <c:catAx>
        <c:axId val="209215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04969835637742"/>
              <c:y val="0.8244589080408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62520"/>
        <c:crossesAt val="0.001"/>
        <c:auto val="1"/>
        <c:lblAlgn val="ctr"/>
        <c:lblOffset val="100"/>
        <c:noMultiLvlLbl val="0"/>
      </c:catAx>
      <c:valAx>
        <c:axId val="2092162520"/>
        <c:scaling>
          <c:logBase val="10.0"/>
          <c:orientation val="minMax"/>
          <c:max val="100.0"/>
          <c:min val="0.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(s)</a:t>
                </a:r>
              </a:p>
            </c:rich>
          </c:tx>
          <c:layout>
            <c:manualLayout>
              <c:xMode val="edge"/>
              <c:yMode val="edge"/>
              <c:x val="0.0106241690979562"/>
              <c:y val="0.4045359901376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5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'CacheLvL3-641'!$N$61:$N$64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0.438407586596648</c:v>
                </c:pt>
                <c:pt idx="2">
                  <c:v>0.131074056156276</c:v>
                </c:pt>
                <c:pt idx="3">
                  <c:v>0.053467240592863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'CacheLvL3-641'!$N$50:$N$54</c:f>
              <c:numCache>
                <c:formatCode>0.00</c:formatCode>
                <c:ptCount val="5"/>
                <c:pt idx="0" formatCode="General">
                  <c:v>1.0</c:v>
                </c:pt>
                <c:pt idx="1">
                  <c:v>0.00169704658517754</c:v>
                </c:pt>
                <c:pt idx="2">
                  <c:v>0.000533980876970185</c:v>
                </c:pt>
                <c:pt idx="3">
                  <c:v>0.000242508251675754</c:v>
                </c:pt>
                <c:pt idx="4">
                  <c:v>0.000116262427560109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0.840233323682997</c:v>
                </c:pt>
                <c:pt idx="2">
                  <c:v>0.289181658824615</c:v>
                </c:pt>
                <c:pt idx="3">
                  <c:v>0.173450618336037</c:v>
                </c:pt>
                <c:pt idx="4">
                  <c:v>0.0795117201174464</c:v>
                </c:pt>
                <c:pt idx="5">
                  <c:v>0.0578890420012785</c:v>
                </c:pt>
                <c:pt idx="6">
                  <c:v>0.0438471524334971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0.894101145711528</c:v>
                </c:pt>
                <c:pt idx="2">
                  <c:v>0.35122717306886</c:v>
                </c:pt>
                <c:pt idx="3">
                  <c:v>0.228640394441313</c:v>
                </c:pt>
                <c:pt idx="4">
                  <c:v>0.113884754712188</c:v>
                </c:pt>
                <c:pt idx="5">
                  <c:v>0.0758205203911613</c:v>
                </c:pt>
                <c:pt idx="6">
                  <c:v>0.055097341961833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0.944310885366143</c:v>
                </c:pt>
                <c:pt idx="2">
                  <c:v>0.451897052830682</c:v>
                </c:pt>
                <c:pt idx="3">
                  <c:v>0.321963448463347</c:v>
                </c:pt>
                <c:pt idx="4">
                  <c:v>0.173430717567524</c:v>
                </c:pt>
                <c:pt idx="5">
                  <c:v>0.113491377094235</c:v>
                </c:pt>
                <c:pt idx="6">
                  <c:v>0.0880705854895076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0.966117747700956</c:v>
                </c:pt>
                <c:pt idx="2">
                  <c:v>0.604065198943474</c:v>
                </c:pt>
                <c:pt idx="3">
                  <c:v>0.485302025505491</c:v>
                </c:pt>
                <c:pt idx="4">
                  <c:v>0.289670577458338</c:v>
                </c:pt>
                <c:pt idx="5">
                  <c:v>0.208425947708707</c:v>
                </c:pt>
                <c:pt idx="6">
                  <c:v>0.162237317353472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'CacheLvL3-641'!$B$17:$B$23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45683896"/>
        <c:axId val="2045690264"/>
      </c:lineChart>
      <c:catAx>
        <c:axId val="204568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90264"/>
        <c:crosses val="autoZero"/>
        <c:auto val="1"/>
        <c:lblAlgn val="ctr"/>
        <c:lblOffset val="100"/>
        <c:noMultiLvlLbl val="0"/>
      </c:catAx>
      <c:valAx>
        <c:axId val="204569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8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81551371822467"/>
          <c:h val="0.11880657392087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'CacheLvL3-641'!$K$61:$K$64</c:f>
              <c:numCache>
                <c:formatCode>General</c:formatCode>
                <c:ptCount val="4"/>
                <c:pt idx="0">
                  <c:v>98.40324</c:v>
                </c:pt>
                <c:pt idx="1">
                  <c:v>224.456061</c:v>
                </c:pt>
                <c:pt idx="2">
                  <c:v>750.745364</c:v>
                </c:pt>
                <c:pt idx="3">
                  <c:v>1840.4398452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'CacheLvL3-641'!$K$50:$K$54</c:f>
              <c:numCache>
                <c:formatCode>General</c:formatCode>
                <c:ptCount val="5"/>
                <c:pt idx="0">
                  <c:v>0.329073</c:v>
                </c:pt>
                <c:pt idx="1">
                  <c:v>193.909232</c:v>
                </c:pt>
                <c:pt idx="2">
                  <c:v>616.263642</c:v>
                </c:pt>
                <c:pt idx="3">
                  <c:v>1356.955888</c:v>
                </c:pt>
                <c:pt idx="4">
                  <c:v>2830.4329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'CacheLvL3-641'!$K$39:$K$45</c:f>
              <c:numCache>
                <c:formatCode>General</c:formatCode>
                <c:ptCount val="7"/>
                <c:pt idx="0">
                  <c:v>0.235083</c:v>
                </c:pt>
                <c:pt idx="1">
                  <c:v>0.279783</c:v>
                </c:pt>
                <c:pt idx="2">
                  <c:v>0.812925</c:v>
                </c:pt>
                <c:pt idx="3">
                  <c:v>1.355331</c:v>
                </c:pt>
                <c:pt idx="4">
                  <c:v>2.956583</c:v>
                </c:pt>
                <c:pt idx="5">
                  <c:v>4.060924</c:v>
                </c:pt>
                <c:pt idx="6">
                  <c:v>5.36142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'CacheLvL3-641'!$K$28:$K$34</c:f>
              <c:numCache>
                <c:formatCode>General</c:formatCode>
                <c:ptCount val="7"/>
                <c:pt idx="0">
                  <c:v>0.306615</c:v>
                </c:pt>
                <c:pt idx="1">
                  <c:v>0.342931</c:v>
                </c:pt>
                <c:pt idx="2">
                  <c:v>0.872982</c:v>
                </c:pt>
                <c:pt idx="3">
                  <c:v>1.341036</c:v>
                </c:pt>
                <c:pt idx="4">
                  <c:v>2.692327</c:v>
                </c:pt>
                <c:pt idx="5">
                  <c:v>4.043958</c:v>
                </c:pt>
                <c:pt idx="6">
                  <c:v>5.564969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'CacheLvL3-641'!$K$17:$K$23</c:f>
              <c:numCache>
                <c:formatCode>General</c:formatCode>
                <c:ptCount val="7"/>
                <c:pt idx="0">
                  <c:v>0.470179</c:v>
                </c:pt>
                <c:pt idx="1">
                  <c:v>0.497907</c:v>
                </c:pt>
                <c:pt idx="2">
                  <c:v>1.040456</c:v>
                </c:pt>
                <c:pt idx="3">
                  <c:v>1.460349</c:v>
                </c:pt>
                <c:pt idx="4">
                  <c:v>2.711048</c:v>
                </c:pt>
                <c:pt idx="5">
                  <c:v>4.142861</c:v>
                </c:pt>
                <c:pt idx="6">
                  <c:v>5.338661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'CacheLvL3-641'!$B$61:$B$67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'CacheLvL3-641'!$K$6:$K$12</c:f>
              <c:numCache>
                <c:formatCode>General</c:formatCode>
                <c:ptCount val="7"/>
                <c:pt idx="0">
                  <c:v>0.822172</c:v>
                </c:pt>
                <c:pt idx="1">
                  <c:v>0.851006</c:v>
                </c:pt>
                <c:pt idx="2">
                  <c:v>1.361065</c:v>
                </c:pt>
                <c:pt idx="3">
                  <c:v>1.694145</c:v>
                </c:pt>
                <c:pt idx="4">
                  <c:v>2.8383</c:v>
                </c:pt>
                <c:pt idx="5">
                  <c:v>3.944672</c:v>
                </c:pt>
                <c:pt idx="6">
                  <c:v>5.067712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55448"/>
        <c:axId val="2124121672"/>
      </c:barChart>
      <c:catAx>
        <c:axId val="212415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21672"/>
        <c:crossesAt val="0.0"/>
        <c:auto val="1"/>
        <c:lblAlgn val="ctr"/>
        <c:lblOffset val="100"/>
        <c:noMultiLvlLbl val="0"/>
      </c:catAx>
      <c:valAx>
        <c:axId val="21241216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15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'CacheLvL3-662'!$N$61:$N$66</c:f>
              <c:numCache>
                <c:formatCode>0.00</c:formatCode>
                <c:ptCount val="6"/>
                <c:pt idx="0" formatCode="General">
                  <c:v>1.0</c:v>
                </c:pt>
                <c:pt idx="1">
                  <c:v>0.00179895595430862</c:v>
                </c:pt>
                <c:pt idx="2">
                  <c:v>0.000526074654936645</c:v>
                </c:pt>
                <c:pt idx="3">
                  <c:v>0.000258956734570371</c:v>
                </c:pt>
                <c:pt idx="4">
                  <c:v>0.000139256722163509</c:v>
                </c:pt>
                <c:pt idx="5">
                  <c:v>9.46996230937571E-5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0.852092556854732</c:v>
                </c:pt>
                <c:pt idx="2">
                  <c:v>0.292675714930936</c:v>
                </c:pt>
                <c:pt idx="3">
                  <c:v>0.195641738699805</c:v>
                </c:pt>
                <c:pt idx="4">
                  <c:v>0.0938633914745242</c:v>
                </c:pt>
                <c:pt idx="5">
                  <c:v>0.066568602719316</c:v>
                </c:pt>
                <c:pt idx="6">
                  <c:v>0.0499356167816226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0.886667579242922</c:v>
                </c:pt>
                <c:pt idx="2">
                  <c:v>0.313708882644125</c:v>
                </c:pt>
                <c:pt idx="3">
                  <c:v>0.203682442364029</c:v>
                </c:pt>
                <c:pt idx="4">
                  <c:v>0.105677879157637</c:v>
                </c:pt>
                <c:pt idx="5">
                  <c:v>0.0672218447826249</c:v>
                </c:pt>
                <c:pt idx="6">
                  <c:v>0.0528628475121847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0.888797771496373</c:v>
                </c:pt>
                <c:pt idx="2">
                  <c:v>0.372250575563892</c:v>
                </c:pt>
                <c:pt idx="3">
                  <c:v>0.252018625416369</c:v>
                </c:pt>
                <c:pt idx="4">
                  <c:v>0.135198696756041</c:v>
                </c:pt>
                <c:pt idx="5">
                  <c:v>0.0897797442127394</c:v>
                </c:pt>
                <c:pt idx="6">
                  <c:v>0.067419871545651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0.927972027972028</c:v>
                </c:pt>
                <c:pt idx="2">
                  <c:v>0.460119467333739</c:v>
                </c:pt>
                <c:pt idx="3">
                  <c:v>0.334244961583395</c:v>
                </c:pt>
                <c:pt idx="4">
                  <c:v>0.176915657005846</c:v>
                </c:pt>
                <c:pt idx="5">
                  <c:v>0.129531433535275</c:v>
                </c:pt>
                <c:pt idx="6">
                  <c:v>0.0976226449239547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0.959227773910118</c:v>
                </c:pt>
                <c:pt idx="2">
                  <c:v>0.593270085391305</c:v>
                </c:pt>
                <c:pt idx="3">
                  <c:v>0.476910301728678</c:v>
                </c:pt>
                <c:pt idx="4">
                  <c:v>0.290009030679206</c:v>
                </c:pt>
                <c:pt idx="5">
                  <c:v>0.205932260135304</c:v>
                </c:pt>
                <c:pt idx="6">
                  <c:v>0.160093436043337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'CacheLvL3-662'!$B$6:$B$12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49752"/>
        <c:axId val="2093143304"/>
      </c:lineChart>
      <c:catAx>
        <c:axId val="209314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43304"/>
        <c:crosses val="autoZero"/>
        <c:auto val="1"/>
        <c:lblAlgn val="ctr"/>
        <c:lblOffset val="100"/>
        <c:noMultiLvlLbl val="0"/>
      </c:catAx>
      <c:valAx>
        <c:axId val="209314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4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80046061973056"/>
          <c:h val="0.11880647138346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'CacheLvL3-662'!$K$61:$K$66</c:f>
              <c:numCache>
                <c:formatCode>General</c:formatCode>
                <c:ptCount val="6"/>
                <c:pt idx="0">
                  <c:v>0.334688</c:v>
                </c:pt>
                <c:pt idx="1">
                  <c:v>186.045689</c:v>
                </c:pt>
                <c:pt idx="2">
                  <c:v>636.198678</c:v>
                </c:pt>
                <c:pt idx="3">
                  <c:v>1292.447561</c:v>
                </c:pt>
                <c:pt idx="4">
                  <c:v>2403.388467</c:v>
                </c:pt>
                <c:pt idx="5">
                  <c:v>3534.206252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'CacheLvL3-662'!$K$50:$K$56</c:f>
              <c:numCache>
                <c:formatCode>General</c:formatCode>
                <c:ptCount val="7"/>
                <c:pt idx="0">
                  <c:v>0.270219</c:v>
                </c:pt>
                <c:pt idx="1">
                  <c:v>0.317124</c:v>
                </c:pt>
                <c:pt idx="2">
                  <c:v>0.923271</c:v>
                </c:pt>
                <c:pt idx="3">
                  <c:v>1.381193</c:v>
                </c:pt>
                <c:pt idx="4">
                  <c:v>2.878854</c:v>
                </c:pt>
                <c:pt idx="5">
                  <c:v>4.059256</c:v>
                </c:pt>
                <c:pt idx="6">
                  <c:v>5.411348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'CacheLvL3-662'!$K$39:$K$45</c:f>
              <c:numCache>
                <c:formatCode>General</c:formatCode>
                <c:ptCount val="7"/>
                <c:pt idx="0">
                  <c:v>0.278528</c:v>
                </c:pt>
                <c:pt idx="1">
                  <c:v>0.314129</c:v>
                </c:pt>
                <c:pt idx="2">
                  <c:v>0.887855</c:v>
                </c:pt>
                <c:pt idx="3">
                  <c:v>1.367462</c:v>
                </c:pt>
                <c:pt idx="4">
                  <c:v>2.635632</c:v>
                </c:pt>
                <c:pt idx="5">
                  <c:v>4.143415</c:v>
                </c:pt>
                <c:pt idx="6">
                  <c:v>5.26888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'CacheLvL3-662'!$K$28:$K$34</c:f>
              <c:numCache>
                <c:formatCode>General</c:formatCode>
                <c:ptCount val="7"/>
                <c:pt idx="0">
                  <c:v>0.346824</c:v>
                </c:pt>
                <c:pt idx="1">
                  <c:v>0.390217</c:v>
                </c:pt>
                <c:pt idx="2">
                  <c:v>0.931695</c:v>
                </c:pt>
                <c:pt idx="3">
                  <c:v>1.376184</c:v>
                </c:pt>
                <c:pt idx="4">
                  <c:v>2.565291</c:v>
                </c:pt>
                <c:pt idx="5">
                  <c:v>3.863054</c:v>
                </c:pt>
                <c:pt idx="6">
                  <c:v>5.14424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'CacheLvL3-662'!$K$17:$K$23</c:f>
              <c:numCache>
                <c:formatCode>General</c:formatCode>
                <c:ptCount val="7"/>
                <c:pt idx="0">
                  <c:v>0.513549</c:v>
                </c:pt>
                <c:pt idx="1">
                  <c:v>0.55341</c:v>
                </c:pt>
                <c:pt idx="2">
                  <c:v>1.116121</c:v>
                </c:pt>
                <c:pt idx="3">
                  <c:v>1.536445</c:v>
                </c:pt>
                <c:pt idx="4">
                  <c:v>2.90279</c:v>
                </c:pt>
                <c:pt idx="5">
                  <c:v>3.964667</c:v>
                </c:pt>
                <c:pt idx="6">
                  <c:v>5.260552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'CacheLvL3-662'!$B$50:$B$56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'CacheLvL3-662'!$K$6:$K$12</c:f>
              <c:numCache>
                <c:formatCode>General</c:formatCode>
                <c:ptCount val="7"/>
                <c:pt idx="0">
                  <c:v>0.901112</c:v>
                </c:pt>
                <c:pt idx="1">
                  <c:v>0.939414</c:v>
                </c:pt>
                <c:pt idx="2">
                  <c:v>1.51889</c:v>
                </c:pt>
                <c:pt idx="3">
                  <c:v>1.889479</c:v>
                </c:pt>
                <c:pt idx="4">
                  <c:v>3.107186</c:v>
                </c:pt>
                <c:pt idx="5">
                  <c:v>4.375769</c:v>
                </c:pt>
                <c:pt idx="6">
                  <c:v>5.628663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44984"/>
        <c:axId val="2113633320"/>
      </c:barChart>
      <c:catAx>
        <c:axId val="212394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633320"/>
        <c:crossesAt val="0.0"/>
        <c:auto val="1"/>
        <c:lblAlgn val="ctr"/>
        <c:lblOffset val="100"/>
        <c:noMultiLvlLbl val="0"/>
      </c:catAx>
      <c:valAx>
        <c:axId val="21136333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44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'RAM-641'!$N$62:$N$65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0.691142955897127</c:v>
                </c:pt>
                <c:pt idx="2">
                  <c:v>0.221037294590662</c:v>
                </c:pt>
                <c:pt idx="3">
                  <c:v>0.085321530072626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'RAM-641'!$N$51:$N$54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0.249542940104989</c:v>
                </c:pt>
                <c:pt idx="2">
                  <c:v>0.0827363035560602</c:v>
                </c:pt>
                <c:pt idx="3">
                  <c:v>0.0377752584260979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'RAM-641'!$N$40:$N$46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0.985545772868543</c:v>
                </c:pt>
                <c:pt idx="2">
                  <c:v>1.098154881685254</c:v>
                </c:pt>
                <c:pt idx="3">
                  <c:v>1.094126442927118</c:v>
                </c:pt>
                <c:pt idx="4">
                  <c:v>1.072361051225745</c:v>
                </c:pt>
                <c:pt idx="5">
                  <c:v>1.015145531916212</c:v>
                </c:pt>
                <c:pt idx="6">
                  <c:v>0.958247750648036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'RAM-641'!$N$29:$N$35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0.98235211518171</c:v>
                </c:pt>
                <c:pt idx="2">
                  <c:v>1.040598042606998</c:v>
                </c:pt>
                <c:pt idx="3">
                  <c:v>1.055913789137281</c:v>
                </c:pt>
                <c:pt idx="4">
                  <c:v>1.044211592964901</c:v>
                </c:pt>
                <c:pt idx="5">
                  <c:v>1.019860971473683</c:v>
                </c:pt>
                <c:pt idx="6">
                  <c:v>0.990296611028134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'RAM-641'!$N$18:$N$24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0.969831070741857</c:v>
                </c:pt>
                <c:pt idx="2">
                  <c:v>1.009558379351693</c:v>
                </c:pt>
                <c:pt idx="3">
                  <c:v>1.002667364008834</c:v>
                </c:pt>
                <c:pt idx="4">
                  <c:v>1.003279134995243</c:v>
                </c:pt>
                <c:pt idx="5">
                  <c:v>1.001360816869391</c:v>
                </c:pt>
                <c:pt idx="6">
                  <c:v>0.987125506170574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'RAM-641'!$N$7:$N$13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0.963589717376121</c:v>
                </c:pt>
                <c:pt idx="2">
                  <c:v>0.981673037470127</c:v>
                </c:pt>
                <c:pt idx="3">
                  <c:v>0.972131018797215</c:v>
                </c:pt>
                <c:pt idx="4">
                  <c:v>0.961228492827417</c:v>
                </c:pt>
                <c:pt idx="5">
                  <c:v>0.954066912119955</c:v>
                </c:pt>
                <c:pt idx="6">
                  <c:v>0.949739684973352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marker>
            <c:symbol val="none"/>
          </c:marker>
          <c:cat>
            <c:numRef>
              <c:f>'RAM-641'!$B$18:$B$24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24568"/>
        <c:axId val="2093018136"/>
      </c:lineChart>
      <c:catAx>
        <c:axId val="209302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43267971010704"/>
              <c:y val="0.8450133677968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18136"/>
        <c:crosses val="autoZero"/>
        <c:auto val="1"/>
        <c:lblAlgn val="ctr"/>
        <c:lblOffset val="100"/>
        <c:noMultiLvlLbl val="0"/>
      </c:catAx>
      <c:valAx>
        <c:axId val="20930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2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'RAM-641'!$K$62:$K$65</c:f>
              <c:numCache>
                <c:formatCode>General</c:formatCode>
                <c:ptCount val="4"/>
                <c:pt idx="0">
                  <c:v>303.219924</c:v>
                </c:pt>
                <c:pt idx="1">
                  <c:v>438.72244</c:v>
                </c:pt>
                <c:pt idx="2">
                  <c:v>1371.804358</c:v>
                </c:pt>
                <c:pt idx="3">
                  <c:v>3553.850051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'RAM-641'!$K$51:$K$54</c:f>
              <c:numCache>
                <c:formatCode>General</c:formatCode>
                <c:ptCount val="4"/>
                <c:pt idx="0">
                  <c:v>95.93423</c:v>
                </c:pt>
                <c:pt idx="1">
                  <c:v>384.439768</c:v>
                </c:pt>
                <c:pt idx="2">
                  <c:v>1159.517961</c:v>
                </c:pt>
                <c:pt idx="3">
                  <c:v>2539.604863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'RAM-641'!$K$40:$K$46</c:f>
              <c:numCache>
                <c:formatCode>General</c:formatCode>
                <c:ptCount val="7"/>
                <c:pt idx="0">
                  <c:v>78.606302</c:v>
                </c:pt>
                <c:pt idx="1">
                  <c:v>79.759159</c:v>
                </c:pt>
                <c:pt idx="2">
                  <c:v>71.580342</c:v>
                </c:pt>
                <c:pt idx="3">
                  <c:v>71.843892</c:v>
                </c:pt>
                <c:pt idx="4">
                  <c:v>73.302086</c:v>
                </c:pt>
                <c:pt idx="5">
                  <c:v>77.43353</c:v>
                </c:pt>
                <c:pt idx="6">
                  <c:v>82.031293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'RAM-641'!$K$29:$K$35</c:f>
              <c:numCache>
                <c:formatCode>General</c:formatCode>
                <c:ptCount val="7"/>
                <c:pt idx="0">
                  <c:v>84.49597</c:v>
                </c:pt>
                <c:pt idx="1">
                  <c:v>86.013934</c:v>
                </c:pt>
                <c:pt idx="2">
                  <c:v>81.199432</c:v>
                </c:pt>
                <c:pt idx="3">
                  <c:v>80.021656</c:v>
                </c:pt>
                <c:pt idx="4">
                  <c:v>80.918437</c:v>
                </c:pt>
                <c:pt idx="5">
                  <c:v>82.85047900000001</c:v>
                </c:pt>
                <c:pt idx="6">
                  <c:v>85.32390100000001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'RAM-641'!$K$18:$K$24</c:f>
              <c:numCache>
                <c:formatCode>General</c:formatCode>
                <c:ptCount val="7"/>
                <c:pt idx="0">
                  <c:v>119.444352</c:v>
                </c:pt>
                <c:pt idx="1">
                  <c:v>123.159956</c:v>
                </c:pt>
                <c:pt idx="2">
                  <c:v>118.313467</c:v>
                </c:pt>
                <c:pt idx="3">
                  <c:v>119.126598</c:v>
                </c:pt>
                <c:pt idx="4">
                  <c:v>119.053958</c:v>
                </c:pt>
                <c:pt idx="5">
                  <c:v>119.282031</c:v>
                </c:pt>
                <c:pt idx="6">
                  <c:v>121.002194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'RAM-641'!$B$40:$B$46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'RAM-641'!$K$7:$K$13</c:f>
              <c:numCache>
                <c:formatCode>General</c:formatCode>
                <c:ptCount val="7"/>
                <c:pt idx="0">
                  <c:v>218.877004</c:v>
                </c:pt>
                <c:pt idx="1">
                  <c:v>227.147509</c:v>
                </c:pt>
                <c:pt idx="2">
                  <c:v>222.963243</c:v>
                </c:pt>
                <c:pt idx="3">
                  <c:v>225.151754</c:v>
                </c:pt>
                <c:pt idx="4">
                  <c:v>227.705489</c:v>
                </c:pt>
                <c:pt idx="5">
                  <c:v>229.414731</c:v>
                </c:pt>
                <c:pt idx="6">
                  <c:v>230.459996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48504"/>
        <c:axId val="2046243064"/>
      </c:barChart>
      <c:catAx>
        <c:axId val="212394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243064"/>
        <c:crossesAt val="0.0"/>
        <c:auto val="1"/>
        <c:lblAlgn val="ctr"/>
        <c:lblOffset val="100"/>
        <c:noMultiLvlLbl val="0"/>
      </c:catAx>
      <c:valAx>
        <c:axId val="20462430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948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5117050152507"/>
          <c:y val="0.0817505893275227"/>
          <c:w val="0.911076529768009"/>
          <c:h val="0.733669390576594"/>
        </c:manualLayout>
      </c:layout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val>
            <c:numRef>
              <c:f>'RAM-662'!$N$61:$N$64</c:f>
              <c:numCache>
                <c:formatCode>0.00</c:formatCode>
                <c:ptCount val="4"/>
                <c:pt idx="0" formatCode="General">
                  <c:v>1.0</c:v>
                </c:pt>
                <c:pt idx="1">
                  <c:v>0.184078998683792</c:v>
                </c:pt>
                <c:pt idx="2">
                  <c:v>0.0526478833278717</c:v>
                </c:pt>
                <c:pt idx="3">
                  <c:v>0.0253676384710158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val>
            <c:numRef>
              <c:f>'RAM-662'!$N$50:$N$56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1.051217723067563</c:v>
                </c:pt>
                <c:pt idx="2">
                  <c:v>1.135013937644636</c:v>
                </c:pt>
                <c:pt idx="3">
                  <c:v>1.14217081146759</c:v>
                </c:pt>
                <c:pt idx="4">
                  <c:v>1.037064282591078</c:v>
                </c:pt>
                <c:pt idx="5">
                  <c:v>0.99907910609336</c:v>
                </c:pt>
                <c:pt idx="6">
                  <c:v>0.945929507485529</c:v>
                </c:pt>
              </c:numCache>
            </c:numRef>
          </c:val>
          <c:smooth val="0"/>
        </c:ser>
        <c:ser>
          <c:idx val="3"/>
          <c:order val="2"/>
          <c:tx>
            <c:v>16 Processos</c:v>
          </c:tx>
          <c:marker>
            <c:symbol val="none"/>
          </c:marker>
          <c:val>
            <c:numRef>
              <c:f>'RAM-662'!$N$39:$N$45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0.994504283555338</c:v>
                </c:pt>
                <c:pt idx="2">
                  <c:v>1.095956287302908</c:v>
                </c:pt>
                <c:pt idx="3">
                  <c:v>1.116181907859957</c:v>
                </c:pt>
                <c:pt idx="4">
                  <c:v>1.043267449325652</c:v>
                </c:pt>
                <c:pt idx="5">
                  <c:v>1.01938595946</c:v>
                </c:pt>
                <c:pt idx="6">
                  <c:v>0.984982586649016</c:v>
                </c:pt>
              </c:numCache>
            </c:numRef>
          </c:val>
          <c:smooth val="0"/>
        </c:ser>
        <c:ser>
          <c:idx val="4"/>
          <c:order val="3"/>
          <c:tx>
            <c:v>8 Processos</c:v>
          </c:tx>
          <c:marker>
            <c:symbol val="none"/>
          </c:marker>
          <c:val>
            <c:numRef>
              <c:f>'RAM-662'!$N$28:$N$34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0.966496527482743</c:v>
                </c:pt>
                <c:pt idx="2">
                  <c:v>1.047724619177881</c:v>
                </c:pt>
                <c:pt idx="3">
                  <c:v>1.07335243394839</c:v>
                </c:pt>
                <c:pt idx="4">
                  <c:v>1.07041635311601</c:v>
                </c:pt>
                <c:pt idx="5">
                  <c:v>1.008760144315907</c:v>
                </c:pt>
                <c:pt idx="6">
                  <c:v>0.993570708028501</c:v>
                </c:pt>
              </c:numCache>
            </c:numRef>
          </c:val>
          <c:smooth val="0"/>
        </c:ser>
        <c:ser>
          <c:idx val="5"/>
          <c:order val="4"/>
          <c:tx>
            <c:v>4 Processos</c:v>
          </c:tx>
          <c:marker>
            <c:symbol val="none"/>
          </c:marker>
          <c:val>
            <c:numRef>
              <c:f>'RAM-662'!$N$17:$N$23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1.002828324892393</c:v>
                </c:pt>
                <c:pt idx="2">
                  <c:v>1.037521935491788</c:v>
                </c:pt>
                <c:pt idx="3">
                  <c:v>1.041209483201028</c:v>
                </c:pt>
                <c:pt idx="4">
                  <c:v>1.038729777380036</c:v>
                </c:pt>
                <c:pt idx="5">
                  <c:v>1.035604480281916</c:v>
                </c:pt>
                <c:pt idx="6">
                  <c:v>1.016585989608277</c:v>
                </c:pt>
              </c:numCache>
            </c:numRef>
          </c:val>
          <c:smooth val="0"/>
        </c:ser>
        <c:ser>
          <c:idx val="6"/>
          <c:order val="5"/>
          <c:tx>
            <c:v>2 Processos</c:v>
          </c:tx>
          <c:marker>
            <c:symbol val="none"/>
          </c:marker>
          <c:val>
            <c:numRef>
              <c:f>'RAM-662'!$N$6:$N$12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0.963435548665153</c:v>
                </c:pt>
                <c:pt idx="2">
                  <c:v>0.990533972240856</c:v>
                </c:pt>
                <c:pt idx="3">
                  <c:v>0.974801738024227</c:v>
                </c:pt>
                <c:pt idx="4">
                  <c:v>0.961736475152574</c:v>
                </c:pt>
                <c:pt idx="5">
                  <c:v>0.948345708958026</c:v>
                </c:pt>
                <c:pt idx="6">
                  <c:v>0.950224103407091</c:v>
                </c:pt>
              </c:numCache>
            </c:numRef>
          </c:val>
          <c:smooth val="0"/>
        </c:ser>
        <c:ser>
          <c:idx val="7"/>
          <c:order val="6"/>
          <c:tx>
            <c:v>Ideal</c:v>
          </c:tx>
          <c:spPr>
            <a:ln>
              <a:prstDash val="sysDot"/>
            </a:ln>
          </c:spPr>
          <c:marker>
            <c:symbol val="none"/>
          </c:marker>
          <c:val>
            <c:numRef>
              <c:f>'RAM-641'!$O$6:$O$8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56840"/>
        <c:axId val="2095563144"/>
      </c:lineChart>
      <c:catAx>
        <c:axId val="209555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44419574388557"/>
              <c:y val="0.8870465280836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63144"/>
        <c:crosses val="autoZero"/>
        <c:auto val="1"/>
        <c:lblAlgn val="ctr"/>
        <c:lblOffset val="100"/>
        <c:noMultiLvlLbl val="0"/>
      </c:catAx>
      <c:valAx>
        <c:axId val="209556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21234253590918"/>
              <c:y val="0.3259874553787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55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'RAM-662'!$K$61:$K$64</c:f>
              <c:numCache>
                <c:formatCode>General</c:formatCode>
                <c:ptCount val="4"/>
                <c:pt idx="0">
                  <c:v>62.881427</c:v>
                </c:pt>
                <c:pt idx="1">
                  <c:v>341.600223</c:v>
                </c:pt>
                <c:pt idx="2">
                  <c:v>1194.377115</c:v>
                </c:pt>
                <c:pt idx="3">
                  <c:v>2478.804918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'RAM-662'!$K$50:$K$56</c:f>
              <c:numCache>
                <c:formatCode>General</c:formatCode>
                <c:ptCount val="7"/>
                <c:pt idx="0">
                  <c:v>50.535793</c:v>
                </c:pt>
                <c:pt idx="1">
                  <c:v>48.073574</c:v>
                </c:pt>
                <c:pt idx="2">
                  <c:v>44.524381</c:v>
                </c:pt>
                <c:pt idx="3">
                  <c:v>44.24539</c:v>
                </c:pt>
                <c:pt idx="4">
                  <c:v>48.729663</c:v>
                </c:pt>
                <c:pt idx="5">
                  <c:v>50.582374</c:v>
                </c:pt>
                <c:pt idx="6">
                  <c:v>53.424481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'RAM-662'!$K$39:$K$45</c:f>
              <c:numCache>
                <c:formatCode>General</c:formatCode>
                <c:ptCount val="7"/>
                <c:pt idx="0">
                  <c:v>54.072265</c:v>
                </c:pt>
                <c:pt idx="1">
                  <c:v>54.371073</c:v>
                </c:pt>
                <c:pt idx="2">
                  <c:v>49.337976</c:v>
                </c:pt>
                <c:pt idx="3">
                  <c:v>48.443954</c:v>
                </c:pt>
                <c:pt idx="4">
                  <c:v>51.829725</c:v>
                </c:pt>
                <c:pt idx="5">
                  <c:v>53.043957</c:v>
                </c:pt>
                <c:pt idx="6">
                  <c:v>54.896671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'RAM-662'!$K$28:$K$34</c:f>
              <c:numCache>
                <c:formatCode>General</c:formatCode>
                <c:ptCount val="7"/>
                <c:pt idx="0">
                  <c:v>71.944141</c:v>
                </c:pt>
                <c:pt idx="1">
                  <c:v>74.438075</c:v>
                </c:pt>
                <c:pt idx="2">
                  <c:v>68.667033</c:v>
                </c:pt>
                <c:pt idx="3">
                  <c:v>67.02751</c:v>
                </c:pt>
                <c:pt idx="4">
                  <c:v>67.211362</c:v>
                </c:pt>
                <c:pt idx="5">
                  <c:v>71.319373</c:v>
                </c:pt>
                <c:pt idx="6">
                  <c:v>72.409684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'RAM-662'!$K$17:$K$23</c:f>
              <c:numCache>
                <c:formatCode>General</c:formatCode>
                <c:ptCount val="7"/>
                <c:pt idx="0">
                  <c:v>114.983327</c:v>
                </c:pt>
                <c:pt idx="1">
                  <c:v>114.659034</c:v>
                </c:pt>
                <c:pt idx="2">
                  <c:v>110.82496</c:v>
                </c:pt>
                <c:pt idx="3">
                  <c:v>110.4324623</c:v>
                </c:pt>
                <c:pt idx="4">
                  <c:v>110.696092</c:v>
                </c:pt>
                <c:pt idx="5">
                  <c:v>111.030156</c:v>
                </c:pt>
                <c:pt idx="6">
                  <c:v>113.10733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'RAM-662'!$B$61:$B$67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'RAM-662'!$K$6:$K$12</c:f>
              <c:numCache>
                <c:formatCode>General</c:formatCode>
                <c:ptCount val="7"/>
                <c:pt idx="0">
                  <c:v>236.654782</c:v>
                </c:pt>
                <c:pt idx="1">
                  <c:v>245.63634</c:v>
                </c:pt>
                <c:pt idx="2">
                  <c:v>238.916371</c:v>
                </c:pt>
                <c:pt idx="3">
                  <c:v>242.77222</c:v>
                </c:pt>
                <c:pt idx="4">
                  <c:v>246.070299</c:v>
                </c:pt>
                <c:pt idx="5">
                  <c:v>249.544844</c:v>
                </c:pt>
                <c:pt idx="6">
                  <c:v>249.051546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12136"/>
        <c:axId val="-2128094232"/>
      </c:barChart>
      <c:catAx>
        <c:axId val="212651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94232"/>
        <c:crossesAt val="0.0"/>
        <c:auto val="1"/>
        <c:lblAlgn val="ctr"/>
        <c:lblOffset val="100"/>
        <c:noMultiLvlLbl val="0"/>
      </c:catAx>
      <c:valAx>
        <c:axId val="-21280942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512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'19KBytes-641'!$N$61:$N$67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0.500244437350344</c:v>
                </c:pt>
                <c:pt idx="2">
                  <c:v>0.188323459459892</c:v>
                </c:pt>
                <c:pt idx="3">
                  <c:v>0.0969957377655498</c:v>
                </c:pt>
                <c:pt idx="4">
                  <c:v>0.0438770212414366</c:v>
                </c:pt>
                <c:pt idx="5">
                  <c:v>0.0300396535320914</c:v>
                </c:pt>
                <c:pt idx="6">
                  <c:v>0.0234687428375338</c:v>
                </c:pt>
              </c:numCache>
            </c:numRef>
          </c:val>
          <c:smooth val="0"/>
        </c:ser>
        <c:ser>
          <c:idx val="0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0.00609590372084175</c:v>
                </c:pt>
                <c:pt idx="2">
                  <c:v>0.00202220451777173</c:v>
                </c:pt>
                <c:pt idx="3">
                  <c:v>0.000926475869785951</c:v>
                </c:pt>
                <c:pt idx="4">
                  <c:v>0.000447175749307035</c:v>
                </c:pt>
                <c:pt idx="5">
                  <c:v>0.000308733122781272</c:v>
                </c:pt>
                <c:pt idx="6">
                  <c:v>0.000240923017500648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0.702716732998789</c:v>
                </c:pt>
                <c:pt idx="2">
                  <c:v>0.175153329250304</c:v>
                </c:pt>
                <c:pt idx="3">
                  <c:v>0.0991513174600074</c:v>
                </c:pt>
                <c:pt idx="4">
                  <c:v>0.0498951967426214</c:v>
                </c:pt>
                <c:pt idx="5">
                  <c:v>0.0319875610055799</c:v>
                </c:pt>
                <c:pt idx="6">
                  <c:v>0.0242119634882875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0.764376996805112</c:v>
                </c:pt>
                <c:pt idx="2">
                  <c:v>0.174674880219028</c:v>
                </c:pt>
                <c:pt idx="3">
                  <c:v>0.10008837479279</c:v>
                </c:pt>
                <c:pt idx="4">
                  <c:v>0.0474644698436946</c:v>
                </c:pt>
                <c:pt idx="5">
                  <c:v>0.0315060691158218</c:v>
                </c:pt>
                <c:pt idx="6">
                  <c:v>0.0237652676945083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0.756526493234316</c:v>
                </c:pt>
                <c:pt idx="2">
                  <c:v>0.162929892557523</c:v>
                </c:pt>
                <c:pt idx="3">
                  <c:v>0.091339648173207</c:v>
                </c:pt>
                <c:pt idx="4">
                  <c:v>0.0426458124662917</c:v>
                </c:pt>
                <c:pt idx="5">
                  <c:v>0.0286974916266578</c:v>
                </c:pt>
                <c:pt idx="6">
                  <c:v>0.0205519380459012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0.753822532147655</c:v>
                </c:pt>
                <c:pt idx="2">
                  <c:v>0.140975329616425</c:v>
                </c:pt>
                <c:pt idx="3">
                  <c:v>0.0810134415070989</c:v>
                </c:pt>
                <c:pt idx="4">
                  <c:v>0.036817617962923</c:v>
                </c:pt>
                <c:pt idx="5">
                  <c:v>0.0237251482947613</c:v>
                </c:pt>
                <c:pt idx="6">
                  <c:v>0.0175936046060215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41275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2056200"/>
        <c:axId val="2092049752"/>
      </c:lineChart>
      <c:catAx>
        <c:axId val="209205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49752"/>
        <c:crosses val="autoZero"/>
        <c:auto val="1"/>
        <c:lblAlgn val="ctr"/>
        <c:lblOffset val="100"/>
        <c:noMultiLvlLbl val="0"/>
      </c:catAx>
      <c:valAx>
        <c:axId val="20920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5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930193691276"/>
          <c:y val="0.88119325158722"/>
          <c:w val="0.580046061973056"/>
          <c:h val="0.11880674841278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32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'19KBytes-641'!$K$61:$K$67</c:f>
              <c:numCache>
                <c:formatCode>General</c:formatCode>
                <c:ptCount val="7"/>
                <c:pt idx="0">
                  <c:v>29.022637</c:v>
                </c:pt>
                <c:pt idx="1">
                  <c:v>58.016911</c:v>
                </c:pt>
                <c:pt idx="2">
                  <c:v>154.110577</c:v>
                </c:pt>
                <c:pt idx="3">
                  <c:v>299.215591</c:v>
                </c:pt>
                <c:pt idx="4">
                  <c:v>661.454132</c:v>
                </c:pt>
                <c:pt idx="5">
                  <c:v>966.144199</c:v>
                </c:pt>
                <c:pt idx="6">
                  <c:v>1236.650689</c:v>
                </c:pt>
              </c:numCache>
            </c:numRef>
          </c:val>
        </c:ser>
        <c:ser>
          <c:idx val="0"/>
          <c:order val="1"/>
          <c:tx>
            <c:v>24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'19KBytes-641'!$K$50:$K$56</c:f>
              <c:numCache>
                <c:formatCode>General</c:formatCode>
                <c:ptCount val="7"/>
                <c:pt idx="0">
                  <c:v>0.203025</c:v>
                </c:pt>
                <c:pt idx="1">
                  <c:v>33.305152</c:v>
                </c:pt>
                <c:pt idx="2">
                  <c:v>100.397857</c:v>
                </c:pt>
                <c:pt idx="3">
                  <c:v>219.136846</c:v>
                </c:pt>
                <c:pt idx="4">
                  <c:v>454.016123</c:v>
                </c:pt>
                <c:pt idx="5">
                  <c:v>657.606797</c:v>
                </c:pt>
                <c:pt idx="6">
                  <c:v>842.696568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'19KBytes-641'!$K$39:$K$45</c:f>
              <c:numCache>
                <c:formatCode>General</c:formatCode>
                <c:ptCount val="7"/>
                <c:pt idx="0">
                  <c:v>0.020305</c:v>
                </c:pt>
                <c:pt idx="1">
                  <c:v>0.028895</c:v>
                </c:pt>
                <c:pt idx="2">
                  <c:v>0.115927</c:v>
                </c:pt>
                <c:pt idx="3">
                  <c:v>0.204788</c:v>
                </c:pt>
                <c:pt idx="4">
                  <c:v>0.406953</c:v>
                </c:pt>
                <c:pt idx="5">
                  <c:v>0.634778</c:v>
                </c:pt>
                <c:pt idx="6">
                  <c:v>0.838635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'19KBytes-641'!$K$28:$K$34</c:f>
              <c:numCache>
                <c:formatCode>General</c:formatCode>
                <c:ptCount val="7"/>
                <c:pt idx="0">
                  <c:v>0.01914</c:v>
                </c:pt>
                <c:pt idx="1">
                  <c:v>0.02504</c:v>
                </c:pt>
                <c:pt idx="2">
                  <c:v>0.109575</c:v>
                </c:pt>
                <c:pt idx="3">
                  <c:v>0.191231</c:v>
                </c:pt>
                <c:pt idx="4">
                  <c:v>0.403249</c:v>
                </c:pt>
                <c:pt idx="5">
                  <c:v>0.607502</c:v>
                </c:pt>
                <c:pt idx="6">
                  <c:v>0.805377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'19KBytes-641'!$K$17:$K$23</c:f>
              <c:numCache>
                <c:formatCode>General</c:formatCode>
                <c:ptCount val="7"/>
                <c:pt idx="0">
                  <c:v>0.016605</c:v>
                </c:pt>
                <c:pt idx="1">
                  <c:v>0.021949</c:v>
                </c:pt>
                <c:pt idx="2">
                  <c:v>0.101915</c:v>
                </c:pt>
                <c:pt idx="3">
                  <c:v>0.181794</c:v>
                </c:pt>
                <c:pt idx="4">
                  <c:v>0.38937</c:v>
                </c:pt>
                <c:pt idx="5">
                  <c:v>0.578622</c:v>
                </c:pt>
                <c:pt idx="6">
                  <c:v>0.807953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'19KBytes-641'!$B$61:$B$67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'19KBytes-641'!$K$6:$K$12</c:f>
              <c:numCache>
                <c:formatCode>General</c:formatCode>
                <c:ptCount val="7"/>
                <c:pt idx="0">
                  <c:v>0.011783</c:v>
                </c:pt>
                <c:pt idx="1">
                  <c:v>0.015631</c:v>
                </c:pt>
                <c:pt idx="2">
                  <c:v>0.083582</c:v>
                </c:pt>
                <c:pt idx="3">
                  <c:v>0.145445</c:v>
                </c:pt>
                <c:pt idx="4">
                  <c:v>0.320037</c:v>
                </c:pt>
                <c:pt idx="5">
                  <c:v>0.496646</c:v>
                </c:pt>
                <c:pt idx="6">
                  <c:v>0.669732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01784"/>
        <c:axId val="2091996136"/>
      </c:barChart>
      <c:catAx>
        <c:axId val="20920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996136"/>
        <c:crossesAt val="0.0"/>
        <c:auto val="1"/>
        <c:lblAlgn val="ctr"/>
        <c:lblOffset val="100"/>
        <c:noMultiLvlLbl val="0"/>
      </c:catAx>
      <c:valAx>
        <c:axId val="20919961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00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>
        <c:manualLayout>
          <c:xMode val="edge"/>
          <c:yMode val="edge"/>
          <c:x val="0.446962391513983"/>
          <c:y val="0.0277364988925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'19KBytes-662'!$N$61:$N$67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0.00122806757634265</c:v>
                </c:pt>
                <c:pt idx="2">
                  <c:v>0.000357049887500441</c:v>
                </c:pt>
                <c:pt idx="3">
                  <c:v>0.000177656966417141</c:v>
                </c:pt>
                <c:pt idx="4">
                  <c:v>9.58266429318557E-5</c:v>
                </c:pt>
                <c:pt idx="5">
                  <c:v>6.49275032537677E-5</c:v>
                </c:pt>
                <c:pt idx="6">
                  <c:v>4.86810359101149E-5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0.748433143178737</c:v>
                </c:pt>
                <c:pt idx="2">
                  <c:v>0.21013581940544</c:v>
                </c:pt>
                <c:pt idx="3">
                  <c:v>0.137065944568334</c:v>
                </c:pt>
                <c:pt idx="4">
                  <c:v>0.0682406066246358</c:v>
                </c:pt>
                <c:pt idx="5">
                  <c:v>0.0429757043391404</c:v>
                </c:pt>
                <c:pt idx="6">
                  <c:v>0.0297135486753975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0.756591630334846</c:v>
                </c:pt>
                <c:pt idx="2">
                  <c:v>0.200861396974875</c:v>
                </c:pt>
                <c:pt idx="3">
                  <c:v>0.128978436180701</c:v>
                </c:pt>
                <c:pt idx="4">
                  <c:v>0.0609301703465209</c:v>
                </c:pt>
                <c:pt idx="5">
                  <c:v>0.0410879694876325</c:v>
                </c:pt>
                <c:pt idx="6">
                  <c:v>0.0314777385385741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0.73537783802101</c:v>
                </c:pt>
                <c:pt idx="2">
                  <c:v>0.190159481247809</c:v>
                </c:pt>
                <c:pt idx="3">
                  <c:v>0.119688053255972</c:v>
                </c:pt>
                <c:pt idx="4">
                  <c:v>0.0600804542648235</c:v>
                </c:pt>
                <c:pt idx="5">
                  <c:v>0.0388469607681677</c:v>
                </c:pt>
                <c:pt idx="6">
                  <c:v>0.0291300711841701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0.750247025809256</c:v>
                </c:pt>
                <c:pt idx="2">
                  <c:v>0.174141996091851</c:v>
                </c:pt>
                <c:pt idx="3">
                  <c:v>0.109191732675261</c:v>
                </c:pt>
                <c:pt idx="4">
                  <c:v>0.0531796571422168</c:v>
                </c:pt>
                <c:pt idx="5">
                  <c:v>0.0350999169746985</c:v>
                </c:pt>
                <c:pt idx="6">
                  <c:v>0.0256796336505746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0.757045284968145</c:v>
                </c:pt>
                <c:pt idx="2">
                  <c:v>0.14435652449902</c:v>
                </c:pt>
                <c:pt idx="3">
                  <c:v>0.0818136707604515</c:v>
                </c:pt>
                <c:pt idx="4">
                  <c:v>0.0376503229821111</c:v>
                </c:pt>
                <c:pt idx="5">
                  <c:v>0.0244061298428312</c:v>
                </c:pt>
                <c:pt idx="6">
                  <c:v>0.0180426155910632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34925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1920008"/>
        <c:axId val="2091913560"/>
      </c:lineChart>
      <c:catAx>
        <c:axId val="209192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processos</a:t>
                </a:r>
              </a:p>
            </c:rich>
          </c:tx>
          <c:layout>
            <c:manualLayout>
              <c:xMode val="edge"/>
              <c:yMode val="edge"/>
              <c:x val="0.418033394331012"/>
              <c:y val="0.7971073546025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13560"/>
        <c:crosses val="autoZero"/>
        <c:auto val="1"/>
        <c:lblAlgn val="ctr"/>
        <c:lblOffset val="100"/>
        <c:noMultiLvlLbl val="0"/>
      </c:catAx>
      <c:valAx>
        <c:axId val="20919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624970576846"/>
          <c:y val="0.896650185965581"/>
          <c:w val="0.648286775146356"/>
          <c:h val="0.10334973607004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'19KBytes-662'!$K$61:$K$67</c:f>
              <c:numCache>
                <c:formatCode>General</c:formatCode>
                <c:ptCount val="7"/>
                <c:pt idx="0">
                  <c:v>0.036888</c:v>
                </c:pt>
                <c:pt idx="1">
                  <c:v>30.037435</c:v>
                </c:pt>
                <c:pt idx="2">
                  <c:v>103.313294</c:v>
                </c:pt>
                <c:pt idx="3">
                  <c:v>207.636102</c:v>
                </c:pt>
                <c:pt idx="4">
                  <c:v>384.945135</c:v>
                </c:pt>
                <c:pt idx="5">
                  <c:v>568.14136</c:v>
                </c:pt>
                <c:pt idx="6">
                  <c:v>757.748871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'19KBytes-662'!$K$50:$K$56</c:f>
              <c:numCache>
                <c:formatCode>General</c:formatCode>
                <c:ptCount val="7"/>
                <c:pt idx="0">
                  <c:v>0.029257</c:v>
                </c:pt>
                <c:pt idx="1">
                  <c:v>0.039091</c:v>
                </c:pt>
                <c:pt idx="2">
                  <c:v>0.139229</c:v>
                </c:pt>
                <c:pt idx="3">
                  <c:v>0.213452</c:v>
                </c:pt>
                <c:pt idx="4">
                  <c:v>0.428733</c:v>
                </c:pt>
                <c:pt idx="5">
                  <c:v>0.68078</c:v>
                </c:pt>
                <c:pt idx="6">
                  <c:v>0.984635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'19KBytes-662'!$K$39:$K$45</c:f>
              <c:numCache>
                <c:formatCode>General</c:formatCode>
                <c:ptCount val="7"/>
                <c:pt idx="0">
                  <c:v>0.02551</c:v>
                </c:pt>
                <c:pt idx="1">
                  <c:v>0.033717</c:v>
                </c:pt>
                <c:pt idx="2">
                  <c:v>0.127003</c:v>
                </c:pt>
                <c:pt idx="3">
                  <c:v>0.197785</c:v>
                </c:pt>
                <c:pt idx="4">
                  <c:v>0.418676</c:v>
                </c:pt>
                <c:pt idx="5">
                  <c:v>0.620863</c:v>
                </c:pt>
                <c:pt idx="6">
                  <c:v>0.810414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'19KBytes-662'!$K$28:$K$34</c:f>
              <c:numCache>
                <c:formatCode>General</c:formatCode>
                <c:ptCount val="7"/>
                <c:pt idx="0">
                  <c:v>0.021701</c:v>
                </c:pt>
                <c:pt idx="1">
                  <c:v>0.02951</c:v>
                </c:pt>
                <c:pt idx="2">
                  <c:v>0.11412</c:v>
                </c:pt>
                <c:pt idx="3">
                  <c:v>0.181313</c:v>
                </c:pt>
                <c:pt idx="4">
                  <c:v>0.361199</c:v>
                </c:pt>
                <c:pt idx="5">
                  <c:v>0.558628</c:v>
                </c:pt>
                <c:pt idx="6">
                  <c:v>0.744969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'19KBytes-662'!$K$17:$K$23</c:f>
              <c:numCache>
                <c:formatCode>General</c:formatCode>
                <c:ptCount val="7"/>
                <c:pt idx="0">
                  <c:v>0.018982</c:v>
                </c:pt>
                <c:pt idx="1">
                  <c:v>0.025301</c:v>
                </c:pt>
                <c:pt idx="2">
                  <c:v>0.109003</c:v>
                </c:pt>
                <c:pt idx="3">
                  <c:v>0.173841</c:v>
                </c:pt>
                <c:pt idx="4">
                  <c:v>0.356941</c:v>
                </c:pt>
                <c:pt idx="5">
                  <c:v>0.540799</c:v>
                </c:pt>
                <c:pt idx="6">
                  <c:v>0.739185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'19KBytes-662'!$B$61:$B$67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'19KBytes-662'!$K$6:$K$12</c:f>
              <c:numCache>
                <c:formatCode>General</c:formatCode>
                <c:ptCount val="7"/>
                <c:pt idx="0">
                  <c:v>0.01319</c:v>
                </c:pt>
                <c:pt idx="1">
                  <c:v>0.017423</c:v>
                </c:pt>
                <c:pt idx="2">
                  <c:v>0.091371</c:v>
                </c:pt>
                <c:pt idx="3">
                  <c:v>0.16122</c:v>
                </c:pt>
                <c:pt idx="4">
                  <c:v>0.350329</c:v>
                </c:pt>
                <c:pt idx="5">
                  <c:v>0.540438</c:v>
                </c:pt>
                <c:pt idx="6">
                  <c:v>0.731047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501784"/>
        <c:axId val="2094507416"/>
      </c:barChart>
      <c:catAx>
        <c:axId val="20945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507416"/>
        <c:crossesAt val="0.0"/>
        <c:auto val="1"/>
        <c:lblAlgn val="ctr"/>
        <c:lblOffset val="100"/>
        <c:noMultiLvlLbl val="0"/>
      </c:catAx>
      <c:valAx>
        <c:axId val="20945074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50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'CacheLvL2-641'!$N$61:$N$66</c:f>
              <c:numCache>
                <c:formatCode>0.00</c:formatCode>
                <c:ptCount val="6"/>
                <c:pt idx="0" formatCode="General">
                  <c:v>1.0</c:v>
                </c:pt>
                <c:pt idx="1">
                  <c:v>0.427386165598675</c:v>
                </c:pt>
                <c:pt idx="2">
                  <c:v>0.123335813744005</c:v>
                </c:pt>
                <c:pt idx="3">
                  <c:v>0.0512833377526743</c:v>
                </c:pt>
                <c:pt idx="4">
                  <c:v>0.0227834584820242</c:v>
                </c:pt>
                <c:pt idx="5">
                  <c:v>0.0149663268936277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0.00112684399156806</c:v>
                </c:pt>
                <c:pt idx="2">
                  <c:v>0.000356608763266276</c:v>
                </c:pt>
                <c:pt idx="3">
                  <c:v>0.000162962094418997</c:v>
                </c:pt>
                <c:pt idx="4">
                  <c:v>7.81193315687017E-5</c:v>
                </c:pt>
                <c:pt idx="5">
                  <c:v>6.01360224759478E-5</c:v>
                </c:pt>
                <c:pt idx="6">
                  <c:v>4.16616101469242E-5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0.807178068176533</c:v>
                </c:pt>
                <c:pt idx="2">
                  <c:v>0.208247472156983</c:v>
                </c:pt>
                <c:pt idx="3">
                  <c:v>0.116641493774539</c:v>
                </c:pt>
                <c:pt idx="4">
                  <c:v>0.0548396524486572</c:v>
                </c:pt>
                <c:pt idx="5">
                  <c:v>0.0389219559478379</c:v>
                </c:pt>
                <c:pt idx="6">
                  <c:v>0.0282718679704132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0.836706342198519</c:v>
                </c:pt>
                <c:pt idx="2">
                  <c:v>0.222384589629416</c:v>
                </c:pt>
                <c:pt idx="3">
                  <c:v>0.127143917776605</c:v>
                </c:pt>
                <c:pt idx="4">
                  <c:v>0.0612757819734407</c:v>
                </c:pt>
                <c:pt idx="5">
                  <c:v>0.0409870479798009</c:v>
                </c:pt>
                <c:pt idx="6">
                  <c:v>0.0305956703955709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0.844505633624509</c:v>
                </c:pt>
                <c:pt idx="2">
                  <c:v>0.248808780060237</c:v>
                </c:pt>
                <c:pt idx="3">
                  <c:v>0.150796566203439</c:v>
                </c:pt>
                <c:pt idx="4">
                  <c:v>0.0698783464333227</c:v>
                </c:pt>
                <c:pt idx="5">
                  <c:v>0.0462789362591468</c:v>
                </c:pt>
                <c:pt idx="6">
                  <c:v>0.0355585268235911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0.916905389221557</c:v>
                </c:pt>
                <c:pt idx="2">
                  <c:v>0.310201091677579</c:v>
                </c:pt>
                <c:pt idx="3">
                  <c:v>0.201438031210666</c:v>
                </c:pt>
                <c:pt idx="4">
                  <c:v>0.0962447239986282</c:v>
                </c:pt>
                <c:pt idx="5">
                  <c:v>0.0632045559163709</c:v>
                </c:pt>
                <c:pt idx="6">
                  <c:v>0.047449153122208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 w="38100"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4584024"/>
        <c:axId val="2094590456"/>
      </c:lineChart>
      <c:catAx>
        <c:axId val="2094584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90456"/>
        <c:crosses val="autoZero"/>
        <c:auto val="1"/>
        <c:lblAlgn val="ctr"/>
        <c:lblOffset val="100"/>
        <c:noMultiLvlLbl val="0"/>
      </c:catAx>
      <c:valAx>
        <c:axId val="209459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58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75084162383894"/>
          <c:h val="0.118806573920874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'CacheLvL2-641'!$K$61:$K$66</c:f>
              <c:numCache>
                <c:formatCode>General</c:formatCode>
                <c:ptCount val="6"/>
                <c:pt idx="0">
                  <c:v>42.41486</c:v>
                </c:pt>
                <c:pt idx="1">
                  <c:v>99.242473</c:v>
                </c:pt>
                <c:pt idx="2">
                  <c:v>343.897354</c:v>
                </c:pt>
                <c:pt idx="3">
                  <c:v>827.069022</c:v>
                </c:pt>
                <c:pt idx="4">
                  <c:v>1861.651515</c:v>
                </c:pt>
                <c:pt idx="5">
                  <c:v>2834.019349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'CacheLvL2-641'!$K$50:$K$56</c:f>
              <c:numCache>
                <c:formatCode>General</c:formatCode>
                <c:ptCount val="7"/>
                <c:pt idx="0">
                  <c:v>0.098839</c:v>
                </c:pt>
                <c:pt idx="1">
                  <c:v>87.713118</c:v>
                </c:pt>
                <c:pt idx="2">
                  <c:v>277.163688</c:v>
                </c:pt>
                <c:pt idx="3">
                  <c:v>606.515278</c:v>
                </c:pt>
                <c:pt idx="4">
                  <c:v>1265.231</c:v>
                </c:pt>
                <c:pt idx="5">
                  <c:v>1643.590579</c:v>
                </c:pt>
                <c:pt idx="6">
                  <c:v>2372.423909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'CacheLvL2-641'!$K$39:$K$45</c:f>
              <c:numCache>
                <c:formatCode>General</c:formatCode>
                <c:ptCount val="7"/>
                <c:pt idx="0">
                  <c:v>0.069427</c:v>
                </c:pt>
                <c:pt idx="1">
                  <c:v>0.086012</c:v>
                </c:pt>
                <c:pt idx="2">
                  <c:v>0.333387</c:v>
                </c:pt>
                <c:pt idx="3">
                  <c:v>0.595217</c:v>
                </c:pt>
                <c:pt idx="4">
                  <c:v>1.266</c:v>
                </c:pt>
                <c:pt idx="5">
                  <c:v>1.783749</c:v>
                </c:pt>
                <c:pt idx="6">
                  <c:v>2.455692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'CacheLvL2-641'!$K$28:$K$34</c:f>
              <c:numCache>
                <c:formatCode>General</c:formatCode>
                <c:ptCount val="7"/>
                <c:pt idx="0">
                  <c:v>0.071069</c:v>
                </c:pt>
                <c:pt idx="1">
                  <c:v>0.084939</c:v>
                </c:pt>
                <c:pt idx="2">
                  <c:v>0.319577</c:v>
                </c:pt>
                <c:pt idx="3">
                  <c:v>0.558965</c:v>
                </c:pt>
                <c:pt idx="4">
                  <c:v>1.159822</c:v>
                </c:pt>
                <c:pt idx="5">
                  <c:v>1.733938</c:v>
                </c:pt>
                <c:pt idx="6">
                  <c:v>2.322845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'CacheLvL2-641'!$K$17:$K$23</c:f>
              <c:numCache>
                <c:formatCode>General</c:formatCode>
                <c:ptCount val="7"/>
                <c:pt idx="0">
                  <c:v>0.080049</c:v>
                </c:pt>
                <c:pt idx="1">
                  <c:v>0.094788</c:v>
                </c:pt>
                <c:pt idx="2">
                  <c:v>0.321729</c:v>
                </c:pt>
                <c:pt idx="3">
                  <c:v>0.530841</c:v>
                </c:pt>
                <c:pt idx="4">
                  <c:v>1.145548</c:v>
                </c:pt>
                <c:pt idx="5">
                  <c:v>1.729707</c:v>
                </c:pt>
                <c:pt idx="6">
                  <c:v>2.25119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'CacheLvL2-641'!$B$61:$B$67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'CacheLvL2-641'!$K$6:$K$12</c:f>
              <c:numCache>
                <c:formatCode>General</c:formatCode>
                <c:ptCount val="7"/>
                <c:pt idx="0">
                  <c:v>0.095702</c:v>
                </c:pt>
                <c:pt idx="1">
                  <c:v>0.104375</c:v>
                </c:pt>
                <c:pt idx="2">
                  <c:v>0.308516</c:v>
                </c:pt>
                <c:pt idx="3">
                  <c:v>0.475094</c:v>
                </c:pt>
                <c:pt idx="4">
                  <c:v>0.994361</c:v>
                </c:pt>
                <c:pt idx="5">
                  <c:v>1.514163</c:v>
                </c:pt>
                <c:pt idx="6">
                  <c:v>2.016938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32312"/>
        <c:axId val="2094637944"/>
      </c:barChart>
      <c:catAx>
        <c:axId val="209463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637944"/>
        <c:crossesAt val="0.0"/>
        <c:auto val="1"/>
        <c:lblAlgn val="ctr"/>
        <c:lblOffset val="100"/>
        <c:noMultiLvlLbl val="0"/>
      </c:catAx>
      <c:valAx>
        <c:axId val="209463794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63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32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'CacheLvL2-662'!$N$61:$N$67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0.0012446350953886</c:v>
                </c:pt>
                <c:pt idx="2">
                  <c:v>0.000392683188355465</c:v>
                </c:pt>
                <c:pt idx="3">
                  <c:v>0.000194754581678083</c:v>
                </c:pt>
                <c:pt idx="4">
                  <c:v>0.000104545567154938</c:v>
                </c:pt>
                <c:pt idx="5">
                  <c:v>7.04516300744657E-5</c:v>
                </c:pt>
                <c:pt idx="6">
                  <c:v>5.35517101737455E-5</c:v>
                </c:pt>
              </c:numCache>
            </c:numRef>
          </c:val>
          <c:smooth val="0"/>
        </c:ser>
        <c:ser>
          <c:idx val="1"/>
          <c:order val="1"/>
          <c:tx>
            <c:v>24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'CacheLvL2-662'!$N$50:$N$56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0.813195653903618</c:v>
                </c:pt>
                <c:pt idx="2">
                  <c:v>0.23707997515355</c:v>
                </c:pt>
                <c:pt idx="3">
                  <c:v>0.15410661122271</c:v>
                </c:pt>
                <c:pt idx="4">
                  <c:v>0.0762505958178766</c:v>
                </c:pt>
                <c:pt idx="5">
                  <c:v>0.0508517304116932</c:v>
                </c:pt>
                <c:pt idx="6">
                  <c:v>0.0371221467669311</c:v>
                </c:pt>
              </c:numCache>
            </c:numRef>
          </c:val>
          <c:smooth val="0"/>
        </c:ser>
        <c:ser>
          <c:idx val="2"/>
          <c:order val="2"/>
          <c:tx>
            <c:v>16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'CacheLvL2-662'!$N$39:$N$45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0.819579939150064</c:v>
                </c:pt>
                <c:pt idx="2">
                  <c:v>0.233818851779674</c:v>
                </c:pt>
                <c:pt idx="3">
                  <c:v>0.148484606015345</c:v>
                </c:pt>
                <c:pt idx="4">
                  <c:v>0.069292364372604</c:v>
                </c:pt>
                <c:pt idx="5">
                  <c:v>0.0507975458629932</c:v>
                </c:pt>
                <c:pt idx="6">
                  <c:v>0.037519010659448</c:v>
                </c:pt>
              </c:numCache>
            </c:numRef>
          </c:val>
          <c:smooth val="0"/>
        </c:ser>
        <c:ser>
          <c:idx val="3"/>
          <c:order val="3"/>
          <c:tx>
            <c:v>8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'CacheLvL2-662'!$N$28:$N$34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0.845454545454546</c:v>
                </c:pt>
                <c:pt idx="2">
                  <c:v>0.250361698735784</c:v>
                </c:pt>
                <c:pt idx="3">
                  <c:v>0.157026430471447</c:v>
                </c:pt>
                <c:pt idx="4">
                  <c:v>0.0793848354792561</c:v>
                </c:pt>
                <c:pt idx="5">
                  <c:v>0.0528678934651765</c:v>
                </c:pt>
                <c:pt idx="6">
                  <c:v>0.0385435729686076</c:v>
                </c:pt>
              </c:numCache>
            </c:numRef>
          </c:val>
          <c:smooth val="0"/>
        </c:ser>
        <c:ser>
          <c:idx val="4"/>
          <c:order val="4"/>
          <c:tx>
            <c:v>4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'CacheLvL2-662'!$N$17:$N$23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0.873345971208168</c:v>
                </c:pt>
                <c:pt idx="2">
                  <c:v>0.280236325748907</c:v>
                </c:pt>
                <c:pt idx="3">
                  <c:v>0.178115908742918</c:v>
                </c:pt>
                <c:pt idx="4">
                  <c:v>0.0891597454221105</c:v>
                </c:pt>
                <c:pt idx="5">
                  <c:v>0.057952116115959</c:v>
                </c:pt>
                <c:pt idx="6">
                  <c:v>0.0430082183398889</c:v>
                </c:pt>
              </c:numCache>
            </c:numRef>
          </c:val>
          <c:smooth val="0"/>
        </c:ser>
        <c:ser>
          <c:idx val="5"/>
          <c:order val="5"/>
          <c:tx>
            <c:v>2 Processos</c:v>
          </c:tx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'CacheLvL2-662'!$N$6:$N$12</c:f>
              <c:numCache>
                <c:formatCode>0.00</c:formatCode>
                <c:ptCount val="7"/>
                <c:pt idx="0" formatCode="General">
                  <c:v>1.0</c:v>
                </c:pt>
                <c:pt idx="1">
                  <c:v>0.956494959834828</c:v>
                </c:pt>
                <c:pt idx="2">
                  <c:v>0.322776972730865</c:v>
                </c:pt>
                <c:pt idx="3">
                  <c:v>0.212398023559327</c:v>
                </c:pt>
                <c:pt idx="4">
                  <c:v>0.10407634474068</c:v>
                </c:pt>
                <c:pt idx="5">
                  <c:v>0.0674873437129883</c:v>
                </c:pt>
                <c:pt idx="6">
                  <c:v>0.0502615209148354</c:v>
                </c:pt>
              </c:numCache>
            </c:numRef>
          </c:val>
          <c:smooth val="0"/>
        </c:ser>
        <c:ser>
          <c:idx val="6"/>
          <c:order val="6"/>
          <c:tx>
            <c:v>Ideal</c:v>
          </c:tx>
          <c:spPr>
            <a:ln>
              <a:prstDash val="sysDot"/>
            </a:ln>
          </c:spPr>
          <c:marker>
            <c:symbol val="none"/>
          </c:marker>
          <c:dLbls>
            <c:delete val="1"/>
          </c:dLbls>
          <c:cat>
            <c:numRef>
              <c:f>'CacheLvL2-662'!$B$6:$B$12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'CacheLvL2-662'!$O$6:$O$8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4696216"/>
        <c:axId val="2094702648"/>
      </c:lineChart>
      <c:catAx>
        <c:axId val="209469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>
            <c:manualLayout>
              <c:xMode val="edge"/>
              <c:yMode val="edge"/>
              <c:x val="0.421789079643733"/>
              <c:y val="0.7769059778551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02648"/>
        <c:crosses val="autoZero"/>
        <c:auto val="1"/>
        <c:lblAlgn val="ctr"/>
        <c:lblOffset val="100"/>
        <c:noMultiLvlLbl val="0"/>
      </c:catAx>
      <c:valAx>
        <c:axId val="209470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0.0190193147131247"/>
              <c:y val="0.3963876408157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9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8463717704"/>
          <c:y val="0.881193405781484"/>
          <c:w val="0.580046061973056"/>
          <c:h val="0.118806471383465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 de execução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'CacheLvL2-662'!$K$61:$K$67</c:f>
              <c:numCache>
                <c:formatCode>General</c:formatCode>
                <c:ptCount val="7"/>
                <c:pt idx="0">
                  <c:v>0.11258</c:v>
                </c:pt>
                <c:pt idx="1">
                  <c:v>90.452214</c:v>
                </c:pt>
                <c:pt idx="2">
                  <c:v>286.694219</c:v>
                </c:pt>
                <c:pt idx="3">
                  <c:v>578.0608549999999</c:v>
                </c:pt>
                <c:pt idx="4">
                  <c:v>1076.851014</c:v>
                </c:pt>
                <c:pt idx="5">
                  <c:v>1597.975801</c:v>
                </c:pt>
                <c:pt idx="6">
                  <c:v>2102.267129</c:v>
                </c:pt>
              </c:numCache>
            </c:numRef>
          </c:val>
        </c:ser>
        <c:ser>
          <c:idx val="1"/>
          <c:order val="1"/>
          <c:tx>
            <c:v>24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'CacheLvL2-662'!$K$50:$K$56</c:f>
              <c:numCache>
                <c:formatCode>General</c:formatCode>
                <c:ptCount val="7"/>
                <c:pt idx="0">
                  <c:v>0.091983</c:v>
                </c:pt>
                <c:pt idx="1">
                  <c:v>0.113113</c:v>
                </c:pt>
                <c:pt idx="2">
                  <c:v>0.387983</c:v>
                </c:pt>
                <c:pt idx="3">
                  <c:v>0.596879</c:v>
                </c:pt>
                <c:pt idx="4">
                  <c:v>1.206325</c:v>
                </c:pt>
                <c:pt idx="5">
                  <c:v>1.808847</c:v>
                </c:pt>
                <c:pt idx="6">
                  <c:v>2.477847</c:v>
                </c:pt>
              </c:numCache>
            </c:numRef>
          </c:val>
        </c:ser>
        <c:ser>
          <c:idx val="2"/>
          <c:order val="2"/>
          <c:tx>
            <c:v>16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'CacheLvL2-662'!$K$39:$K$45</c:f>
              <c:numCache>
                <c:formatCode>General</c:formatCode>
                <c:ptCount val="7"/>
                <c:pt idx="0">
                  <c:v>0.083507</c:v>
                </c:pt>
                <c:pt idx="1">
                  <c:v>0.10189</c:v>
                </c:pt>
                <c:pt idx="2">
                  <c:v>0.357144</c:v>
                </c:pt>
                <c:pt idx="3">
                  <c:v>0.562395</c:v>
                </c:pt>
                <c:pt idx="4">
                  <c:v>1.20514</c:v>
                </c:pt>
                <c:pt idx="5">
                  <c:v>1.643918</c:v>
                </c:pt>
                <c:pt idx="6">
                  <c:v>2.225725</c:v>
                </c:pt>
              </c:numCache>
            </c:numRef>
          </c:val>
        </c:ser>
        <c:ser>
          <c:idx val="3"/>
          <c:order val="3"/>
          <c:tx>
            <c:v>8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'CacheLvL2-662'!$K$28:$K$34</c:f>
              <c:numCache>
                <c:formatCode>General</c:formatCode>
                <c:ptCount val="7"/>
                <c:pt idx="0">
                  <c:v>0.083235</c:v>
                </c:pt>
                <c:pt idx="1">
                  <c:v>0.09845</c:v>
                </c:pt>
                <c:pt idx="2">
                  <c:v>0.332459</c:v>
                </c:pt>
                <c:pt idx="3">
                  <c:v>0.53007</c:v>
                </c:pt>
                <c:pt idx="4">
                  <c:v>1.0485</c:v>
                </c:pt>
                <c:pt idx="5">
                  <c:v>1.574396</c:v>
                </c:pt>
                <c:pt idx="6">
                  <c:v>2.159504</c:v>
                </c:pt>
              </c:numCache>
            </c:numRef>
          </c:val>
        </c:ser>
        <c:ser>
          <c:idx val="4"/>
          <c:order val="4"/>
          <c:tx>
            <c:v>4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'CacheLvL2-662'!$K$17:$K$23</c:f>
              <c:numCache>
                <c:formatCode>General</c:formatCode>
                <c:ptCount val="7"/>
                <c:pt idx="0">
                  <c:v>0.093062</c:v>
                </c:pt>
                <c:pt idx="1">
                  <c:v>0.106558</c:v>
                </c:pt>
                <c:pt idx="2">
                  <c:v>0.332084</c:v>
                </c:pt>
                <c:pt idx="3">
                  <c:v>0.52248</c:v>
                </c:pt>
                <c:pt idx="4">
                  <c:v>1.043767</c:v>
                </c:pt>
                <c:pt idx="5">
                  <c:v>1.605843</c:v>
                </c:pt>
                <c:pt idx="6">
                  <c:v>2.163819</c:v>
                </c:pt>
              </c:numCache>
            </c:numRef>
          </c:val>
        </c:ser>
        <c:ser>
          <c:idx val="5"/>
          <c:order val="5"/>
          <c:tx>
            <c:v>2 Processos</c:v>
          </c:tx>
          <c:invertIfNegative val="0"/>
          <c:cat>
            <c:numRef>
              <c:f>'CacheLvL2-662'!$B$61:$B$67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24.0</c:v>
                </c:pt>
                <c:pt idx="6">
                  <c:v>32.0</c:v>
                </c:pt>
              </c:numCache>
            </c:numRef>
          </c:cat>
          <c:val>
            <c:numRef>
              <c:f>'CacheLvL2-662'!$K$6:$K$12</c:f>
              <c:numCache>
                <c:formatCode>General</c:formatCode>
                <c:ptCount val="7"/>
                <c:pt idx="0">
                  <c:v>0.110259</c:v>
                </c:pt>
                <c:pt idx="1">
                  <c:v>0.115274</c:v>
                </c:pt>
                <c:pt idx="2">
                  <c:v>0.341595</c:v>
                </c:pt>
                <c:pt idx="3">
                  <c:v>0.519115</c:v>
                </c:pt>
                <c:pt idx="4">
                  <c:v>1.059405</c:v>
                </c:pt>
                <c:pt idx="5">
                  <c:v>1.633773</c:v>
                </c:pt>
                <c:pt idx="6">
                  <c:v>2.193706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561688"/>
        <c:axId val="2045567304"/>
      </c:barChart>
      <c:catAx>
        <c:axId val="204556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567304"/>
        <c:crossesAt val="0.0"/>
        <c:auto val="1"/>
        <c:lblAlgn val="ctr"/>
        <c:lblOffset val="100"/>
        <c:noMultiLvlLbl val="0"/>
      </c:catAx>
      <c:valAx>
        <c:axId val="204556730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556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69</xdr:row>
      <xdr:rowOff>93661</xdr:rowOff>
    </xdr:from>
    <xdr:to>
      <xdr:col>10</xdr:col>
      <xdr:colOff>927100</xdr:colOff>
      <xdr:row>92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34925</xdr:colOff>
      <xdr:row>69</xdr:row>
      <xdr:rowOff>138111</xdr:rowOff>
    </xdr:from>
    <xdr:to>
      <xdr:col>21</xdr:col>
      <xdr:colOff>15875</xdr:colOff>
      <xdr:row>86</xdr:row>
      <xdr:rowOff>155574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203200</xdr:colOff>
      <xdr:row>34</xdr:row>
      <xdr:rowOff>184150</xdr:rowOff>
    </xdr:from>
    <xdr:to>
      <xdr:col>21</xdr:col>
      <xdr:colOff>457200</xdr:colOff>
      <xdr:row>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70</xdr:row>
      <xdr:rowOff>100011</xdr:rowOff>
    </xdr:from>
    <xdr:to>
      <xdr:col>17</xdr:col>
      <xdr:colOff>282575</xdr:colOff>
      <xdr:row>87</xdr:row>
      <xdr:rowOff>142874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70</xdr:row>
      <xdr:rowOff>127000</xdr:rowOff>
    </xdr:from>
    <xdr:to>
      <xdr:col>7</xdr:col>
      <xdr:colOff>762000</xdr:colOff>
      <xdr:row>94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663575</xdr:colOff>
      <xdr:row>72</xdr:row>
      <xdr:rowOff>115886</xdr:rowOff>
    </xdr:from>
    <xdr:to>
      <xdr:col>21</xdr:col>
      <xdr:colOff>34925</xdr:colOff>
      <xdr:row>89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69</xdr:row>
      <xdr:rowOff>88900</xdr:rowOff>
    </xdr:from>
    <xdr:to>
      <xdr:col>10</xdr:col>
      <xdr:colOff>914400</xdr:colOff>
      <xdr:row>95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809625</xdr:colOff>
      <xdr:row>11</xdr:row>
      <xdr:rowOff>125411</xdr:rowOff>
    </xdr:from>
    <xdr:to>
      <xdr:col>23</xdr:col>
      <xdr:colOff>231775</xdr:colOff>
      <xdr:row>28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70</xdr:row>
      <xdr:rowOff>127000</xdr:rowOff>
    </xdr:from>
    <xdr:to>
      <xdr:col>13</xdr:col>
      <xdr:colOff>520700</xdr:colOff>
      <xdr:row>96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17</xdr:row>
      <xdr:rowOff>176211</xdr:rowOff>
    </xdr:from>
    <xdr:to>
      <xdr:col>22</xdr:col>
      <xdr:colOff>114300</xdr:colOff>
      <xdr:row>35</xdr:row>
      <xdr:rowOff>3174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901700</xdr:colOff>
      <xdr:row>38</xdr:row>
      <xdr:rowOff>0</xdr:rowOff>
    </xdr:from>
    <xdr:to>
      <xdr:col>20</xdr:col>
      <xdr:colOff>495300</xdr:colOff>
      <xdr:row>63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327025</xdr:colOff>
      <xdr:row>15</xdr:row>
      <xdr:rowOff>138111</xdr:rowOff>
    </xdr:from>
    <xdr:to>
      <xdr:col>22</xdr:col>
      <xdr:colOff>422275</xdr:colOff>
      <xdr:row>32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876300</xdr:colOff>
      <xdr:row>40</xdr:row>
      <xdr:rowOff>152400</xdr:rowOff>
    </xdr:from>
    <xdr:to>
      <xdr:col>20</xdr:col>
      <xdr:colOff>469900</xdr:colOff>
      <xdr:row>66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165100</xdr:colOff>
      <xdr:row>11</xdr:row>
      <xdr:rowOff>131762</xdr:rowOff>
    </xdr:from>
    <xdr:to>
      <xdr:col>26</xdr:col>
      <xdr:colOff>546099</xdr:colOff>
      <xdr:row>33</xdr:row>
      <xdr:rowOff>91440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9</xdr:col>
      <xdr:colOff>0</xdr:colOff>
      <xdr:row>94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31</xdr:row>
      <xdr:rowOff>106362</xdr:rowOff>
    </xdr:from>
    <xdr:to>
      <xdr:col>24</xdr:col>
      <xdr:colOff>647699</xdr:colOff>
      <xdr:row>53</xdr:row>
      <xdr:rowOff>78740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68</xdr:row>
      <xdr:rowOff>12700</xdr:rowOff>
    </xdr:from>
    <xdr:to>
      <xdr:col>12</xdr:col>
      <xdr:colOff>431800</xdr:colOff>
      <xdr:row>92</xdr:row>
      <xdr:rowOff>31750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M-662"/>
      <sheetName val="19KBytes-641"/>
      <sheetName val="19KBytes-662"/>
      <sheetName val="RAM-64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abSelected="1" topLeftCell="A37" workbookViewId="0">
      <selection activeCell="Q93" sqref="Q93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15">
        <v>1</v>
      </c>
      <c r="E4" s="16">
        <v>2</v>
      </c>
      <c r="F4" s="16">
        <v>3</v>
      </c>
      <c r="G4" s="16">
        <v>4</v>
      </c>
      <c r="H4" s="17">
        <v>5</v>
      </c>
      <c r="J4" s="15" t="s">
        <v>2</v>
      </c>
      <c r="K4" s="17" t="s">
        <v>7</v>
      </c>
      <c r="M4" s="15" t="s">
        <v>4</v>
      </c>
      <c r="N4" s="17" t="s">
        <v>3</v>
      </c>
      <c r="O4" s="1" t="s">
        <v>15</v>
      </c>
      <c r="P4" s="4" t="s">
        <v>11</v>
      </c>
      <c r="Q4" s="17" t="s">
        <v>9</v>
      </c>
      <c r="R4" s="4" t="s">
        <v>1</v>
      </c>
    </row>
    <row r="5" spans="2:18" ht="5.25" customHeight="1"/>
    <row r="6" spans="2:18">
      <c r="B6" s="1">
        <v>1</v>
      </c>
      <c r="D6" s="1">
        <v>1.2038999999999999E-2</v>
      </c>
      <c r="E6" s="1">
        <v>1.1783E-2</v>
      </c>
      <c r="F6" s="1">
        <v>1.1826E-2</v>
      </c>
      <c r="G6" s="1">
        <v>1.1787000000000001E-2</v>
      </c>
      <c r="H6" s="1">
        <v>1.2101000000000001E-2</v>
      </c>
      <c r="J6" s="1">
        <f>AVERAGE(D6:H6)</f>
        <v>1.19072E-2</v>
      </c>
      <c r="K6" s="1">
        <f>MIN(D6:H6)</f>
        <v>1.1783E-2</v>
      </c>
      <c r="M6" s="1">
        <f>K6</f>
        <v>1.1783E-2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1.5826E-2</v>
      </c>
      <c r="E7" s="2">
        <v>1.5781E-2</v>
      </c>
      <c r="F7" s="2">
        <v>1.5844E-2</v>
      </c>
      <c r="G7" s="2">
        <v>1.5630999999999999E-2</v>
      </c>
      <c r="H7" s="2">
        <v>1.5672999999999999E-2</v>
      </c>
      <c r="J7" s="2">
        <f t="shared" ref="J7:J12" si="0">AVERAGE(D7:H7)</f>
        <v>1.5750999999999998E-2</v>
      </c>
      <c r="K7" s="2">
        <f t="shared" ref="K7:K11" si="1">MIN(D7:H7)</f>
        <v>1.5630999999999999E-2</v>
      </c>
      <c r="M7" s="2">
        <f t="shared" ref="M7:M12" si="2">$M$6/B7</f>
        <v>5.8915E-3</v>
      </c>
      <c r="N7" s="3">
        <f t="shared" ref="N7:N12" si="3">$K$6/K7</f>
        <v>0.75382253214765538</v>
      </c>
      <c r="O7" s="1">
        <v>2</v>
      </c>
    </row>
    <row r="8" spans="2:18">
      <c r="B8" s="6">
        <v>4</v>
      </c>
      <c r="D8" s="2">
        <v>8.4934999999999997E-2</v>
      </c>
      <c r="E8" s="2">
        <v>8.3582000000000004E-2</v>
      </c>
      <c r="F8" s="2">
        <v>0.24504200000000001</v>
      </c>
      <c r="G8" s="2">
        <v>8.5026000000000004E-2</v>
      </c>
      <c r="H8" s="2">
        <v>8.6713999999999999E-2</v>
      </c>
      <c r="J8" s="2">
        <f t="shared" si="0"/>
        <v>0.11705980000000001</v>
      </c>
      <c r="K8" s="2">
        <f t="shared" si="1"/>
        <v>8.3582000000000004E-2</v>
      </c>
      <c r="M8" s="2">
        <f t="shared" si="2"/>
        <v>2.94575E-3</v>
      </c>
      <c r="N8" s="3">
        <f t="shared" si="3"/>
        <v>0.14097532961642459</v>
      </c>
      <c r="O8" s="1">
        <v>4</v>
      </c>
    </row>
    <row r="9" spans="2:18">
      <c r="B9" s="6">
        <v>8</v>
      </c>
      <c r="D9" s="2">
        <v>0.14544499999999999</v>
      </c>
      <c r="E9" s="2">
        <v>0.14746400000000001</v>
      </c>
      <c r="F9" s="2">
        <v>0.151616</v>
      </c>
      <c r="G9" s="2">
        <v>0.14702699999999999</v>
      </c>
      <c r="H9" s="2">
        <v>0.149895</v>
      </c>
      <c r="J9" s="2">
        <f t="shared" si="0"/>
        <v>0.14828939999999999</v>
      </c>
      <c r="K9" s="2">
        <f t="shared" si="1"/>
        <v>0.14544499999999999</v>
      </c>
      <c r="M9" s="2">
        <f t="shared" si="2"/>
        <v>1.472875E-3</v>
      </c>
      <c r="N9" s="3">
        <f t="shared" si="3"/>
        <v>8.101344150709891E-2</v>
      </c>
      <c r="O9" s="1">
        <v>8</v>
      </c>
    </row>
    <row r="10" spans="2:18">
      <c r="B10" s="6">
        <v>16</v>
      </c>
      <c r="D10" s="2">
        <v>0.32003700000000002</v>
      </c>
      <c r="E10" s="2">
        <v>0.32219900000000001</v>
      </c>
      <c r="F10" s="2">
        <v>0.32990599999999998</v>
      </c>
      <c r="G10" s="2">
        <v>0.32627400000000001</v>
      </c>
      <c r="H10" s="2">
        <v>0.32008399999999998</v>
      </c>
      <c r="J10" s="2">
        <f t="shared" si="0"/>
        <v>0.32369999999999999</v>
      </c>
      <c r="K10" s="2">
        <f t="shared" si="1"/>
        <v>0.32003700000000002</v>
      </c>
      <c r="M10" s="2">
        <f t="shared" si="2"/>
        <v>7.364375E-4</v>
      </c>
      <c r="N10" s="3">
        <f t="shared" si="3"/>
        <v>3.6817617962923037E-2</v>
      </c>
    </row>
    <row r="11" spans="2:18">
      <c r="B11" s="6">
        <v>24</v>
      </c>
      <c r="D11" s="2">
        <v>0.49664599999999998</v>
      </c>
      <c r="E11" s="2">
        <v>0.51207499999999995</v>
      </c>
      <c r="F11" s="2">
        <v>0.50179799999999997</v>
      </c>
      <c r="G11" s="2">
        <v>0.50815399999999999</v>
      </c>
      <c r="H11" s="2">
        <v>0.50111000000000006</v>
      </c>
      <c r="J11" s="2">
        <f t="shared" si="0"/>
        <v>0.50395659999999998</v>
      </c>
      <c r="K11" s="2">
        <f t="shared" si="1"/>
        <v>0.49664599999999998</v>
      </c>
      <c r="M11" s="2">
        <f t="shared" si="2"/>
        <v>4.9095833333333337E-4</v>
      </c>
      <c r="N11" s="3">
        <f t="shared" si="3"/>
        <v>2.3725148294761259E-2</v>
      </c>
    </row>
    <row r="12" spans="2:18">
      <c r="B12" s="6">
        <v>32</v>
      </c>
      <c r="D12" s="2">
        <v>0.67899200000000004</v>
      </c>
      <c r="E12" s="2">
        <v>0.67159599999999997</v>
      </c>
      <c r="F12" s="2">
        <v>0.67123500000000003</v>
      </c>
      <c r="G12" s="2">
        <v>0.66973199999999999</v>
      </c>
      <c r="H12" s="2">
        <v>0.68638399999999999</v>
      </c>
      <c r="J12" s="2">
        <f t="shared" si="0"/>
        <v>0.67558779999999996</v>
      </c>
      <c r="K12" s="2">
        <f>MIN(D12:H12)</f>
        <v>0.66973199999999999</v>
      </c>
      <c r="M12" s="2">
        <f t="shared" si="2"/>
        <v>3.6821875E-4</v>
      </c>
      <c r="N12" s="3">
        <f t="shared" si="3"/>
        <v>1.7593604606021513E-2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7" spans="2:14">
      <c r="B17" s="1">
        <v>1</v>
      </c>
      <c r="D17" s="1">
        <v>1.6615999999999999E-2</v>
      </c>
      <c r="E17" s="1">
        <v>1.6605000000000002E-2</v>
      </c>
      <c r="F17" s="1">
        <v>1.7253999999999999E-2</v>
      </c>
      <c r="G17" s="1">
        <v>1.6775999999999999E-2</v>
      </c>
      <c r="H17" s="1">
        <v>1.6888E-2</v>
      </c>
      <c r="J17" s="1">
        <f>AVERAGE(D17:H17)</f>
        <v>1.68278E-2</v>
      </c>
      <c r="K17" s="1">
        <f>MIN(D17:H17)</f>
        <v>1.6605000000000002E-2</v>
      </c>
      <c r="M17" s="1">
        <f>K17</f>
        <v>1.6605000000000002E-2</v>
      </c>
      <c r="N17" s="1">
        <v>1</v>
      </c>
    </row>
    <row r="18" spans="2:14">
      <c r="B18" s="6">
        <v>2</v>
      </c>
      <c r="D18" s="2">
        <v>2.2051000000000001E-2</v>
      </c>
      <c r="E18" s="2">
        <v>2.2190000000000001E-2</v>
      </c>
      <c r="F18" s="2">
        <v>2.2844E-2</v>
      </c>
      <c r="G18" s="2">
        <v>2.1949E-2</v>
      </c>
      <c r="H18" s="2">
        <v>2.1978999999999999E-2</v>
      </c>
      <c r="J18" s="2">
        <f t="shared" ref="J18:J23" si="4">AVERAGE(D18:H18)</f>
        <v>2.2202599999999999E-2</v>
      </c>
      <c r="K18" s="2">
        <f t="shared" ref="K18:K22" si="5">MIN(D18:H18)</f>
        <v>2.1949E-2</v>
      </c>
      <c r="M18" s="2">
        <f t="shared" ref="M18:M23" si="6">$M$17/B18</f>
        <v>8.3025000000000009E-3</v>
      </c>
      <c r="N18" s="3">
        <f t="shared" ref="N18:N23" si="7">$K$17/K18</f>
        <v>0.75652649323431598</v>
      </c>
    </row>
    <row r="19" spans="2:14">
      <c r="B19" s="6">
        <v>4</v>
      </c>
      <c r="D19" s="2">
        <v>0.10191500000000001</v>
      </c>
      <c r="E19" s="2">
        <v>0.10636900000000001</v>
      </c>
      <c r="F19" s="2">
        <v>0.103266</v>
      </c>
      <c r="G19" s="2">
        <v>0.103487</v>
      </c>
      <c r="H19" s="2">
        <v>0.10517899999999999</v>
      </c>
      <c r="J19" s="2">
        <f t="shared" si="4"/>
        <v>0.1040432</v>
      </c>
      <c r="K19" s="2">
        <f t="shared" si="5"/>
        <v>0.10191500000000001</v>
      </c>
      <c r="M19" s="2">
        <f t="shared" si="6"/>
        <v>4.1512500000000004E-3</v>
      </c>
      <c r="N19" s="3">
        <f t="shared" si="7"/>
        <v>0.16292989255752344</v>
      </c>
    </row>
    <row r="20" spans="2:14">
      <c r="B20" s="6">
        <v>8</v>
      </c>
      <c r="D20" s="2">
        <v>0.18330099999999999</v>
      </c>
      <c r="E20" s="2">
        <v>0.19233600000000001</v>
      </c>
      <c r="F20" s="2">
        <v>0.19378300000000001</v>
      </c>
      <c r="G20" s="2">
        <v>0.18179400000000001</v>
      </c>
      <c r="H20" s="2">
        <v>0.194268</v>
      </c>
      <c r="J20" s="2">
        <f t="shared" si="4"/>
        <v>0.1890964</v>
      </c>
      <c r="K20" s="2">
        <f t="shared" si="5"/>
        <v>0.18179400000000001</v>
      </c>
      <c r="M20" s="2">
        <f t="shared" si="6"/>
        <v>2.0756250000000002E-3</v>
      </c>
      <c r="N20" s="3">
        <f t="shared" si="7"/>
        <v>9.1339648173207041E-2</v>
      </c>
    </row>
    <row r="21" spans="2:14">
      <c r="B21" s="6">
        <v>16</v>
      </c>
      <c r="D21" s="2">
        <v>0.40051799999999999</v>
      </c>
      <c r="E21" s="2">
        <v>0.38936999999999999</v>
      </c>
      <c r="F21" s="2">
        <v>0.40479900000000002</v>
      </c>
      <c r="G21" s="2">
        <v>0.40288400000000002</v>
      </c>
      <c r="H21" s="2">
        <v>0.39489200000000002</v>
      </c>
      <c r="J21" s="2">
        <f t="shared" si="4"/>
        <v>0.39849260000000003</v>
      </c>
      <c r="K21" s="2">
        <f t="shared" si="5"/>
        <v>0.38936999999999999</v>
      </c>
      <c r="M21" s="2">
        <f t="shared" si="6"/>
        <v>1.0378125000000001E-3</v>
      </c>
      <c r="N21" s="3">
        <f t="shared" si="7"/>
        <v>4.2645812466291705E-2</v>
      </c>
    </row>
    <row r="22" spans="2:14">
      <c r="B22" s="6">
        <v>24</v>
      </c>
      <c r="D22" s="2">
        <v>0.57911599999999996</v>
      </c>
      <c r="E22" s="2">
        <v>0.60124</v>
      </c>
      <c r="F22" s="2">
        <v>0.57862199999999997</v>
      </c>
      <c r="G22" s="2">
        <v>0.59716999999999998</v>
      </c>
      <c r="H22" s="2">
        <v>0.61078500000000002</v>
      </c>
      <c r="J22" s="2">
        <f t="shared" si="4"/>
        <v>0.59338659999999999</v>
      </c>
      <c r="K22" s="2">
        <f t="shared" si="5"/>
        <v>0.57862199999999997</v>
      </c>
      <c r="M22" s="2">
        <f t="shared" si="6"/>
        <v>6.9187500000000011E-4</v>
      </c>
      <c r="N22" s="3">
        <f t="shared" si="7"/>
        <v>2.8697491626657821E-2</v>
      </c>
    </row>
    <row r="23" spans="2:14">
      <c r="B23" s="6">
        <v>32</v>
      </c>
      <c r="D23" s="2">
        <v>0.83313099999999995</v>
      </c>
      <c r="E23" s="2">
        <v>0.80795300000000003</v>
      </c>
      <c r="F23" s="2">
        <v>0.95299299999999998</v>
      </c>
      <c r="G23" s="2">
        <v>0.82218599999999997</v>
      </c>
      <c r="H23" s="2">
        <v>0.80858399999999997</v>
      </c>
      <c r="J23" s="2">
        <f t="shared" si="4"/>
        <v>0.84496939999999987</v>
      </c>
      <c r="K23" s="2">
        <f>MIN(D23:H23)</f>
        <v>0.80795300000000003</v>
      </c>
      <c r="M23" s="2">
        <f t="shared" si="6"/>
        <v>5.1890625000000005E-4</v>
      </c>
      <c r="N23" s="3">
        <f t="shared" si="7"/>
        <v>2.0551938045901188E-2</v>
      </c>
    </row>
    <row r="24" spans="2:14" ht="15" thickBot="1"/>
    <row r="25" spans="2:14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4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4">
      <c r="B28" s="1">
        <v>1</v>
      </c>
      <c r="D28" s="1">
        <v>1.9765000000000001E-2</v>
      </c>
      <c r="E28" s="1">
        <v>2.0351000000000001E-2</v>
      </c>
      <c r="F28" s="1">
        <v>1.9438E-2</v>
      </c>
      <c r="G28" s="1">
        <v>1.9140000000000001E-2</v>
      </c>
      <c r="H28" s="1">
        <v>1.9191E-2</v>
      </c>
      <c r="J28" s="1">
        <f>AVERAGE(D28:H28)</f>
        <v>1.9577000000000001E-2</v>
      </c>
      <c r="K28" s="1">
        <f>MIN(D28:H28)</f>
        <v>1.9140000000000001E-2</v>
      </c>
      <c r="M28" s="1">
        <f>K28</f>
        <v>1.9140000000000001E-2</v>
      </c>
      <c r="N28" s="1">
        <v>1</v>
      </c>
    </row>
    <row r="29" spans="2:14">
      <c r="B29" s="6">
        <v>2</v>
      </c>
      <c r="D29" s="2">
        <v>2.5146000000000002E-2</v>
      </c>
      <c r="E29" s="2">
        <v>2.504E-2</v>
      </c>
      <c r="F29" s="2">
        <v>0.190661</v>
      </c>
      <c r="G29" s="2">
        <v>2.6613000000000001E-2</v>
      </c>
      <c r="H29" s="2">
        <v>2.5174999999999999E-2</v>
      </c>
      <c r="J29" s="2">
        <f t="shared" ref="J29:J34" si="8">AVERAGE(D29:H29)</f>
        <v>5.852700000000001E-2</v>
      </c>
      <c r="K29" s="2">
        <f t="shared" ref="K29:K33" si="9">MIN(D29:H29)</f>
        <v>2.504E-2</v>
      </c>
      <c r="M29" s="2">
        <f>$M$28/B29</f>
        <v>9.5700000000000004E-3</v>
      </c>
      <c r="N29" s="3">
        <f>$K$28/K29</f>
        <v>0.76437699680511184</v>
      </c>
    </row>
    <row r="30" spans="2:14">
      <c r="B30" s="6">
        <v>4</v>
      </c>
      <c r="D30" s="2">
        <v>0.11130900000000001</v>
      </c>
      <c r="E30" s="2">
        <v>0.10957500000000001</v>
      </c>
      <c r="F30" s="2">
        <v>0.110425</v>
      </c>
      <c r="G30" s="2">
        <v>0.112245</v>
      </c>
      <c r="H30" s="2">
        <v>0.11194900000000001</v>
      </c>
      <c r="J30" s="2">
        <f t="shared" si="8"/>
        <v>0.11110059999999999</v>
      </c>
      <c r="K30" s="2">
        <f t="shared" si="9"/>
        <v>0.10957500000000001</v>
      </c>
      <c r="M30" s="2">
        <f t="shared" ref="M30:M34" si="10">$M$28/B30</f>
        <v>4.7850000000000002E-3</v>
      </c>
      <c r="N30" s="3">
        <f t="shared" ref="N30:N34" si="11">$K$28/K30</f>
        <v>0.17467488021902805</v>
      </c>
    </row>
    <row r="31" spans="2:14">
      <c r="B31" s="6">
        <v>8</v>
      </c>
      <c r="D31" s="2">
        <v>0.19123100000000001</v>
      </c>
      <c r="E31" s="2">
        <v>0.22590199999999999</v>
      </c>
      <c r="F31" s="2">
        <v>0.198404</v>
      </c>
      <c r="G31" s="2">
        <v>0.193077</v>
      </c>
      <c r="H31" s="2">
        <v>0.215834</v>
      </c>
      <c r="J31" s="2">
        <f t="shared" si="8"/>
        <v>0.20488960000000001</v>
      </c>
      <c r="K31" s="2">
        <f t="shared" si="9"/>
        <v>0.19123100000000001</v>
      </c>
      <c r="M31" s="2">
        <f t="shared" si="10"/>
        <v>2.3925000000000001E-3</v>
      </c>
      <c r="N31" s="3">
        <f t="shared" si="11"/>
        <v>0.10008837479278987</v>
      </c>
    </row>
    <row r="32" spans="2:14">
      <c r="B32" s="6">
        <v>16</v>
      </c>
      <c r="D32" s="2">
        <v>0.416715</v>
      </c>
      <c r="E32" s="2">
        <v>0.46450000000000002</v>
      </c>
      <c r="F32" s="2">
        <v>0.40848600000000002</v>
      </c>
      <c r="G32" s="2">
        <v>0.40324900000000002</v>
      </c>
      <c r="H32" s="2">
        <v>0.41281099999999998</v>
      </c>
      <c r="J32" s="2">
        <f t="shared" si="8"/>
        <v>0.42115219999999998</v>
      </c>
      <c r="K32" s="2">
        <f t="shared" si="9"/>
        <v>0.40324900000000002</v>
      </c>
      <c r="M32" s="2">
        <f t="shared" si="10"/>
        <v>1.19625E-3</v>
      </c>
      <c r="N32" s="3">
        <f t="shared" si="11"/>
        <v>4.7464469843694589E-2</v>
      </c>
    </row>
    <row r="33" spans="2:14">
      <c r="B33" s="6">
        <v>24</v>
      </c>
      <c r="D33" s="2">
        <v>0.63362399999999997</v>
      </c>
      <c r="E33" s="2">
        <v>0.62132200000000004</v>
      </c>
      <c r="F33" s="2">
        <v>0.60750199999999999</v>
      </c>
      <c r="G33" s="2">
        <v>0.64673199999999997</v>
      </c>
      <c r="H33" s="2">
        <v>0.61304000000000003</v>
      </c>
      <c r="J33" s="2">
        <f t="shared" si="8"/>
        <v>0.62444399999999989</v>
      </c>
      <c r="K33" s="2">
        <f t="shared" si="9"/>
        <v>0.60750199999999999</v>
      </c>
      <c r="M33" s="2">
        <f t="shared" si="10"/>
        <v>7.9750000000000003E-4</v>
      </c>
      <c r="N33" s="3">
        <f t="shared" si="11"/>
        <v>3.1506069115821843E-2</v>
      </c>
    </row>
    <row r="34" spans="2:14">
      <c r="B34" s="6">
        <v>32</v>
      </c>
      <c r="D34" s="2">
        <v>0.80537700000000001</v>
      </c>
      <c r="E34" s="2">
        <v>0.83215799999999995</v>
      </c>
      <c r="F34" s="2">
        <v>0.82650299999999999</v>
      </c>
      <c r="G34" s="2">
        <v>0.82230800000000004</v>
      </c>
      <c r="H34" s="2">
        <v>0.81960500000000003</v>
      </c>
      <c r="J34" s="2">
        <f t="shared" si="8"/>
        <v>0.82119019999999998</v>
      </c>
      <c r="K34" s="2">
        <f>MIN(D34:H34)</f>
        <v>0.80537700000000001</v>
      </c>
      <c r="M34" s="2">
        <f t="shared" si="10"/>
        <v>5.9812500000000002E-4</v>
      </c>
      <c r="N34" s="3">
        <f t="shared" si="11"/>
        <v>2.3765267694508287E-2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2.1526E-2</v>
      </c>
      <c r="E39" s="1">
        <v>2.3342000000000002E-2</v>
      </c>
      <c r="F39" s="1">
        <v>2.3025E-2</v>
      </c>
      <c r="G39" s="1">
        <v>2.0305E-2</v>
      </c>
      <c r="H39" s="1">
        <v>2.3372E-2</v>
      </c>
      <c r="J39" s="1">
        <f>AVERAGE(D39:H39)</f>
        <v>2.2314000000000004E-2</v>
      </c>
      <c r="K39" s="1">
        <f>MIN(D39:H39)</f>
        <v>2.0305E-2</v>
      </c>
      <c r="M39" s="1">
        <f>K39</f>
        <v>2.0305E-2</v>
      </c>
      <c r="N39" s="1">
        <v>1</v>
      </c>
    </row>
    <row r="40" spans="2:14">
      <c r="B40" s="6">
        <v>2</v>
      </c>
      <c r="D40" s="2">
        <v>2.9186E-2</v>
      </c>
      <c r="E40" s="2">
        <v>2.8976999999999999E-2</v>
      </c>
      <c r="F40" s="2">
        <v>3.5217999999999999E-2</v>
      </c>
      <c r="G40" s="2">
        <v>2.8895000000000001E-2</v>
      </c>
      <c r="H40" s="2">
        <v>2.9804000000000001E-2</v>
      </c>
      <c r="J40" s="2">
        <f t="shared" ref="J40:J45" si="12">AVERAGE(D40:H40)</f>
        <v>3.0415999999999999E-2</v>
      </c>
      <c r="K40" s="2">
        <f t="shared" ref="K40:K44" si="13">MIN(D40:H40)</f>
        <v>2.8895000000000001E-2</v>
      </c>
      <c r="M40" s="2">
        <f>$M$39/B40</f>
        <v>1.01525E-2</v>
      </c>
      <c r="N40" s="3">
        <f>$K$39/K40</f>
        <v>0.70271673299878867</v>
      </c>
    </row>
    <row r="41" spans="2:14">
      <c r="B41" s="6">
        <v>4</v>
      </c>
      <c r="D41" s="2">
        <v>0.11891</v>
      </c>
      <c r="E41" s="2">
        <v>0.118564</v>
      </c>
      <c r="F41" s="2">
        <v>0.123075</v>
      </c>
      <c r="G41" s="2">
        <v>0.119426</v>
      </c>
      <c r="H41" s="2">
        <v>0.115927</v>
      </c>
      <c r="J41" s="2">
        <f t="shared" si="12"/>
        <v>0.11918040000000001</v>
      </c>
      <c r="K41" s="2">
        <f t="shared" si="13"/>
        <v>0.115927</v>
      </c>
      <c r="M41" s="2">
        <f t="shared" ref="M41:M45" si="14">$M$39/B41</f>
        <v>5.07625E-3</v>
      </c>
      <c r="N41" s="3">
        <f t="shared" ref="N41:N45" si="15">$K$39/K41</f>
        <v>0.17515332925030408</v>
      </c>
    </row>
    <row r="42" spans="2:14">
      <c r="B42" s="6">
        <v>8</v>
      </c>
      <c r="D42" s="2">
        <v>0.20479800000000001</v>
      </c>
      <c r="E42" s="2">
        <v>0.21605199999999999</v>
      </c>
      <c r="F42" s="2">
        <v>0.204788</v>
      </c>
      <c r="G42" s="2">
        <v>0.22101000000000001</v>
      </c>
      <c r="H42" s="2">
        <v>0.213841</v>
      </c>
      <c r="J42" s="2">
        <f t="shared" si="12"/>
        <v>0.2120978</v>
      </c>
      <c r="K42" s="2">
        <f t="shared" si="13"/>
        <v>0.204788</v>
      </c>
      <c r="M42" s="2">
        <f t="shared" si="14"/>
        <v>2.538125E-3</v>
      </c>
      <c r="N42" s="3">
        <f t="shared" si="15"/>
        <v>9.9151317460007424E-2</v>
      </c>
    </row>
    <row r="43" spans="2:14">
      <c r="B43" s="6">
        <v>16</v>
      </c>
      <c r="D43" s="2">
        <v>0.40695300000000001</v>
      </c>
      <c r="E43" s="2">
        <v>0.48862299999999997</v>
      </c>
      <c r="F43" s="2">
        <v>0.49280200000000002</v>
      </c>
      <c r="G43" s="2">
        <v>0.449517</v>
      </c>
      <c r="H43" s="2">
        <v>0.49720599999999998</v>
      </c>
      <c r="J43" s="2">
        <f t="shared" si="12"/>
        <v>0.4670202</v>
      </c>
      <c r="K43" s="2">
        <f t="shared" si="13"/>
        <v>0.40695300000000001</v>
      </c>
      <c r="M43" s="2">
        <f t="shared" si="14"/>
        <v>1.2690625E-3</v>
      </c>
      <c r="N43" s="3">
        <f t="shared" si="15"/>
        <v>4.9895196742621384E-2</v>
      </c>
    </row>
    <row r="44" spans="2:14">
      <c r="B44" s="6">
        <v>24</v>
      </c>
      <c r="D44" s="2">
        <v>0.73373100000000002</v>
      </c>
      <c r="E44" s="2">
        <v>0.63744599999999996</v>
      </c>
      <c r="F44" s="2">
        <v>0.80504299999999995</v>
      </c>
      <c r="G44" s="2">
        <v>0.66009200000000001</v>
      </c>
      <c r="H44" s="2">
        <v>0.63477799999999995</v>
      </c>
      <c r="J44" s="2">
        <f t="shared" si="12"/>
        <v>0.694218</v>
      </c>
      <c r="K44" s="2">
        <f t="shared" si="13"/>
        <v>0.63477799999999995</v>
      </c>
      <c r="M44" s="2">
        <f t="shared" si="14"/>
        <v>8.4604166666666671E-4</v>
      </c>
      <c r="N44" s="3">
        <f t="shared" si="15"/>
        <v>3.1987561005579909E-2</v>
      </c>
    </row>
    <row r="45" spans="2:14">
      <c r="B45" s="6">
        <v>32</v>
      </c>
      <c r="D45" s="2">
        <v>1.059369</v>
      </c>
      <c r="E45" s="2">
        <v>1.093847</v>
      </c>
      <c r="F45" s="2">
        <v>0.96313499999999996</v>
      </c>
      <c r="G45" s="2">
        <v>0.85185500000000003</v>
      </c>
      <c r="H45" s="2">
        <v>0.83863500000000002</v>
      </c>
      <c r="J45" s="2">
        <f t="shared" si="12"/>
        <v>0.96136820000000012</v>
      </c>
      <c r="K45" s="2">
        <f>MIN(D45:H45)</f>
        <v>0.83863500000000002</v>
      </c>
      <c r="M45" s="2">
        <f t="shared" si="14"/>
        <v>6.3453125E-4</v>
      </c>
      <c r="N45" s="3">
        <f t="shared" si="15"/>
        <v>2.4211963488287514E-2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0.33208300000000002</v>
      </c>
      <c r="E50" s="1">
        <v>0.243949</v>
      </c>
      <c r="F50" s="1">
        <v>0.20302500000000001</v>
      </c>
      <c r="G50" s="1">
        <v>0.29030499999999998</v>
      </c>
      <c r="H50" s="1">
        <v>1.6535230000000001</v>
      </c>
      <c r="J50" s="1">
        <f>AVERAGE(D50:H50)</f>
        <v>0.54457699999999998</v>
      </c>
      <c r="K50" s="1">
        <f>MIN(D50:H50)</f>
        <v>0.20302500000000001</v>
      </c>
      <c r="M50" s="1">
        <f>K50</f>
        <v>0.20302500000000001</v>
      </c>
      <c r="N50" s="1">
        <v>1</v>
      </c>
    </row>
    <row r="51" spans="2:14">
      <c r="B51" s="6">
        <v>2</v>
      </c>
      <c r="D51" s="2">
        <v>33.305152</v>
      </c>
      <c r="E51" s="2">
        <v>33.705807999999998</v>
      </c>
      <c r="F51" s="2">
        <v>35.017135000000003</v>
      </c>
      <c r="G51" s="2">
        <v>34.023252999999997</v>
      </c>
      <c r="H51" s="2">
        <v>35.666905999999997</v>
      </c>
      <c r="J51" s="2">
        <f t="shared" ref="J51:J56" si="16">AVERAGE(D51:H51)</f>
        <v>34.343650799999999</v>
      </c>
      <c r="K51" s="2">
        <f t="shared" ref="K51:K55" si="17">MIN(D51:H51)</f>
        <v>33.305152</v>
      </c>
      <c r="M51" s="2">
        <f>$M$50/B51</f>
        <v>0.10151250000000001</v>
      </c>
      <c r="N51" s="3">
        <f>$K$50/K51</f>
        <v>6.0959037208417489E-3</v>
      </c>
    </row>
    <row r="52" spans="2:14">
      <c r="B52" s="6">
        <v>4</v>
      </c>
      <c r="D52" s="2">
        <v>100.397857</v>
      </c>
      <c r="E52" s="2">
        <v>100.442971</v>
      </c>
      <c r="F52" s="2">
        <v>101.212453</v>
      </c>
      <c r="G52" s="2">
        <v>100.67761400000001</v>
      </c>
      <c r="H52" s="2">
        <v>102.109633</v>
      </c>
      <c r="J52" s="2">
        <f t="shared" si="16"/>
        <v>100.96810559999999</v>
      </c>
      <c r="K52" s="2">
        <f t="shared" si="17"/>
        <v>100.397857</v>
      </c>
      <c r="M52" s="2">
        <f t="shared" ref="M52:M56" si="18">$M$50/B52</f>
        <v>5.0756250000000003E-2</v>
      </c>
      <c r="N52" s="3">
        <f t="shared" ref="N52:N56" si="19">$K$50/K52</f>
        <v>2.0222045177717288E-3</v>
      </c>
    </row>
    <row r="53" spans="2:14">
      <c r="B53" s="6">
        <v>8</v>
      </c>
      <c r="D53" s="2">
        <v>220.63780399999999</v>
      </c>
      <c r="E53" s="2">
        <v>219.13684599999999</v>
      </c>
      <c r="F53" s="2">
        <v>220.990049</v>
      </c>
      <c r="G53" s="2">
        <v>221.857553</v>
      </c>
      <c r="H53" s="2">
        <v>220.21091200000001</v>
      </c>
      <c r="J53" s="2">
        <f t="shared" si="16"/>
        <v>220.56663279999998</v>
      </c>
      <c r="K53" s="2">
        <f t="shared" si="17"/>
        <v>219.13684599999999</v>
      </c>
      <c r="M53" s="2">
        <f t="shared" si="18"/>
        <v>2.5378125000000001E-2</v>
      </c>
      <c r="N53" s="3">
        <f t="shared" si="19"/>
        <v>9.2647586978595112E-4</v>
      </c>
    </row>
    <row r="54" spans="2:14">
      <c r="B54" s="6">
        <v>16</v>
      </c>
      <c r="D54" s="2">
        <v>454.01612299999999</v>
      </c>
      <c r="E54" s="2">
        <v>455.65968500000002</v>
      </c>
      <c r="F54" s="2">
        <v>455.47889900000001</v>
      </c>
      <c r="G54" s="2">
        <v>456.89820900000001</v>
      </c>
      <c r="H54" s="2">
        <v>455.65426300000001</v>
      </c>
      <c r="J54" s="2">
        <f t="shared" si="16"/>
        <v>455.54143579999999</v>
      </c>
      <c r="K54" s="2">
        <f t="shared" si="17"/>
        <v>454.01612299999999</v>
      </c>
      <c r="M54" s="2">
        <f t="shared" si="18"/>
        <v>1.2689062500000001E-2</v>
      </c>
      <c r="N54" s="3">
        <f t="shared" si="19"/>
        <v>4.4717574930703511E-4</v>
      </c>
    </row>
    <row r="55" spans="2:14">
      <c r="B55" s="6">
        <v>24</v>
      </c>
      <c r="D55" s="2">
        <v>660.15485100000001</v>
      </c>
      <c r="E55" s="2">
        <v>701.95349999999996</v>
      </c>
      <c r="F55" s="2">
        <v>662.92823599999997</v>
      </c>
      <c r="G55" s="2">
        <v>657.60679700000003</v>
      </c>
      <c r="H55" s="2">
        <v>699.54227100000003</v>
      </c>
      <c r="J55" s="2">
        <f t="shared" si="16"/>
        <v>676.43713100000002</v>
      </c>
      <c r="K55" s="2">
        <f t="shared" si="17"/>
        <v>657.60679700000003</v>
      </c>
      <c r="M55" s="2">
        <f t="shared" si="18"/>
        <v>8.4593749999999999E-3</v>
      </c>
      <c r="N55" s="3">
        <f t="shared" si="19"/>
        <v>3.0873312278127197E-4</v>
      </c>
    </row>
    <row r="56" spans="2:14">
      <c r="B56" s="6">
        <v>32</v>
      </c>
      <c r="D56" s="2">
        <v>847.76308500000005</v>
      </c>
      <c r="E56" s="2">
        <v>847.33046300000001</v>
      </c>
      <c r="F56" s="2">
        <v>842.69656799999996</v>
      </c>
      <c r="G56" s="2">
        <v>851.829204</v>
      </c>
      <c r="H56" s="2">
        <v>843.94992100000002</v>
      </c>
      <c r="J56" s="2">
        <f t="shared" si="16"/>
        <v>846.71384820000003</v>
      </c>
      <c r="K56" s="2">
        <f>MIN(D56:H56)</f>
        <v>842.69656799999996</v>
      </c>
      <c r="M56" s="2">
        <f t="shared" si="18"/>
        <v>6.3445312500000003E-3</v>
      </c>
      <c r="N56" s="3">
        <f t="shared" si="19"/>
        <v>2.4092301750064802E-4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30.029672999999999</v>
      </c>
      <c r="E61" s="1">
        <v>29.022637</v>
      </c>
      <c r="F61" s="1">
        <v>30.023025000000001</v>
      </c>
      <c r="G61" s="1">
        <v>31.020305</v>
      </c>
      <c r="H61" s="1">
        <v>30.023371999999998</v>
      </c>
      <c r="J61" s="1">
        <f>AVERAGE(D61:H61)</f>
        <v>30.023802400000001</v>
      </c>
      <c r="K61" s="1">
        <f>MIN(D61:H61)</f>
        <v>29.022637</v>
      </c>
      <c r="M61" s="1">
        <f>K61</f>
        <v>29.022637</v>
      </c>
      <c r="N61" s="1">
        <v>1</v>
      </c>
    </row>
    <row r="62" spans="2:14">
      <c r="B62" s="6">
        <v>2</v>
      </c>
      <c r="D62" s="2">
        <v>59.132739999999998</v>
      </c>
      <c r="E62" s="2">
        <v>58.016911</v>
      </c>
      <c r="F62" s="2">
        <v>59.017135000000003</v>
      </c>
      <c r="G62" s="2">
        <v>60.017252999999997</v>
      </c>
      <c r="H62" s="2">
        <v>61.016905999999999</v>
      </c>
      <c r="J62" s="2">
        <f t="shared" ref="J62:J67" si="20">AVERAGE(D62:H62)</f>
        <v>59.440188999999997</v>
      </c>
      <c r="K62" s="2">
        <f t="shared" ref="K62:K66" si="21">MIN(D62:H62)</f>
        <v>58.016911</v>
      </c>
      <c r="M62" s="2">
        <f>$M$61/B62</f>
        <v>14.5113185</v>
      </c>
      <c r="N62" s="3">
        <f>$K$61/K62</f>
        <v>0.5002444373503443</v>
      </c>
    </row>
    <row r="63" spans="2:14">
      <c r="B63" s="6">
        <v>4</v>
      </c>
      <c r="D63" s="2">
        <v>155.91482300000001</v>
      </c>
      <c r="E63" s="2">
        <v>154.11057700000001</v>
      </c>
      <c r="F63" s="2">
        <v>155.11245299999999</v>
      </c>
      <c r="G63" s="2">
        <v>156.10761400000001</v>
      </c>
      <c r="H63" s="2">
        <v>156.109633</v>
      </c>
      <c r="J63" s="2">
        <f t="shared" si="20"/>
        <v>155.47102000000001</v>
      </c>
      <c r="K63" s="2">
        <f t="shared" si="21"/>
        <v>154.11057700000001</v>
      </c>
      <c r="M63" s="2">
        <f t="shared" ref="M63:M67" si="22">$M$61/B63</f>
        <v>7.2556592499999999</v>
      </c>
      <c r="N63" s="3">
        <f t="shared" ref="N63:N67" si="23">$K$61/K63</f>
        <v>0.18832345945989157</v>
      </c>
    </row>
    <row r="64" spans="2:14">
      <c r="B64" s="6">
        <v>8</v>
      </c>
      <c r="D64" s="2">
        <v>300.69100600000002</v>
      </c>
      <c r="E64" s="2">
        <v>299.21559100000002</v>
      </c>
      <c r="F64" s="2">
        <v>301.21900399999998</v>
      </c>
      <c r="G64" s="2">
        <v>299.98655300000001</v>
      </c>
      <c r="H64" s="2">
        <v>300.21091200000001</v>
      </c>
      <c r="J64" s="2">
        <f t="shared" si="20"/>
        <v>300.26461319999999</v>
      </c>
      <c r="K64" s="2">
        <f t="shared" si="21"/>
        <v>299.21559100000002</v>
      </c>
      <c r="M64" s="2">
        <f t="shared" si="22"/>
        <v>3.6278296249999999</v>
      </c>
      <c r="N64" s="3">
        <f t="shared" si="23"/>
        <v>9.6995737765549789E-2</v>
      </c>
    </row>
    <row r="65" spans="2:14">
      <c r="B65" s="6">
        <v>16</v>
      </c>
      <c r="D65" s="2">
        <v>662.93682999999999</v>
      </c>
      <c r="E65" s="2">
        <v>661.45413199999996</v>
      </c>
      <c r="F65" s="2">
        <v>663.47889899999996</v>
      </c>
      <c r="G65" s="2">
        <v>662.38982899999996</v>
      </c>
      <c r="H65" s="2">
        <v>661.83426299999996</v>
      </c>
      <c r="J65" s="2">
        <f t="shared" si="20"/>
        <v>662.41879059999997</v>
      </c>
      <c r="K65" s="2">
        <f t="shared" si="21"/>
        <v>661.45413199999996</v>
      </c>
      <c r="M65" s="2">
        <f t="shared" si="22"/>
        <v>1.8139148125</v>
      </c>
      <c r="N65" s="3">
        <f t="shared" si="23"/>
        <v>4.3877021241436588E-2</v>
      </c>
    </row>
    <row r="66" spans="2:14">
      <c r="B66" s="6">
        <v>24</v>
      </c>
      <c r="D66" s="2">
        <v>966.14419899999996</v>
      </c>
      <c r="E66" s="2">
        <v>967.92453499999999</v>
      </c>
      <c r="F66" s="2">
        <v>967.326098</v>
      </c>
      <c r="G66" s="2">
        <v>967.67707499999995</v>
      </c>
      <c r="H66" s="2">
        <v>968.54227100000003</v>
      </c>
      <c r="J66" s="2">
        <f t="shared" si="20"/>
        <v>967.52283560000001</v>
      </c>
      <c r="K66" s="2">
        <f t="shared" si="21"/>
        <v>966.14419899999996</v>
      </c>
      <c r="M66" s="2">
        <f t="shared" si="22"/>
        <v>1.2092765416666666</v>
      </c>
      <c r="N66" s="3">
        <f t="shared" si="23"/>
        <v>3.0039653532091436E-2</v>
      </c>
    </row>
    <row r="67" spans="2:14">
      <c r="B67" s="6">
        <v>32</v>
      </c>
      <c r="D67" s="2">
        <v>1236.6506890000001</v>
      </c>
      <c r="E67" s="2">
        <v>1239.9904630000001</v>
      </c>
      <c r="F67" s="2">
        <v>1238.03125</v>
      </c>
      <c r="G67" s="2">
        <v>1239.2599250000001</v>
      </c>
      <c r="H67" s="2">
        <v>1237.109921</v>
      </c>
      <c r="J67" s="2">
        <f t="shared" si="20"/>
        <v>1238.2084496000002</v>
      </c>
      <c r="K67" s="2">
        <f>MIN(D67:H67)</f>
        <v>1236.6506890000001</v>
      </c>
      <c r="M67" s="2">
        <f t="shared" si="22"/>
        <v>0.90695740624999999</v>
      </c>
      <c r="N67" s="3">
        <f t="shared" si="23"/>
        <v>2.3468742837533807E-2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63" workbookViewId="0">
      <selection activeCell="M69" sqref="M69"/>
    </sheetView>
  </sheetViews>
  <sheetFormatPr baseColWidth="10" defaultColWidth="10.83203125" defaultRowHeight="15" x14ac:dyDescent="0"/>
  <cols>
    <col min="1" max="16384" width="10.83203125" style="12"/>
  </cols>
  <sheetData>
    <row r="1" spans="1:23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3" ht="16" thickBot="1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3" ht="16" thickBot="1">
      <c r="A3" s="1"/>
      <c r="B3" s="1"/>
      <c r="C3" s="1"/>
      <c r="D3" s="24" t="s">
        <v>0</v>
      </c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6" thickBot="1">
      <c r="A4" s="1"/>
      <c r="B4" s="4" t="s">
        <v>22</v>
      </c>
      <c r="C4" s="1"/>
      <c r="D4" s="21">
        <v>1</v>
      </c>
      <c r="E4" s="22">
        <v>2</v>
      </c>
      <c r="F4" s="22">
        <v>3</v>
      </c>
      <c r="G4" s="22">
        <v>4</v>
      </c>
      <c r="H4" s="23">
        <v>5</v>
      </c>
      <c r="I4" s="1"/>
      <c r="J4" s="21" t="s">
        <v>2</v>
      </c>
      <c r="K4" s="23" t="s">
        <v>7</v>
      </c>
      <c r="L4" s="1"/>
      <c r="M4" s="21" t="s">
        <v>4</v>
      </c>
      <c r="N4" s="23" t="s">
        <v>3</v>
      </c>
      <c r="O4" s="1" t="s">
        <v>15</v>
      </c>
      <c r="P4" s="4" t="s">
        <v>11</v>
      </c>
      <c r="Q4" s="17" t="s">
        <v>9</v>
      </c>
      <c r="R4" s="4" t="s">
        <v>1</v>
      </c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>
        <v>1</v>
      </c>
      <c r="C6" s="1"/>
      <c r="D6" s="1">
        <v>1.3586000000000001E-2</v>
      </c>
      <c r="E6" s="1">
        <v>1.34E-2</v>
      </c>
      <c r="F6" s="1">
        <v>1.319E-2</v>
      </c>
      <c r="G6" s="1">
        <v>1.3476E-2</v>
      </c>
      <c r="H6" s="1">
        <v>1.3214E-2</v>
      </c>
      <c r="I6" s="1"/>
      <c r="J6" s="1">
        <f>AVERAGE(D6:H6)</f>
        <v>1.3373200000000002E-2</v>
      </c>
      <c r="K6" s="1">
        <f>MIN(D6:H6)</f>
        <v>1.319E-2</v>
      </c>
      <c r="L6" s="1"/>
      <c r="M6" s="1">
        <f>K6</f>
        <v>1.319E-2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  <c r="S6" s="1"/>
      <c r="T6" s="1"/>
      <c r="U6" s="1"/>
      <c r="V6" s="1"/>
      <c r="W6" s="1"/>
    </row>
    <row r="7" spans="1:23">
      <c r="A7" s="1"/>
      <c r="B7" s="6">
        <v>2</v>
      </c>
      <c r="C7" s="1"/>
      <c r="D7" s="2">
        <v>1.7798999999999999E-2</v>
      </c>
      <c r="E7" s="2">
        <v>1.7561E-2</v>
      </c>
      <c r="F7" s="2">
        <v>1.7611999999999999E-2</v>
      </c>
      <c r="G7" s="2">
        <v>1.7812000000000001E-2</v>
      </c>
      <c r="H7" s="2">
        <v>1.7423000000000001E-2</v>
      </c>
      <c r="I7" s="1"/>
      <c r="J7" s="2">
        <f t="shared" ref="J7:J12" si="0">AVERAGE(D7:H7)</f>
        <v>1.7641400000000002E-2</v>
      </c>
      <c r="K7" s="2">
        <f t="shared" ref="K7:K11" si="1">MIN(D7:H7)</f>
        <v>1.7423000000000001E-2</v>
      </c>
      <c r="L7" s="1"/>
      <c r="M7" s="2">
        <f t="shared" ref="M7:M12" si="2">$M$6/B7</f>
        <v>6.5950000000000002E-3</v>
      </c>
      <c r="N7" s="3">
        <f t="shared" ref="N7:N12" si="3">$K$6/K7</f>
        <v>0.75704528496814549</v>
      </c>
      <c r="O7" s="1">
        <v>2</v>
      </c>
      <c r="P7" s="1"/>
      <c r="Q7" s="1"/>
      <c r="R7" s="1"/>
      <c r="S7" s="1"/>
      <c r="T7" s="1"/>
      <c r="U7" s="1"/>
      <c r="V7" s="1"/>
      <c r="W7" s="1"/>
    </row>
    <row r="8" spans="1:23">
      <c r="A8" s="1"/>
      <c r="B8" s="6">
        <v>4</v>
      </c>
      <c r="C8" s="1"/>
      <c r="D8" s="2">
        <v>9.3530000000000002E-2</v>
      </c>
      <c r="E8" s="2">
        <v>9.4726000000000005E-2</v>
      </c>
      <c r="F8" s="2">
        <v>9.1370999999999994E-2</v>
      </c>
      <c r="G8" s="2">
        <v>9.2740000000000003E-2</v>
      </c>
      <c r="H8" s="2">
        <v>9.2512999999999998E-2</v>
      </c>
      <c r="I8" s="1"/>
      <c r="J8" s="2">
        <f t="shared" si="0"/>
        <v>9.2976000000000003E-2</v>
      </c>
      <c r="K8" s="2">
        <f t="shared" si="1"/>
        <v>9.1370999999999994E-2</v>
      </c>
      <c r="L8" s="1"/>
      <c r="M8" s="2">
        <f t="shared" si="2"/>
        <v>3.2975000000000001E-3</v>
      </c>
      <c r="N8" s="3">
        <f t="shared" si="3"/>
        <v>0.14435652449902048</v>
      </c>
      <c r="O8" s="1">
        <v>4</v>
      </c>
      <c r="P8" s="1"/>
      <c r="Q8" s="1"/>
      <c r="R8" s="1"/>
      <c r="S8" s="1"/>
      <c r="T8" s="1"/>
      <c r="U8" s="1"/>
      <c r="V8" s="1"/>
      <c r="W8" s="1"/>
    </row>
    <row r="9" spans="1:23">
      <c r="A9" s="1"/>
      <c r="B9" s="6">
        <v>8</v>
      </c>
      <c r="C9" s="1"/>
      <c r="D9" s="2">
        <v>0.16263900000000001</v>
      </c>
      <c r="E9" s="2">
        <v>0.16539799999999999</v>
      </c>
      <c r="F9" s="2">
        <v>0.170122</v>
      </c>
      <c r="G9" s="2">
        <v>0.16200600000000001</v>
      </c>
      <c r="H9" s="2">
        <v>0.16122</v>
      </c>
      <c r="I9" s="1"/>
      <c r="J9" s="2">
        <f t="shared" si="0"/>
        <v>0.16427700000000001</v>
      </c>
      <c r="K9" s="2">
        <f t="shared" si="1"/>
        <v>0.16122</v>
      </c>
      <c r="L9" s="1"/>
      <c r="M9" s="2">
        <f t="shared" si="2"/>
        <v>1.64875E-3</v>
      </c>
      <c r="N9" s="3">
        <f t="shared" si="3"/>
        <v>8.1813670760451554E-2</v>
      </c>
      <c r="O9" s="1">
        <v>8</v>
      </c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6">
        <v>16</v>
      </c>
      <c r="C10" s="1"/>
      <c r="D10" s="2">
        <v>0.35480499999999998</v>
      </c>
      <c r="E10" s="2">
        <v>0.35227399999999998</v>
      </c>
      <c r="F10" s="2">
        <v>0.350329</v>
      </c>
      <c r="G10" s="2">
        <v>0.354657</v>
      </c>
      <c r="H10" s="2">
        <v>0.35418699999999997</v>
      </c>
      <c r="I10" s="1"/>
      <c r="J10" s="2">
        <f t="shared" si="0"/>
        <v>0.35325040000000002</v>
      </c>
      <c r="K10" s="2">
        <f t="shared" si="1"/>
        <v>0.350329</v>
      </c>
      <c r="L10" s="1"/>
      <c r="M10" s="2">
        <f t="shared" si="2"/>
        <v>8.2437500000000002E-4</v>
      </c>
      <c r="N10" s="3">
        <f t="shared" si="3"/>
        <v>3.7650322982111101E-2</v>
      </c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6">
        <v>24</v>
      </c>
      <c r="C11" s="1"/>
      <c r="D11" s="2">
        <v>0.55340800000000001</v>
      </c>
      <c r="E11" s="2">
        <v>0.54927599999999999</v>
      </c>
      <c r="F11" s="2">
        <v>0.55376700000000001</v>
      </c>
      <c r="G11" s="2">
        <v>0.54043799999999997</v>
      </c>
      <c r="H11" s="2">
        <v>0.72092900000000004</v>
      </c>
      <c r="I11" s="1"/>
      <c r="J11" s="2">
        <f t="shared" si="0"/>
        <v>0.58356359999999996</v>
      </c>
      <c r="K11" s="2">
        <f t="shared" si="1"/>
        <v>0.54043799999999997</v>
      </c>
      <c r="L11" s="1"/>
      <c r="M11" s="2">
        <f t="shared" si="2"/>
        <v>5.4958333333333335E-4</v>
      </c>
      <c r="N11" s="3">
        <f t="shared" si="3"/>
        <v>2.4406129842831185E-2</v>
      </c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6">
        <v>32</v>
      </c>
      <c r="C12" s="1"/>
      <c r="D12" s="2">
        <v>0.731047</v>
      </c>
      <c r="E12" s="2">
        <v>0.74517999999999995</v>
      </c>
      <c r="F12" s="2">
        <v>0.85751599999999994</v>
      </c>
      <c r="G12" s="2">
        <v>0.73960300000000001</v>
      </c>
      <c r="H12" s="2">
        <v>0.74006099999999997</v>
      </c>
      <c r="I12" s="1"/>
      <c r="J12" s="2">
        <f t="shared" si="0"/>
        <v>0.76268139999999995</v>
      </c>
      <c r="K12" s="2">
        <f>MIN(D12:H12)</f>
        <v>0.731047</v>
      </c>
      <c r="L12" s="1"/>
      <c r="M12" s="2">
        <f t="shared" si="2"/>
        <v>4.1218750000000001E-4</v>
      </c>
      <c r="N12" s="3">
        <f t="shared" si="3"/>
        <v>1.8042615591063228E-2</v>
      </c>
      <c r="O12" s="1"/>
      <c r="P12" s="1"/>
      <c r="Q12" s="1"/>
      <c r="R12" s="1"/>
      <c r="S12" s="1"/>
      <c r="T12" s="1"/>
      <c r="U12" s="1"/>
      <c r="V12" s="1"/>
      <c r="W12" s="1"/>
    </row>
    <row r="13" spans="1:23" ht="16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" thickBot="1">
      <c r="A14" s="1"/>
      <c r="B14" s="1" t="s">
        <v>24</v>
      </c>
      <c r="C14" s="1"/>
      <c r="D14" s="24" t="s">
        <v>0</v>
      </c>
      <c r="E14" s="25"/>
      <c r="F14" s="25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" thickBot="1">
      <c r="A15" s="1"/>
      <c r="B15" s="4" t="s">
        <v>22</v>
      </c>
      <c r="C15" s="1"/>
      <c r="D15" s="21">
        <v>1</v>
      </c>
      <c r="E15" s="22">
        <v>2</v>
      </c>
      <c r="F15" s="22">
        <v>3</v>
      </c>
      <c r="G15" s="22">
        <v>4</v>
      </c>
      <c r="H15" s="23">
        <v>5</v>
      </c>
      <c r="I15" s="1"/>
      <c r="J15" s="21" t="s">
        <v>2</v>
      </c>
      <c r="K15" s="23" t="s">
        <v>7</v>
      </c>
      <c r="L15" s="1"/>
      <c r="M15" s="21" t="s">
        <v>4</v>
      </c>
      <c r="N15" s="23" t="s">
        <v>3</v>
      </c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>
        <v>1</v>
      </c>
      <c r="C17" s="1"/>
      <c r="D17" s="1">
        <v>1.9351E-2</v>
      </c>
      <c r="E17" s="1">
        <v>1.8981999999999999E-2</v>
      </c>
      <c r="F17" s="1">
        <v>1.951E-2</v>
      </c>
      <c r="G17" s="1">
        <v>1.9140000000000001E-2</v>
      </c>
      <c r="H17" s="1">
        <v>1.9550000000000001E-2</v>
      </c>
      <c r="I17" s="1"/>
      <c r="J17" s="1">
        <f>AVERAGE(D17:H17)</f>
        <v>1.93066E-2</v>
      </c>
      <c r="K17" s="1">
        <f>MIN(D17:H17)</f>
        <v>1.8981999999999999E-2</v>
      </c>
      <c r="L17" s="1"/>
      <c r="M17" s="1">
        <f>K17</f>
        <v>1.8981999999999999E-2</v>
      </c>
      <c r="N17" s="1">
        <v>1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6">
        <v>2</v>
      </c>
      <c r="C18" s="1"/>
      <c r="D18" s="2">
        <v>2.6006000000000001E-2</v>
      </c>
      <c r="E18" s="2">
        <v>2.6426999999999999E-2</v>
      </c>
      <c r="F18" s="2">
        <v>2.5301000000000001E-2</v>
      </c>
      <c r="G18" s="2">
        <v>2.6956999999999998E-2</v>
      </c>
      <c r="H18" s="2">
        <v>2.5961999999999999E-2</v>
      </c>
      <c r="I18" s="1"/>
      <c r="J18" s="2">
        <f t="shared" ref="J18:J23" si="4">AVERAGE(D18:H18)</f>
        <v>2.6130599999999997E-2</v>
      </c>
      <c r="K18" s="2">
        <f t="shared" ref="K18:K22" si="5">MIN(D18:H18)</f>
        <v>2.5301000000000001E-2</v>
      </c>
      <c r="L18" s="1"/>
      <c r="M18" s="2">
        <f t="shared" ref="M18:M23" si="6">$M$17/B18</f>
        <v>9.4909999999999994E-3</v>
      </c>
      <c r="N18" s="3">
        <f t="shared" ref="N18:N23" si="7">$K$17/K18</f>
        <v>0.75024702580925651</v>
      </c>
    </row>
    <row r="19" spans="1:23">
      <c r="A19" s="1"/>
      <c r="B19" s="6">
        <v>4</v>
      </c>
      <c r="C19" s="1"/>
      <c r="D19" s="2">
        <v>0.113277</v>
      </c>
      <c r="E19" s="2">
        <v>0.109846</v>
      </c>
      <c r="F19" s="2">
        <v>0.109611</v>
      </c>
      <c r="G19" s="2">
        <v>0.111526</v>
      </c>
      <c r="H19" s="2">
        <v>0.109003</v>
      </c>
      <c r="I19" s="1"/>
      <c r="J19" s="2">
        <f t="shared" si="4"/>
        <v>0.11065260000000002</v>
      </c>
      <c r="K19" s="2">
        <f t="shared" si="5"/>
        <v>0.109003</v>
      </c>
      <c r="L19" s="1"/>
      <c r="M19" s="2">
        <f t="shared" si="6"/>
        <v>4.7454999999999997E-3</v>
      </c>
      <c r="N19" s="3">
        <f t="shared" si="7"/>
        <v>0.17414199609185066</v>
      </c>
    </row>
    <row r="20" spans="1:23">
      <c r="A20" s="1"/>
      <c r="B20" s="6">
        <v>8</v>
      </c>
      <c r="C20" s="1"/>
      <c r="D20" s="2">
        <v>0.17386199999999999</v>
      </c>
      <c r="E20" s="2">
        <v>0.18335899999999999</v>
      </c>
      <c r="F20" s="2">
        <v>0.173841</v>
      </c>
      <c r="G20" s="2">
        <v>0.176345</v>
      </c>
      <c r="H20" s="2">
        <v>0.17551</v>
      </c>
      <c r="I20" s="1"/>
      <c r="J20" s="2">
        <f t="shared" si="4"/>
        <v>0.1765834</v>
      </c>
      <c r="K20" s="2">
        <f t="shared" si="5"/>
        <v>0.173841</v>
      </c>
      <c r="L20" s="1"/>
      <c r="M20" s="2">
        <f t="shared" si="6"/>
        <v>2.3727499999999999E-3</v>
      </c>
      <c r="N20" s="3">
        <f t="shared" si="7"/>
        <v>0.10919173267526072</v>
      </c>
    </row>
    <row r="21" spans="1:23">
      <c r="A21" s="1"/>
      <c r="B21" s="6">
        <v>16</v>
      </c>
      <c r="C21" s="1"/>
      <c r="D21" s="2">
        <v>0.37005500000000002</v>
      </c>
      <c r="E21" s="2">
        <v>0.35694100000000001</v>
      </c>
      <c r="F21" s="2">
        <v>0.36061199999999999</v>
      </c>
      <c r="G21" s="2">
        <v>0.36198000000000002</v>
      </c>
      <c r="H21" s="2">
        <v>0.372415</v>
      </c>
      <c r="I21" s="1"/>
      <c r="J21" s="2">
        <f t="shared" si="4"/>
        <v>0.36440059999999996</v>
      </c>
      <c r="K21" s="2">
        <f t="shared" si="5"/>
        <v>0.35694100000000001</v>
      </c>
      <c r="L21" s="1"/>
      <c r="M21" s="2">
        <f t="shared" si="6"/>
        <v>1.1863749999999999E-3</v>
      </c>
      <c r="N21" s="3">
        <f t="shared" si="7"/>
        <v>5.3179657142216778E-2</v>
      </c>
    </row>
    <row r="22" spans="1:23">
      <c r="A22" s="1"/>
      <c r="B22" s="6">
        <v>24</v>
      </c>
      <c r="C22" s="1"/>
      <c r="D22" s="2">
        <v>0.55139199999999999</v>
      </c>
      <c r="E22" s="2">
        <v>0.553616</v>
      </c>
      <c r="F22" s="2">
        <v>0.54079900000000003</v>
      </c>
      <c r="G22" s="2">
        <v>0.56489999999999996</v>
      </c>
      <c r="H22" s="2">
        <v>0.61243499999999995</v>
      </c>
      <c r="I22" s="1"/>
      <c r="J22" s="2">
        <f t="shared" si="4"/>
        <v>0.56462840000000003</v>
      </c>
      <c r="K22" s="2">
        <f t="shared" si="5"/>
        <v>0.54079900000000003</v>
      </c>
      <c r="L22" s="1"/>
      <c r="M22" s="2">
        <f t="shared" si="6"/>
        <v>7.9091666666666666E-4</v>
      </c>
      <c r="N22" s="3">
        <f t="shared" si="7"/>
        <v>3.5099916974698546E-2</v>
      </c>
    </row>
    <row r="23" spans="1:23">
      <c r="A23" s="1"/>
      <c r="B23" s="6">
        <v>32</v>
      </c>
      <c r="C23" s="1"/>
      <c r="D23" s="2">
        <v>0.73918499999999998</v>
      </c>
      <c r="E23" s="2">
        <v>0.75425500000000001</v>
      </c>
      <c r="F23" s="2">
        <v>0.746834</v>
      </c>
      <c r="G23" s="2">
        <v>0.74121400000000004</v>
      </c>
      <c r="H23" s="2">
        <v>0.75119599999999997</v>
      </c>
      <c r="I23" s="1"/>
      <c r="J23" s="2">
        <f t="shared" si="4"/>
        <v>0.74653680000000011</v>
      </c>
      <c r="K23" s="2">
        <f>MIN(D23:H23)</f>
        <v>0.73918499999999998</v>
      </c>
      <c r="L23" s="1"/>
      <c r="M23" s="2">
        <f t="shared" si="6"/>
        <v>5.9318749999999996E-4</v>
      </c>
      <c r="N23" s="3">
        <f t="shared" si="7"/>
        <v>2.5679633650574619E-2</v>
      </c>
    </row>
    <row r="24" spans="1:23" ht="16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3" ht="16" thickBot="1">
      <c r="A25" s="1"/>
      <c r="B25" s="1" t="s">
        <v>25</v>
      </c>
      <c r="C25" s="1"/>
      <c r="D25" s="24" t="s">
        <v>0</v>
      </c>
      <c r="E25" s="25"/>
      <c r="F25" s="25"/>
      <c r="G25" s="25"/>
      <c r="H25" s="26"/>
      <c r="I25" s="1"/>
      <c r="J25" s="1"/>
      <c r="K25" s="1"/>
      <c r="L25" s="1"/>
      <c r="M25" s="1"/>
      <c r="N25" s="1"/>
    </row>
    <row r="26" spans="1:23" ht="16" thickBot="1">
      <c r="A26" s="1"/>
      <c r="B26" s="4" t="s">
        <v>22</v>
      </c>
      <c r="C26" s="1"/>
      <c r="D26" s="21">
        <v>1</v>
      </c>
      <c r="E26" s="22">
        <v>2</v>
      </c>
      <c r="F26" s="22">
        <v>3</v>
      </c>
      <c r="G26" s="22">
        <v>4</v>
      </c>
      <c r="H26" s="23">
        <v>5</v>
      </c>
      <c r="I26" s="1"/>
      <c r="J26" s="21" t="s">
        <v>2</v>
      </c>
      <c r="K26" s="23" t="s">
        <v>7</v>
      </c>
      <c r="L26" s="1"/>
      <c r="M26" s="21" t="s">
        <v>4</v>
      </c>
      <c r="N26" s="23" t="s">
        <v>3</v>
      </c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3">
      <c r="A28" s="1"/>
      <c r="B28" s="1">
        <v>1</v>
      </c>
      <c r="C28" s="1"/>
      <c r="D28" s="1">
        <v>2.2924E-2</v>
      </c>
      <c r="E28" s="1">
        <v>2.2141999999999998E-2</v>
      </c>
      <c r="F28" s="1">
        <v>2.1701000000000002E-2</v>
      </c>
      <c r="G28" s="1">
        <v>2.3028E-2</v>
      </c>
      <c r="H28" s="1">
        <v>2.2374000000000002E-2</v>
      </c>
      <c r="I28" s="1"/>
      <c r="J28" s="1">
        <f>AVERAGE(D28:H28)</f>
        <v>2.2433799999999997E-2</v>
      </c>
      <c r="K28" s="1">
        <f>MIN(D28:H28)</f>
        <v>2.1701000000000002E-2</v>
      </c>
      <c r="L28" s="1"/>
      <c r="M28" s="1">
        <f>K28</f>
        <v>2.1701000000000002E-2</v>
      </c>
      <c r="N28" s="1">
        <v>1</v>
      </c>
    </row>
    <row r="29" spans="1:23">
      <c r="A29" s="1"/>
      <c r="B29" s="6">
        <v>2</v>
      </c>
      <c r="C29" s="1"/>
      <c r="D29" s="2">
        <v>3.0627999999999999E-2</v>
      </c>
      <c r="E29" s="2">
        <v>2.9510000000000002E-2</v>
      </c>
      <c r="F29" s="2">
        <v>3.0661000000000001E-2</v>
      </c>
      <c r="G29" s="2">
        <v>2.981E-2</v>
      </c>
      <c r="H29" s="2">
        <v>2.9866E-2</v>
      </c>
      <c r="I29" s="1"/>
      <c r="J29" s="2">
        <f t="shared" ref="J29:J34" si="8">AVERAGE(D29:H29)</f>
        <v>3.0095E-2</v>
      </c>
      <c r="K29" s="2">
        <f t="shared" ref="K29:K33" si="9">MIN(D29:H29)</f>
        <v>2.9510000000000002E-2</v>
      </c>
      <c r="L29" s="1"/>
      <c r="M29" s="2">
        <f>$M$28/B29</f>
        <v>1.0850500000000001E-2</v>
      </c>
      <c r="N29" s="3">
        <f>$K$28/K29</f>
        <v>0.73537783802100987</v>
      </c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6">
        <v>4</v>
      </c>
      <c r="C30" s="1"/>
      <c r="D30" s="2">
        <v>0.11412</v>
      </c>
      <c r="E30" s="2">
        <v>0.115207</v>
      </c>
      <c r="F30" s="2">
        <v>0.119391</v>
      </c>
      <c r="G30" s="2">
        <v>0.11620900000000001</v>
      </c>
      <c r="H30" s="2">
        <v>0.116033</v>
      </c>
      <c r="I30" s="1"/>
      <c r="J30" s="2">
        <f t="shared" si="8"/>
        <v>0.11619199999999999</v>
      </c>
      <c r="K30" s="2">
        <f t="shared" si="9"/>
        <v>0.11412</v>
      </c>
      <c r="L30" s="1"/>
      <c r="M30" s="2">
        <f t="shared" ref="M30:M34" si="10">$M$28/B30</f>
        <v>5.4252500000000004E-3</v>
      </c>
      <c r="N30" s="3">
        <f t="shared" ref="N30:N34" si="11">$K$28/K30</f>
        <v>0.19015948124780935</v>
      </c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6">
        <v>8</v>
      </c>
      <c r="C31" s="1"/>
      <c r="D31" s="2">
        <v>0.220411</v>
      </c>
      <c r="E31" s="2">
        <v>0.181313</v>
      </c>
      <c r="F31" s="2">
        <v>0.194911</v>
      </c>
      <c r="G31" s="2">
        <v>0.18448500000000001</v>
      </c>
      <c r="H31" s="2">
        <v>0.183034</v>
      </c>
      <c r="I31" s="1"/>
      <c r="J31" s="2">
        <f t="shared" si="8"/>
        <v>0.19283080000000002</v>
      </c>
      <c r="K31" s="2">
        <f t="shared" si="9"/>
        <v>0.181313</v>
      </c>
      <c r="L31" s="1"/>
      <c r="M31" s="2">
        <f t="shared" si="10"/>
        <v>2.7126250000000002E-3</v>
      </c>
      <c r="N31" s="3">
        <f t="shared" si="11"/>
        <v>0.11968805325597172</v>
      </c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6">
        <v>16</v>
      </c>
      <c r="C32" s="1"/>
      <c r="D32" s="2">
        <v>0.36119899999999999</v>
      </c>
      <c r="E32" s="2">
        <v>0.39791900000000002</v>
      </c>
      <c r="F32" s="2">
        <v>0.40329100000000001</v>
      </c>
      <c r="G32" s="2">
        <v>0.46033400000000002</v>
      </c>
      <c r="H32" s="2">
        <v>0.36735400000000001</v>
      </c>
      <c r="I32" s="1"/>
      <c r="J32" s="2">
        <f t="shared" si="8"/>
        <v>0.39801940000000002</v>
      </c>
      <c r="K32" s="2">
        <f t="shared" si="9"/>
        <v>0.36119899999999999</v>
      </c>
      <c r="L32" s="1"/>
      <c r="M32" s="2">
        <f t="shared" si="10"/>
        <v>1.3563125000000001E-3</v>
      </c>
      <c r="N32" s="3">
        <f t="shared" si="11"/>
        <v>6.008045426482355E-2</v>
      </c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6">
        <v>24</v>
      </c>
      <c r="C33" s="1"/>
      <c r="D33" s="2">
        <v>0.61813200000000001</v>
      </c>
      <c r="E33" s="2">
        <v>0.55862800000000001</v>
      </c>
      <c r="F33" s="2">
        <v>0.57352099999999995</v>
      </c>
      <c r="G33" s="2">
        <v>0.62454299999999996</v>
      </c>
      <c r="H33" s="2">
        <v>0.60589800000000005</v>
      </c>
      <c r="I33" s="1"/>
      <c r="J33" s="2">
        <f t="shared" si="8"/>
        <v>0.59614440000000002</v>
      </c>
      <c r="K33" s="2">
        <f t="shared" si="9"/>
        <v>0.55862800000000001</v>
      </c>
      <c r="L33" s="1"/>
      <c r="M33" s="2">
        <f t="shared" si="10"/>
        <v>9.0420833333333336E-4</v>
      </c>
      <c r="N33" s="3">
        <f t="shared" si="11"/>
        <v>3.8846960768167724E-2</v>
      </c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6">
        <v>32</v>
      </c>
      <c r="C34" s="1"/>
      <c r="D34" s="2">
        <v>0.74496899999999999</v>
      </c>
      <c r="E34" s="2">
        <v>0.76701399999999997</v>
      </c>
      <c r="F34" s="2">
        <v>0.86864600000000003</v>
      </c>
      <c r="G34" s="2">
        <v>0.75017999999999996</v>
      </c>
      <c r="H34" s="2">
        <v>0.79713000000000001</v>
      </c>
      <c r="I34" s="1"/>
      <c r="J34" s="2">
        <f t="shared" si="8"/>
        <v>0.78558779999999995</v>
      </c>
      <c r="K34" s="2">
        <f>MIN(D34:H34)</f>
        <v>0.74496899999999999</v>
      </c>
      <c r="L34" s="1"/>
      <c r="M34" s="2">
        <f t="shared" si="10"/>
        <v>6.7815625000000005E-4</v>
      </c>
      <c r="N34" s="3">
        <f t="shared" si="11"/>
        <v>2.9130071184170082E-2</v>
      </c>
      <c r="O34" s="1"/>
      <c r="P34" s="1"/>
      <c r="Q34" s="1"/>
      <c r="R34" s="1"/>
      <c r="S34" s="1"/>
      <c r="T34" s="1"/>
      <c r="U34" s="1"/>
      <c r="V34" s="1"/>
      <c r="W34" s="1"/>
    </row>
    <row r="35" spans="1:23" ht="16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6" thickBot="1">
      <c r="A36" s="1"/>
      <c r="B36" s="1" t="s">
        <v>26</v>
      </c>
      <c r="C36" s="1"/>
      <c r="D36" s="24" t="s">
        <v>0</v>
      </c>
      <c r="E36" s="25"/>
      <c r="F36" s="25"/>
      <c r="G36" s="25"/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6" thickBot="1">
      <c r="A37" s="1"/>
      <c r="B37" s="4" t="s">
        <v>22</v>
      </c>
      <c r="C37" s="1"/>
      <c r="D37" s="21">
        <v>1</v>
      </c>
      <c r="E37" s="22">
        <v>2</v>
      </c>
      <c r="F37" s="22">
        <v>3</v>
      </c>
      <c r="G37" s="22">
        <v>4</v>
      </c>
      <c r="H37" s="23">
        <v>5</v>
      </c>
      <c r="I37" s="1"/>
      <c r="J37" s="21" t="s">
        <v>2</v>
      </c>
      <c r="K37" s="23" t="s">
        <v>7</v>
      </c>
      <c r="L37" s="1"/>
      <c r="M37" s="21" t="s">
        <v>4</v>
      </c>
      <c r="N37" s="23" t="s">
        <v>3</v>
      </c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>
        <v>1</v>
      </c>
      <c r="C39" s="1"/>
      <c r="D39" s="1">
        <v>2.6792E-2</v>
      </c>
      <c r="E39" s="1">
        <v>2.6209E-2</v>
      </c>
      <c r="F39" s="1">
        <v>2.5510000000000001E-2</v>
      </c>
      <c r="G39" s="1">
        <v>2.6735999999999999E-2</v>
      </c>
      <c r="H39" s="1">
        <v>2.7324000000000001E-2</v>
      </c>
      <c r="I39" s="1"/>
      <c r="J39" s="1">
        <f>AVERAGE(D39:H39)</f>
        <v>2.6514199999999998E-2</v>
      </c>
      <c r="K39" s="1">
        <f>MIN(D39:H39)</f>
        <v>2.5510000000000001E-2</v>
      </c>
      <c r="L39" s="1"/>
      <c r="M39" s="1">
        <f>K39</f>
        <v>2.5510000000000001E-2</v>
      </c>
      <c r="N39" s="1">
        <v>1</v>
      </c>
      <c r="P39" s="1"/>
      <c r="Q39" s="1"/>
      <c r="R39" s="1"/>
      <c r="S39" s="1"/>
      <c r="T39" s="1"/>
      <c r="U39" s="1"/>
      <c r="V39" s="1"/>
      <c r="W39" s="1"/>
    </row>
    <row r="40" spans="1:23">
      <c r="B40" s="6">
        <v>2</v>
      </c>
      <c r="C40" s="1"/>
      <c r="D40" s="2">
        <v>3.4023999999999999E-2</v>
      </c>
      <c r="E40" s="2">
        <v>3.3766999999999998E-2</v>
      </c>
      <c r="F40" s="2">
        <v>3.4258999999999998E-2</v>
      </c>
      <c r="G40" s="2">
        <v>3.3716999999999997E-2</v>
      </c>
      <c r="H40" s="2">
        <v>3.4169999999999999E-2</v>
      </c>
      <c r="I40" s="1"/>
      <c r="J40" s="2">
        <f t="shared" ref="J40:J45" si="12">AVERAGE(D40:H40)</f>
        <v>3.3987399999999994E-2</v>
      </c>
      <c r="K40" s="2">
        <f t="shared" ref="K40:K44" si="13">MIN(D40:H40)</f>
        <v>3.3716999999999997E-2</v>
      </c>
      <c r="L40" s="1"/>
      <c r="M40" s="2">
        <f>$M$39/B40</f>
        <v>1.2755000000000001E-2</v>
      </c>
      <c r="N40" s="3">
        <f>$K$39/K40</f>
        <v>0.756591630334846</v>
      </c>
    </row>
    <row r="41" spans="1:23">
      <c r="B41" s="6">
        <v>4</v>
      </c>
      <c r="C41" s="1"/>
      <c r="D41" s="2">
        <v>0.12707299999999999</v>
      </c>
      <c r="E41" s="2">
        <v>0.13125800000000001</v>
      </c>
      <c r="F41" s="2">
        <v>0.13108900000000001</v>
      </c>
      <c r="G41" s="2">
        <v>0.129914</v>
      </c>
      <c r="H41" s="2">
        <v>0.127003</v>
      </c>
      <c r="I41" s="1"/>
      <c r="J41" s="2">
        <f t="shared" si="12"/>
        <v>0.12926739999999998</v>
      </c>
      <c r="K41" s="2">
        <f t="shared" si="13"/>
        <v>0.127003</v>
      </c>
      <c r="L41" s="1"/>
      <c r="M41" s="2">
        <f t="shared" ref="M41:M45" si="14">$M$39/B41</f>
        <v>6.3775000000000004E-3</v>
      </c>
      <c r="N41" s="3">
        <f t="shared" ref="N41:N45" si="15">$K$39/K41</f>
        <v>0.20086139697487462</v>
      </c>
    </row>
    <row r="42" spans="1:23">
      <c r="B42" s="6">
        <v>8</v>
      </c>
      <c r="C42" s="1"/>
      <c r="D42" s="2">
        <v>0.22173999999999999</v>
      </c>
      <c r="E42" s="2">
        <v>0.19778499999999999</v>
      </c>
      <c r="F42" s="2">
        <v>0.219747</v>
      </c>
      <c r="G42" s="2">
        <v>0.204203</v>
      </c>
      <c r="H42" s="2">
        <v>0.199133</v>
      </c>
      <c r="I42" s="1"/>
      <c r="J42" s="2">
        <f t="shared" si="12"/>
        <v>0.2085216</v>
      </c>
      <c r="K42" s="2">
        <f t="shared" si="13"/>
        <v>0.19778499999999999</v>
      </c>
      <c r="L42" s="1"/>
      <c r="M42" s="2">
        <f t="shared" si="14"/>
        <v>3.1887500000000002E-3</v>
      </c>
      <c r="N42" s="3">
        <f t="shared" si="15"/>
        <v>0.12897843618070129</v>
      </c>
    </row>
    <row r="43" spans="1:23">
      <c r="B43" s="6">
        <v>16</v>
      </c>
      <c r="C43" s="1"/>
      <c r="D43" s="2">
        <v>0.4511</v>
      </c>
      <c r="E43" s="2">
        <v>0.41867599999999999</v>
      </c>
      <c r="F43" s="2">
        <v>0.42830099999999999</v>
      </c>
      <c r="G43" s="2">
        <v>0.41995199999999999</v>
      </c>
      <c r="H43" s="2">
        <v>0.42781200000000003</v>
      </c>
      <c r="I43" s="1"/>
      <c r="J43" s="2">
        <f t="shared" si="12"/>
        <v>0.4291682</v>
      </c>
      <c r="K43" s="2">
        <f t="shared" si="13"/>
        <v>0.41867599999999999</v>
      </c>
      <c r="L43" s="1"/>
      <c r="M43" s="2">
        <f t="shared" si="14"/>
        <v>1.5943750000000001E-3</v>
      </c>
      <c r="N43" s="3">
        <f t="shared" si="15"/>
        <v>6.0930170346520943E-2</v>
      </c>
    </row>
    <row r="44" spans="1:23">
      <c r="B44" s="6">
        <v>24</v>
      </c>
      <c r="C44" s="1"/>
      <c r="D44" s="2">
        <v>0.62086300000000005</v>
      </c>
      <c r="E44" s="2">
        <v>0.88689799999999996</v>
      </c>
      <c r="F44" s="2">
        <v>0.65643799999999997</v>
      </c>
      <c r="G44" s="2">
        <v>0.667713</v>
      </c>
      <c r="H44" s="2">
        <v>0.71278900000000001</v>
      </c>
      <c r="I44" s="1"/>
      <c r="J44" s="2">
        <f t="shared" si="12"/>
        <v>0.70894020000000002</v>
      </c>
      <c r="K44" s="2">
        <f t="shared" si="13"/>
        <v>0.62086300000000005</v>
      </c>
      <c r="L44" s="1"/>
      <c r="M44" s="2">
        <f t="shared" si="14"/>
        <v>1.0629166666666667E-3</v>
      </c>
      <c r="N44" s="3">
        <f t="shared" si="15"/>
        <v>4.1087969487632534E-2</v>
      </c>
    </row>
    <row r="45" spans="1:23">
      <c r="B45" s="6">
        <v>32</v>
      </c>
      <c r="C45" s="1"/>
      <c r="D45" s="2">
        <v>0.81041399999999997</v>
      </c>
      <c r="E45" s="2">
        <v>0.866757</v>
      </c>
      <c r="F45" s="2">
        <v>0.83813000000000004</v>
      </c>
      <c r="G45" s="2">
        <v>0.93020599999999998</v>
      </c>
      <c r="H45" s="2">
        <v>0.85000299999999995</v>
      </c>
      <c r="I45" s="1"/>
      <c r="J45" s="2">
        <f t="shared" si="12"/>
        <v>0.85910200000000003</v>
      </c>
      <c r="K45" s="2">
        <f>MIN(D45:H45)</f>
        <v>0.81041399999999997</v>
      </c>
      <c r="L45" s="1"/>
      <c r="M45" s="2">
        <f t="shared" si="14"/>
        <v>7.9718750000000004E-4</v>
      </c>
      <c r="N45" s="3">
        <f t="shared" si="15"/>
        <v>3.1477738538574114E-2</v>
      </c>
    </row>
    <row r="46" spans="1:23" ht="16" thickBo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3" ht="16" thickBot="1">
      <c r="B47" s="1" t="s">
        <v>27</v>
      </c>
      <c r="C47" s="1"/>
      <c r="D47" s="24" t="s">
        <v>0</v>
      </c>
      <c r="E47" s="25"/>
      <c r="F47" s="25"/>
      <c r="G47" s="25"/>
      <c r="H47" s="26"/>
      <c r="I47" s="1"/>
      <c r="J47" s="1"/>
      <c r="K47" s="1"/>
      <c r="L47" s="1"/>
      <c r="M47" s="1"/>
      <c r="N47" s="1"/>
    </row>
    <row r="48" spans="1:23" ht="16" thickBot="1">
      <c r="B48" s="4" t="s">
        <v>22</v>
      </c>
      <c r="C48" s="1"/>
      <c r="D48" s="21">
        <v>1</v>
      </c>
      <c r="E48" s="22">
        <v>2</v>
      </c>
      <c r="F48" s="22">
        <v>3</v>
      </c>
      <c r="G48" s="22">
        <v>4</v>
      </c>
      <c r="H48" s="23">
        <v>5</v>
      </c>
      <c r="I48" s="1"/>
      <c r="J48" s="21" t="s">
        <v>2</v>
      </c>
      <c r="K48" s="23" t="s">
        <v>7</v>
      </c>
      <c r="L48" s="1"/>
      <c r="M48" s="21" t="s">
        <v>4</v>
      </c>
      <c r="N48" s="23" t="s">
        <v>3</v>
      </c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>
        <v>1</v>
      </c>
      <c r="C50" s="1"/>
      <c r="D50" s="1">
        <v>2.9812000000000002E-2</v>
      </c>
      <c r="E50" s="1">
        <v>2.9852E-2</v>
      </c>
      <c r="F50" s="1">
        <v>2.9971999999999999E-2</v>
      </c>
      <c r="G50" s="1">
        <v>3.0020999999999999E-2</v>
      </c>
      <c r="H50" s="1">
        <v>2.9256999999999998E-2</v>
      </c>
      <c r="I50" s="1"/>
      <c r="J50" s="1">
        <f>AVERAGE(D50:H50)</f>
        <v>2.9782799999999998E-2</v>
      </c>
      <c r="K50" s="1">
        <f>MIN(D50:H50)</f>
        <v>2.9256999999999998E-2</v>
      </c>
      <c r="L50" s="1"/>
      <c r="M50" s="1">
        <f>K50</f>
        <v>2.9256999999999998E-2</v>
      </c>
      <c r="N50" s="1">
        <v>1</v>
      </c>
    </row>
    <row r="51" spans="2:14">
      <c r="B51" s="6">
        <v>2</v>
      </c>
      <c r="C51" s="1"/>
      <c r="D51" s="2">
        <v>3.9091000000000001E-2</v>
      </c>
      <c r="E51" s="2">
        <v>3.9987000000000002E-2</v>
      </c>
      <c r="F51" s="2">
        <v>4.0472000000000001E-2</v>
      </c>
      <c r="G51" s="2">
        <v>3.9091000000000001E-2</v>
      </c>
      <c r="H51" s="2">
        <v>3.9241999999999999E-2</v>
      </c>
      <c r="I51" s="1"/>
      <c r="J51" s="2">
        <f t="shared" ref="J51:J56" si="16">AVERAGE(D51:H51)</f>
        <v>3.9576600000000003E-2</v>
      </c>
      <c r="K51" s="2">
        <f t="shared" ref="K51:K55" si="17">MIN(D51:H51)</f>
        <v>3.9091000000000001E-2</v>
      </c>
      <c r="L51" s="1"/>
      <c r="M51" s="2">
        <f>$M$50/B51</f>
        <v>1.4628499999999999E-2</v>
      </c>
      <c r="N51" s="3">
        <f>$K$50/K51</f>
        <v>0.74843314317873677</v>
      </c>
    </row>
    <row r="52" spans="2:14">
      <c r="B52" s="6">
        <v>4</v>
      </c>
      <c r="C52" s="1"/>
      <c r="D52" s="2">
        <v>0.13922899999999999</v>
      </c>
      <c r="E52" s="2">
        <v>0.142485</v>
      </c>
      <c r="F52" s="2">
        <v>0.141345</v>
      </c>
      <c r="G52" s="2">
        <v>0.14056399999999999</v>
      </c>
      <c r="H52" s="2">
        <v>0.14230699999999999</v>
      </c>
      <c r="I52" s="1"/>
      <c r="J52" s="2">
        <f t="shared" si="16"/>
        <v>0.14118599999999998</v>
      </c>
      <c r="K52" s="2">
        <f t="shared" si="17"/>
        <v>0.13922899999999999</v>
      </c>
      <c r="L52" s="1"/>
      <c r="M52" s="2">
        <f t="shared" ref="M52:M56" si="18">$M$50/B52</f>
        <v>7.3142499999999996E-3</v>
      </c>
      <c r="N52" s="3">
        <f t="shared" ref="N52:N56" si="19">$K$50/K52</f>
        <v>0.21013581940543996</v>
      </c>
    </row>
    <row r="53" spans="2:14">
      <c r="B53" s="6">
        <v>8</v>
      </c>
      <c r="C53" s="1"/>
      <c r="D53" s="2">
        <v>0.23214699999999999</v>
      </c>
      <c r="E53" s="2">
        <v>0.22556100000000001</v>
      </c>
      <c r="F53" s="2">
        <v>0.213452</v>
      </c>
      <c r="G53" s="2">
        <v>0.235265</v>
      </c>
      <c r="H53" s="2">
        <v>0.23952799999999999</v>
      </c>
      <c r="I53" s="1"/>
      <c r="J53" s="2">
        <f t="shared" si="16"/>
        <v>0.22919059999999999</v>
      </c>
      <c r="K53" s="2">
        <f t="shared" si="17"/>
        <v>0.213452</v>
      </c>
      <c r="L53" s="1"/>
      <c r="M53" s="2">
        <f t="shared" si="18"/>
        <v>3.6571249999999998E-3</v>
      </c>
      <c r="N53" s="3">
        <f t="shared" si="19"/>
        <v>0.13706594456833385</v>
      </c>
    </row>
    <row r="54" spans="2:14">
      <c r="B54" s="6">
        <v>16</v>
      </c>
      <c r="C54" s="1"/>
      <c r="D54" s="2">
        <v>0.48103200000000002</v>
      </c>
      <c r="E54" s="2">
        <v>0.44581599999999999</v>
      </c>
      <c r="F54" s="2">
        <v>0.47075400000000001</v>
      </c>
      <c r="G54" s="2">
        <v>0.42873299999999998</v>
      </c>
      <c r="H54" s="2">
        <v>0.51493800000000001</v>
      </c>
      <c r="I54" s="1"/>
      <c r="J54" s="2">
        <f t="shared" si="16"/>
        <v>0.46825460000000002</v>
      </c>
      <c r="K54" s="2">
        <f t="shared" si="17"/>
        <v>0.42873299999999998</v>
      </c>
      <c r="L54" s="1"/>
      <c r="M54" s="2">
        <f t="shared" si="18"/>
        <v>1.8285624999999999E-3</v>
      </c>
      <c r="N54" s="3">
        <f t="shared" si="19"/>
        <v>6.8240606624635852E-2</v>
      </c>
    </row>
    <row r="55" spans="2:14">
      <c r="B55" s="6">
        <v>24</v>
      </c>
      <c r="C55" s="1"/>
      <c r="D55" s="2">
        <v>0.68078000000000005</v>
      </c>
      <c r="E55" s="2">
        <v>0.698272</v>
      </c>
      <c r="F55" s="2">
        <v>0.71051299999999995</v>
      </c>
      <c r="G55" s="2">
        <v>0.72545099999999996</v>
      </c>
      <c r="H55" s="2">
        <v>0.72427699999999995</v>
      </c>
      <c r="I55" s="1"/>
      <c r="J55" s="2">
        <f t="shared" si="16"/>
        <v>0.7078586</v>
      </c>
      <c r="K55" s="2">
        <f t="shared" si="17"/>
        <v>0.68078000000000005</v>
      </c>
      <c r="L55" s="1"/>
      <c r="M55" s="2">
        <f t="shared" si="18"/>
        <v>1.2190416666666667E-3</v>
      </c>
      <c r="N55" s="3">
        <f t="shared" si="19"/>
        <v>4.2975704339140393E-2</v>
      </c>
    </row>
    <row r="56" spans="2:14">
      <c r="B56" s="6">
        <v>32</v>
      </c>
      <c r="C56" s="1"/>
      <c r="D56" s="2">
        <v>0.98566799999999999</v>
      </c>
      <c r="E56" s="2">
        <v>0.98463500000000004</v>
      </c>
      <c r="F56" s="2">
        <v>0.98631000000000002</v>
      </c>
      <c r="G56" s="2">
        <v>0.99710500000000002</v>
      </c>
      <c r="H56" s="2">
        <v>1.2276419999999999</v>
      </c>
      <c r="I56" s="1"/>
      <c r="J56" s="2">
        <f t="shared" si="16"/>
        <v>1.0362719999999999</v>
      </c>
      <c r="K56" s="2">
        <f>MIN(D56:H56)</f>
        <v>0.98463500000000004</v>
      </c>
      <c r="L56" s="1"/>
      <c r="M56" s="2">
        <f t="shared" si="18"/>
        <v>9.1428124999999995E-4</v>
      </c>
      <c r="N56" s="3">
        <f t="shared" si="19"/>
        <v>2.971354867539748E-2</v>
      </c>
    </row>
    <row r="57" spans="2:14" ht="16" thickBo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6" thickBot="1">
      <c r="B58" s="1" t="s">
        <v>28</v>
      </c>
      <c r="C58" s="1"/>
      <c r="D58" s="24" t="s">
        <v>0</v>
      </c>
      <c r="E58" s="25"/>
      <c r="F58" s="25"/>
      <c r="G58" s="25"/>
      <c r="H58" s="26"/>
      <c r="I58" s="1"/>
      <c r="J58" s="1"/>
      <c r="K58" s="1"/>
      <c r="L58" s="1"/>
      <c r="M58" s="1"/>
      <c r="N58" s="1"/>
    </row>
    <row r="59" spans="2:14" ht="16" thickBot="1">
      <c r="B59" s="4" t="s">
        <v>22</v>
      </c>
      <c r="C59" s="1"/>
      <c r="D59" s="21">
        <v>1</v>
      </c>
      <c r="E59" s="22">
        <v>2</v>
      </c>
      <c r="F59" s="22">
        <v>3</v>
      </c>
      <c r="G59" s="22">
        <v>4</v>
      </c>
      <c r="H59" s="23">
        <v>5</v>
      </c>
      <c r="I59" s="1"/>
      <c r="J59" s="21" t="s">
        <v>2</v>
      </c>
      <c r="K59" s="23" t="s">
        <v>7</v>
      </c>
      <c r="L59" s="1"/>
      <c r="M59" s="21" t="s">
        <v>4</v>
      </c>
      <c r="N59" s="23" t="s">
        <v>3</v>
      </c>
    </row>
    <row r="60" spans="2:1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>
      <c r="B61" s="1">
        <v>1</v>
      </c>
      <c r="C61" s="1"/>
      <c r="D61" s="1">
        <v>3.7151000000000003E-2</v>
      </c>
      <c r="E61" s="1">
        <v>0.17766399999999999</v>
      </c>
      <c r="F61" s="1">
        <v>0.15152199999999999</v>
      </c>
      <c r="G61" s="1">
        <v>3.6887999999999997E-2</v>
      </c>
      <c r="H61" s="1">
        <v>0.204821</v>
      </c>
      <c r="I61" s="1"/>
      <c r="J61" s="1">
        <f>AVERAGE(D61:H61)</f>
        <v>0.1216092</v>
      </c>
      <c r="K61" s="1">
        <f>MIN(D61:H61)</f>
        <v>3.6887999999999997E-2</v>
      </c>
      <c r="L61" s="1"/>
      <c r="M61" s="1">
        <f>K61</f>
        <v>3.6887999999999997E-2</v>
      </c>
      <c r="N61" s="1">
        <v>1</v>
      </c>
    </row>
    <row r="62" spans="2:14">
      <c r="B62" s="6">
        <v>2</v>
      </c>
      <c r="C62" s="1"/>
      <c r="D62" s="2">
        <v>30.037434999999999</v>
      </c>
      <c r="E62" s="2">
        <v>33.833376000000001</v>
      </c>
      <c r="F62" s="2">
        <v>32.437175000000003</v>
      </c>
      <c r="G62" s="2">
        <v>33.017252999999997</v>
      </c>
      <c r="H62" s="2">
        <v>31.323906000000001</v>
      </c>
      <c r="I62" s="1"/>
      <c r="J62" s="2">
        <f t="shared" ref="J62:J67" si="20">AVERAGE(D62:H62)</f>
        <v>32.129829000000001</v>
      </c>
      <c r="K62" s="2">
        <f t="shared" ref="K62:K66" si="21">MIN(D62:H62)</f>
        <v>30.037434999999999</v>
      </c>
      <c r="L62" s="1"/>
      <c r="M62" s="2">
        <f>$M$61/B62</f>
        <v>1.8443999999999999E-2</v>
      </c>
      <c r="N62" s="3">
        <f>$K$61/K62</f>
        <v>1.2280675763426537E-3</v>
      </c>
    </row>
    <row r="63" spans="2:14">
      <c r="B63" s="6">
        <v>4</v>
      </c>
      <c r="C63" s="1"/>
      <c r="D63" s="2">
        <v>103.313294</v>
      </c>
      <c r="E63" s="2">
        <v>103.43841</v>
      </c>
      <c r="F63" s="2">
        <v>105.192053</v>
      </c>
      <c r="G63" s="2">
        <v>104.434614</v>
      </c>
      <c r="H63" s="2">
        <v>103.90263299999999</v>
      </c>
      <c r="I63" s="1"/>
      <c r="J63" s="2">
        <f t="shared" si="20"/>
        <v>104.05620080000001</v>
      </c>
      <c r="K63" s="2">
        <f t="shared" si="21"/>
        <v>103.313294</v>
      </c>
      <c r="L63" s="1"/>
      <c r="M63" s="2">
        <f t="shared" ref="M63:M67" si="22">$M$61/B63</f>
        <v>9.2219999999999993E-3</v>
      </c>
      <c r="N63" s="3">
        <f t="shared" ref="N63:N67" si="23">$K$61/K63</f>
        <v>3.570498875004411E-4</v>
      </c>
    </row>
    <row r="64" spans="2:14">
      <c r="B64" s="6">
        <v>8</v>
      </c>
      <c r="C64" s="1"/>
      <c r="D64" s="2">
        <v>207.63610199999999</v>
      </c>
      <c r="E64" s="2">
        <v>210.58593999999999</v>
      </c>
      <c r="F64" s="2">
        <v>211.93200400000001</v>
      </c>
      <c r="G64" s="2">
        <v>212.446563</v>
      </c>
      <c r="H64" s="2">
        <v>211.46991199999999</v>
      </c>
      <c r="I64" s="1"/>
      <c r="J64" s="2">
        <f t="shared" si="20"/>
        <v>210.81410419999997</v>
      </c>
      <c r="K64" s="2">
        <f t="shared" si="21"/>
        <v>207.63610199999999</v>
      </c>
      <c r="L64" s="1"/>
      <c r="M64" s="2">
        <f t="shared" si="22"/>
        <v>4.6109999999999996E-3</v>
      </c>
      <c r="N64" s="3">
        <f t="shared" si="23"/>
        <v>1.776569664171407E-4</v>
      </c>
    </row>
    <row r="65" spans="2:14">
      <c r="B65" s="6">
        <v>16</v>
      </c>
      <c r="C65" s="1"/>
      <c r="D65" s="2">
        <v>388.22053899999997</v>
      </c>
      <c r="E65" s="2">
        <v>384.94513499999999</v>
      </c>
      <c r="F65" s="2">
        <v>389.218299</v>
      </c>
      <c r="G65" s="2">
        <v>385.31182899999999</v>
      </c>
      <c r="H65" s="2">
        <v>386.83426300000002</v>
      </c>
      <c r="I65" s="1"/>
      <c r="J65" s="2">
        <f t="shared" si="20"/>
        <v>386.90601299999997</v>
      </c>
      <c r="K65" s="2">
        <f t="shared" si="21"/>
        <v>384.94513499999999</v>
      </c>
      <c r="L65" s="1"/>
      <c r="M65" s="2">
        <f t="shared" si="22"/>
        <v>2.3054999999999998E-3</v>
      </c>
      <c r="N65" s="3">
        <f t="shared" si="23"/>
        <v>9.5826642931855731E-5</v>
      </c>
    </row>
    <row r="66" spans="2:14">
      <c r="B66" s="6">
        <v>24</v>
      </c>
      <c r="C66" s="1"/>
      <c r="D66" s="2">
        <v>568.14135999999996</v>
      </c>
      <c r="E66" s="2">
        <v>570.98101199999996</v>
      </c>
      <c r="F66" s="2">
        <v>569.13999799999999</v>
      </c>
      <c r="G66" s="2">
        <v>569.622075</v>
      </c>
      <c r="H66" s="2">
        <v>570.54227100000003</v>
      </c>
      <c r="I66" s="1"/>
      <c r="J66" s="2">
        <f t="shared" si="20"/>
        <v>569.68534320000003</v>
      </c>
      <c r="K66" s="2">
        <f t="shared" si="21"/>
        <v>568.14135999999996</v>
      </c>
      <c r="L66" s="1"/>
      <c r="M66" s="2">
        <f t="shared" si="22"/>
        <v>1.537E-3</v>
      </c>
      <c r="N66" s="3">
        <f t="shared" si="23"/>
        <v>6.4927503253767689E-5</v>
      </c>
    </row>
    <row r="67" spans="2:14">
      <c r="B67" s="6">
        <v>32</v>
      </c>
      <c r="C67" s="1"/>
      <c r="D67" s="2">
        <v>757.74887100000001</v>
      </c>
      <c r="E67" s="2">
        <v>759.11046299999998</v>
      </c>
      <c r="F67" s="2">
        <v>757.94312500000001</v>
      </c>
      <c r="G67" s="2">
        <v>758.25192500000003</v>
      </c>
      <c r="H67" s="2">
        <v>758.10992099999999</v>
      </c>
      <c r="I67" s="1"/>
      <c r="J67" s="2">
        <f t="shared" si="20"/>
        <v>758.23286100000007</v>
      </c>
      <c r="K67" s="2">
        <f>MIN(D67:H67)</f>
        <v>757.74887100000001</v>
      </c>
      <c r="L67" s="1"/>
      <c r="M67" s="2">
        <f t="shared" si="22"/>
        <v>1.1527499999999999E-3</v>
      </c>
      <c r="N67" s="3">
        <f t="shared" si="23"/>
        <v>4.8681035910114865E-5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57" workbookViewId="0">
      <selection activeCell="O69" sqref="O69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20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18">
        <v>1</v>
      </c>
      <c r="E4" s="19">
        <v>2</v>
      </c>
      <c r="F4" s="19">
        <v>3</v>
      </c>
      <c r="G4" s="19">
        <v>4</v>
      </c>
      <c r="H4" s="20">
        <v>5</v>
      </c>
      <c r="J4" s="18" t="s">
        <v>2</v>
      </c>
      <c r="K4" s="20" t="s">
        <v>7</v>
      </c>
      <c r="M4" s="18" t="s">
        <v>4</v>
      </c>
      <c r="N4" s="20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9.7584000000000004E-2</v>
      </c>
      <c r="E6" s="1">
        <v>9.6157999999999993E-2</v>
      </c>
      <c r="F6" s="1">
        <v>9.6112000000000003E-2</v>
      </c>
      <c r="G6" s="1">
        <v>9.9978999999999998E-2</v>
      </c>
      <c r="H6" s="1">
        <v>9.5701999999999995E-2</v>
      </c>
      <c r="J6" s="1">
        <f>AVERAGE(D6:H6)</f>
        <v>9.7106999999999999E-2</v>
      </c>
      <c r="K6" s="1">
        <f>MIN(D6:H6)</f>
        <v>9.5701999999999995E-2</v>
      </c>
      <c r="M6" s="1">
        <f>K6</f>
        <v>9.5701999999999995E-2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0.10500900000000001</v>
      </c>
      <c r="E7" s="2">
        <v>0.105158</v>
      </c>
      <c r="F7" s="2">
        <v>0.104375</v>
      </c>
      <c r="G7" s="2">
        <v>0.105821</v>
      </c>
      <c r="H7" s="2">
        <v>0.10481600000000001</v>
      </c>
      <c r="J7" s="2">
        <f t="shared" ref="J7:J12" si="0">AVERAGE(D7:H7)</f>
        <v>0.10503579999999998</v>
      </c>
      <c r="K7" s="2">
        <f t="shared" ref="K7:K11" si="1">MIN(D7:H7)</f>
        <v>0.104375</v>
      </c>
      <c r="M7" s="2">
        <f t="shared" ref="M7:M12" si="2">$M$6/B7</f>
        <v>4.7850999999999998E-2</v>
      </c>
      <c r="N7" s="3">
        <f t="shared" ref="N7:N12" si="3">$K$6/K7</f>
        <v>0.91690538922155684</v>
      </c>
      <c r="O7" s="1">
        <v>2</v>
      </c>
    </row>
    <row r="8" spans="2:18">
      <c r="B8" s="6">
        <v>4</v>
      </c>
      <c r="D8" s="2">
        <v>0.32241399999999998</v>
      </c>
      <c r="E8" s="2">
        <v>0.32101400000000002</v>
      </c>
      <c r="F8" s="2">
        <v>0.31453300000000001</v>
      </c>
      <c r="G8" s="2">
        <v>0.30851600000000001</v>
      </c>
      <c r="H8" s="2">
        <v>0.314662</v>
      </c>
      <c r="J8" s="2">
        <f t="shared" si="0"/>
        <v>0.3162278</v>
      </c>
      <c r="K8" s="2">
        <f t="shared" si="1"/>
        <v>0.30851600000000001</v>
      </c>
      <c r="M8" s="2">
        <f t="shared" si="2"/>
        <v>2.3925499999999999E-2</v>
      </c>
      <c r="N8" s="3">
        <f t="shared" si="3"/>
        <v>0.31020109167757909</v>
      </c>
      <c r="O8" s="1">
        <v>4</v>
      </c>
    </row>
    <row r="9" spans="2:18">
      <c r="B9" s="6">
        <v>8</v>
      </c>
      <c r="D9" s="2">
        <v>0.48411900000000002</v>
      </c>
      <c r="E9" s="2">
        <v>0.48465200000000003</v>
      </c>
      <c r="F9" s="2">
        <v>0.489734</v>
      </c>
      <c r="G9" s="2">
        <v>0.479545</v>
      </c>
      <c r="H9" s="2">
        <v>0.47509400000000002</v>
      </c>
      <c r="J9" s="2">
        <f t="shared" si="0"/>
        <v>0.48262879999999997</v>
      </c>
      <c r="K9" s="2">
        <f t="shared" si="1"/>
        <v>0.47509400000000002</v>
      </c>
      <c r="M9" s="2">
        <f t="shared" si="2"/>
        <v>1.1962749999999999E-2</v>
      </c>
      <c r="N9" s="3">
        <f t="shared" si="3"/>
        <v>0.20143803121066567</v>
      </c>
      <c r="O9" s="1">
        <v>8</v>
      </c>
    </row>
    <row r="10" spans="2:18">
      <c r="B10" s="6">
        <v>16</v>
      </c>
      <c r="D10" s="2">
        <v>1.0174669999999999</v>
      </c>
      <c r="E10" s="2">
        <v>1.0048790000000001</v>
      </c>
      <c r="F10" s="2">
        <v>1.1487160000000001</v>
      </c>
      <c r="G10" s="2">
        <v>0.99436100000000005</v>
      </c>
      <c r="H10" s="2">
        <v>1.002211</v>
      </c>
      <c r="J10" s="2">
        <f t="shared" si="0"/>
        <v>1.0335268000000002</v>
      </c>
      <c r="K10" s="2">
        <f t="shared" si="1"/>
        <v>0.99436100000000005</v>
      </c>
      <c r="M10" s="2">
        <f t="shared" si="2"/>
        <v>5.9813749999999997E-3</v>
      </c>
      <c r="N10" s="3">
        <f t="shared" si="3"/>
        <v>9.6244723998628254E-2</v>
      </c>
    </row>
    <row r="11" spans="2:18">
      <c r="B11" s="6">
        <v>24</v>
      </c>
      <c r="D11" s="2">
        <v>1.548017</v>
      </c>
      <c r="E11" s="2">
        <v>1.5290840000000001</v>
      </c>
      <c r="F11" s="2">
        <v>1.5371239999999999</v>
      </c>
      <c r="G11" s="2">
        <v>1.5396669999999999</v>
      </c>
      <c r="H11" s="2">
        <v>1.5141629999999999</v>
      </c>
      <c r="J11" s="2">
        <f t="shared" si="0"/>
        <v>1.5336109999999998</v>
      </c>
      <c r="K11" s="2">
        <f t="shared" si="1"/>
        <v>1.5141629999999999</v>
      </c>
      <c r="M11" s="2">
        <f t="shared" si="2"/>
        <v>3.9875833333333334E-3</v>
      </c>
      <c r="N11" s="3">
        <f t="shared" si="3"/>
        <v>6.3204555916370961E-2</v>
      </c>
    </row>
    <row r="12" spans="2:18">
      <c r="B12" s="6">
        <v>32</v>
      </c>
      <c r="D12" s="2">
        <v>2.089251</v>
      </c>
      <c r="E12" s="2">
        <v>2.0463689999999999</v>
      </c>
      <c r="F12" s="2">
        <v>2.0308410000000001</v>
      </c>
      <c r="G12" s="2">
        <v>2.0310820000000001</v>
      </c>
      <c r="H12" s="2">
        <v>2.0169380000000001</v>
      </c>
      <c r="J12" s="2">
        <f t="shared" si="0"/>
        <v>2.0428961999999999</v>
      </c>
      <c r="K12" s="2">
        <f>MIN(D12:H12)</f>
        <v>2.0169380000000001</v>
      </c>
      <c r="M12" s="2">
        <f t="shared" si="2"/>
        <v>2.9906874999999999E-3</v>
      </c>
      <c r="N12" s="3">
        <f t="shared" si="3"/>
        <v>4.7449153122208015E-2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6" spans="2:18" ht="15" thickBot="1">
      <c r="O16" s="1" t="s">
        <v>15</v>
      </c>
      <c r="P16" s="4" t="s">
        <v>11</v>
      </c>
      <c r="Q16" s="14" t="s">
        <v>9</v>
      </c>
      <c r="R16" s="4" t="s">
        <v>1</v>
      </c>
    </row>
    <row r="17" spans="2:18">
      <c r="B17" s="1">
        <v>1</v>
      </c>
      <c r="D17" s="1">
        <v>8.2476999999999995E-2</v>
      </c>
      <c r="E17" s="1">
        <v>8.0456E-2</v>
      </c>
      <c r="F17" s="1">
        <v>8.0848000000000003E-2</v>
      </c>
      <c r="G17" s="1">
        <v>8.0708000000000002E-2</v>
      </c>
      <c r="H17" s="1">
        <v>8.0048999999999995E-2</v>
      </c>
      <c r="J17" s="1">
        <f>AVERAGE(D17:H17)</f>
        <v>8.0907599999999996E-2</v>
      </c>
      <c r="K17" s="1">
        <f>MIN(D17:H17)</f>
        <v>8.0048999999999995E-2</v>
      </c>
      <c r="M17" s="1">
        <f>K17</f>
        <v>8.0048999999999995E-2</v>
      </c>
      <c r="N17" s="1">
        <v>1</v>
      </c>
    </row>
    <row r="18" spans="2:18">
      <c r="B18" s="6">
        <v>2</v>
      </c>
      <c r="D18" s="2">
        <v>9.7196000000000005E-2</v>
      </c>
      <c r="E18" s="2">
        <v>9.4787999999999997E-2</v>
      </c>
      <c r="F18" s="2">
        <v>9.5140000000000002E-2</v>
      </c>
      <c r="G18" s="2">
        <v>9.6169000000000004E-2</v>
      </c>
      <c r="H18" s="2">
        <v>9.5218999999999998E-2</v>
      </c>
      <c r="J18" s="2">
        <f t="shared" ref="J18:J23" si="4">AVERAGE(D18:H18)</f>
        <v>9.5702399999999993E-2</v>
      </c>
      <c r="K18" s="2">
        <f t="shared" ref="K18:K22" si="5">MIN(D18:H18)</f>
        <v>9.4787999999999997E-2</v>
      </c>
      <c r="M18" s="2">
        <f>$M$17/B18</f>
        <v>4.0024499999999998E-2</v>
      </c>
      <c r="N18" s="3">
        <f>$K$17/K18</f>
        <v>0.84450563362450937</v>
      </c>
      <c r="O18" s="1">
        <v>1</v>
      </c>
      <c r="P18" s="1">
        <v>50</v>
      </c>
      <c r="Q18" s="11">
        <v>2500</v>
      </c>
      <c r="R18" s="1" t="s">
        <v>12</v>
      </c>
    </row>
    <row r="19" spans="2:18">
      <c r="B19" s="6">
        <v>4</v>
      </c>
      <c r="D19" s="2">
        <v>0.327011</v>
      </c>
      <c r="E19" s="2">
        <v>0.32858300000000001</v>
      </c>
      <c r="F19" s="2">
        <v>0.32172899999999999</v>
      </c>
      <c r="G19" s="2">
        <v>0.32244200000000001</v>
      </c>
      <c r="H19" s="2">
        <v>0.327623</v>
      </c>
      <c r="J19" s="2">
        <f t="shared" si="4"/>
        <v>0.32547759999999998</v>
      </c>
      <c r="K19" s="2">
        <f t="shared" si="5"/>
        <v>0.32172899999999999</v>
      </c>
      <c r="M19" s="2">
        <f t="shared" ref="M19:M23" si="6">$M$17/B19</f>
        <v>2.0012249999999999E-2</v>
      </c>
      <c r="N19" s="3">
        <f t="shared" ref="N19:N23" si="7">$K$17/K19</f>
        <v>0.24880878006023702</v>
      </c>
      <c r="O19" s="1">
        <v>2</v>
      </c>
    </row>
    <row r="20" spans="2:18">
      <c r="B20" s="6">
        <v>8</v>
      </c>
      <c r="D20" s="2">
        <v>0.53973199999999999</v>
      </c>
      <c r="E20" s="2">
        <v>0.54725400000000002</v>
      </c>
      <c r="F20" s="2">
        <v>0.54956499999999997</v>
      </c>
      <c r="G20" s="2">
        <v>0.53084100000000001</v>
      </c>
      <c r="H20" s="2">
        <v>0.56272500000000003</v>
      </c>
      <c r="J20" s="2">
        <f t="shared" si="4"/>
        <v>0.54602339999999994</v>
      </c>
      <c r="K20" s="2">
        <f t="shared" si="5"/>
        <v>0.53084100000000001</v>
      </c>
      <c r="M20" s="2">
        <f t="shared" si="6"/>
        <v>1.0006124999999999E-2</v>
      </c>
      <c r="N20" s="3">
        <f t="shared" si="7"/>
        <v>0.15079656620343942</v>
      </c>
      <c r="O20" s="1">
        <v>4</v>
      </c>
    </row>
    <row r="21" spans="2:18">
      <c r="B21" s="6">
        <v>16</v>
      </c>
      <c r="D21" s="2">
        <v>1.18747</v>
      </c>
      <c r="E21" s="2">
        <v>1.188814</v>
      </c>
      <c r="F21" s="2">
        <v>1.145548</v>
      </c>
      <c r="G21" s="2">
        <v>1.1737200000000001</v>
      </c>
      <c r="H21" s="2">
        <v>1.179411</v>
      </c>
      <c r="J21" s="2">
        <f t="shared" si="4"/>
        <v>1.1749925999999999</v>
      </c>
      <c r="K21" s="2">
        <f t="shared" si="5"/>
        <v>1.145548</v>
      </c>
      <c r="M21" s="2">
        <f t="shared" si="6"/>
        <v>5.0030624999999997E-3</v>
      </c>
      <c r="N21" s="3">
        <f t="shared" si="7"/>
        <v>6.9878346433322733E-2</v>
      </c>
      <c r="O21" s="1">
        <v>8</v>
      </c>
    </row>
    <row r="22" spans="2:18">
      <c r="B22" s="6">
        <v>24</v>
      </c>
      <c r="D22" s="2">
        <v>1.7618240000000001</v>
      </c>
      <c r="E22" s="2">
        <v>1.7297070000000001</v>
      </c>
      <c r="F22" s="2">
        <v>1.746227</v>
      </c>
      <c r="G22" s="2">
        <v>1.7359</v>
      </c>
      <c r="H22" s="2">
        <v>1.7712110000000001</v>
      </c>
      <c r="J22" s="2">
        <f t="shared" si="4"/>
        <v>1.7489738000000004</v>
      </c>
      <c r="K22" s="2">
        <f t="shared" si="5"/>
        <v>1.7297070000000001</v>
      </c>
      <c r="M22" s="2">
        <f t="shared" si="6"/>
        <v>3.3353749999999998E-3</v>
      </c>
      <c r="N22" s="3">
        <f t="shared" si="7"/>
        <v>4.6278936259146773E-2</v>
      </c>
    </row>
    <row r="23" spans="2:18">
      <c r="B23" s="6">
        <v>32</v>
      </c>
      <c r="D23" s="2">
        <v>2.3229169999999999</v>
      </c>
      <c r="E23" s="2">
        <v>2.3766349999999998</v>
      </c>
      <c r="F23" s="2">
        <v>2.292932</v>
      </c>
      <c r="G23" s="2">
        <v>2.3248500000000001</v>
      </c>
      <c r="H23" s="2">
        <v>2.2511899999999998</v>
      </c>
      <c r="J23" s="2">
        <f t="shared" si="4"/>
        <v>2.3137047999999996</v>
      </c>
      <c r="K23" s="2">
        <f>MIN(D23:H23)</f>
        <v>2.2511899999999998</v>
      </c>
      <c r="M23" s="2">
        <f t="shared" si="6"/>
        <v>2.5015312499999998E-3</v>
      </c>
      <c r="N23" s="3">
        <f t="shared" si="7"/>
        <v>3.5558526823591077E-2</v>
      </c>
    </row>
    <row r="24" spans="2:18" ht="15" thickBot="1"/>
    <row r="25" spans="2:18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8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8">
      <c r="B28" s="1">
        <v>1</v>
      </c>
      <c r="D28" s="1">
        <v>7.4140999999999999E-2</v>
      </c>
      <c r="E28" s="1">
        <v>7.2640999999999997E-2</v>
      </c>
      <c r="F28" s="1">
        <v>7.1068999999999993E-2</v>
      </c>
      <c r="G28" s="1">
        <v>7.1897000000000003E-2</v>
      </c>
      <c r="H28" s="1">
        <v>7.2167999999999996E-2</v>
      </c>
      <c r="J28" s="1">
        <f>AVERAGE(D28:H28)</f>
        <v>7.2383200000000009E-2</v>
      </c>
      <c r="K28" s="1">
        <f>MIN(D28:H28)</f>
        <v>7.1068999999999993E-2</v>
      </c>
      <c r="M28" s="1">
        <f>K28</f>
        <v>7.1068999999999993E-2</v>
      </c>
      <c r="N28" s="1">
        <v>1</v>
      </c>
    </row>
    <row r="29" spans="2:18">
      <c r="B29" s="6">
        <v>2</v>
      </c>
      <c r="D29" s="2">
        <v>8.6487999999999995E-2</v>
      </c>
      <c r="E29" s="2">
        <v>8.7806999999999996E-2</v>
      </c>
      <c r="F29" s="2">
        <v>8.4939000000000001E-2</v>
      </c>
      <c r="G29" s="2">
        <v>8.5610000000000006E-2</v>
      </c>
      <c r="H29" s="2">
        <v>8.8263999999999995E-2</v>
      </c>
      <c r="J29" s="2">
        <f t="shared" ref="J29:J34" si="8">AVERAGE(D29:H29)</f>
        <v>8.6621599999999993E-2</v>
      </c>
      <c r="K29" s="2">
        <f t="shared" ref="K29:K33" si="9">MIN(D29:H29)</f>
        <v>8.4939000000000001E-2</v>
      </c>
      <c r="M29" s="2">
        <f>$M$28/B29</f>
        <v>3.5534499999999997E-2</v>
      </c>
      <c r="N29" s="3">
        <f>$K$28/K29</f>
        <v>0.8367063421985188</v>
      </c>
    </row>
    <row r="30" spans="2:18">
      <c r="B30" s="6">
        <v>4</v>
      </c>
      <c r="D30" s="2">
        <v>0.321301</v>
      </c>
      <c r="E30" s="2">
        <v>0.32462600000000003</v>
      </c>
      <c r="F30" s="2">
        <v>0.32391599999999998</v>
      </c>
      <c r="G30" s="2">
        <v>0.319577</v>
      </c>
      <c r="H30" s="2">
        <v>0.33030799999999999</v>
      </c>
      <c r="J30" s="2">
        <f t="shared" si="8"/>
        <v>0.3239456</v>
      </c>
      <c r="K30" s="2">
        <f t="shared" si="9"/>
        <v>0.319577</v>
      </c>
      <c r="M30" s="2">
        <f t="shared" ref="M30:M34" si="10">$M$28/B30</f>
        <v>1.7767249999999998E-2</v>
      </c>
      <c r="N30" s="3">
        <f t="shared" ref="N30:N34" si="11">$K$28/K30</f>
        <v>0.22238458962941637</v>
      </c>
    </row>
    <row r="31" spans="2:18">
      <c r="B31" s="6">
        <v>8</v>
      </c>
      <c r="D31" s="2">
        <v>0.55896500000000005</v>
      </c>
      <c r="E31" s="2">
        <v>0.56586800000000004</v>
      </c>
      <c r="F31" s="2">
        <v>0.565886</v>
      </c>
      <c r="G31" s="2">
        <v>0.59246600000000005</v>
      </c>
      <c r="H31" s="2">
        <v>0.599217</v>
      </c>
      <c r="J31" s="2">
        <f t="shared" si="8"/>
        <v>0.5764804</v>
      </c>
      <c r="K31" s="2">
        <f t="shared" si="9"/>
        <v>0.55896500000000005</v>
      </c>
      <c r="M31" s="2">
        <f t="shared" si="10"/>
        <v>8.8836249999999992E-3</v>
      </c>
      <c r="N31" s="3">
        <f t="shared" si="11"/>
        <v>0.12714391777660494</v>
      </c>
    </row>
    <row r="32" spans="2:18">
      <c r="B32" s="6">
        <v>16</v>
      </c>
      <c r="D32" s="2">
        <v>1.4131640000000001</v>
      </c>
      <c r="E32" s="2">
        <v>1.1907220000000001</v>
      </c>
      <c r="F32" s="2">
        <v>1.3479890000000001</v>
      </c>
      <c r="G32" s="2">
        <v>1.1598219999999999</v>
      </c>
      <c r="H32" s="2">
        <v>1.1964049999999999</v>
      </c>
      <c r="J32" s="2">
        <f t="shared" si="8"/>
        <v>1.2616204</v>
      </c>
      <c r="K32" s="2">
        <f t="shared" si="9"/>
        <v>1.1598219999999999</v>
      </c>
      <c r="M32" s="2">
        <f t="shared" si="10"/>
        <v>4.4418124999999996E-3</v>
      </c>
      <c r="N32" s="3">
        <f t="shared" si="11"/>
        <v>6.1275781973440753E-2</v>
      </c>
    </row>
    <row r="33" spans="2:14">
      <c r="B33" s="6">
        <v>24</v>
      </c>
      <c r="D33" s="2">
        <v>1.733938</v>
      </c>
      <c r="E33" s="2">
        <v>1.773684</v>
      </c>
      <c r="F33" s="2">
        <v>1.7399370000000001</v>
      </c>
      <c r="G33" s="2">
        <v>1.7542549999999999</v>
      </c>
      <c r="H33" s="2">
        <v>1.7944709999999999</v>
      </c>
      <c r="J33" s="2">
        <f t="shared" si="8"/>
        <v>1.7592569999999998</v>
      </c>
      <c r="K33" s="2">
        <f t="shared" si="9"/>
        <v>1.733938</v>
      </c>
      <c r="M33" s="2">
        <f t="shared" si="10"/>
        <v>2.9612083333333331E-3</v>
      </c>
      <c r="N33" s="3">
        <f t="shared" si="11"/>
        <v>4.0987047979800892E-2</v>
      </c>
    </row>
    <row r="34" spans="2:14">
      <c r="B34" s="6">
        <v>32</v>
      </c>
      <c r="D34" s="2">
        <v>2.7137280000000001</v>
      </c>
      <c r="E34" s="2">
        <v>2.3506339999999999</v>
      </c>
      <c r="F34" s="2">
        <v>2.3383120000000002</v>
      </c>
      <c r="G34" s="2">
        <v>2.4749140000000001</v>
      </c>
      <c r="H34" s="2">
        <v>2.322845</v>
      </c>
      <c r="J34" s="2">
        <f t="shared" si="8"/>
        <v>2.4400865999999999</v>
      </c>
      <c r="K34" s="2">
        <f>MIN(D34:H34)</f>
        <v>2.322845</v>
      </c>
      <c r="M34" s="2">
        <f t="shared" si="10"/>
        <v>2.2209062499999998E-3</v>
      </c>
      <c r="N34" s="3">
        <f t="shared" si="11"/>
        <v>3.0595670395570946E-2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7.2332999999999995E-2</v>
      </c>
      <c r="E39" s="1">
        <v>7.1017999999999998E-2</v>
      </c>
      <c r="F39" s="1">
        <v>6.9427000000000003E-2</v>
      </c>
      <c r="G39" s="1">
        <v>6.9625000000000006E-2</v>
      </c>
      <c r="H39" s="1">
        <v>7.2498999999999994E-2</v>
      </c>
      <c r="J39" s="1">
        <f>AVERAGE(D39:H39)</f>
        <v>7.0980399999999999E-2</v>
      </c>
      <c r="K39" s="1">
        <f>MIN(D39:H39)</f>
        <v>6.9427000000000003E-2</v>
      </c>
      <c r="M39" s="1">
        <f>K39</f>
        <v>6.9427000000000003E-2</v>
      </c>
      <c r="N39" s="1">
        <v>1</v>
      </c>
    </row>
    <row r="40" spans="2:14">
      <c r="B40" s="6">
        <v>2</v>
      </c>
      <c r="D40" s="2">
        <v>8.7638999999999995E-2</v>
      </c>
      <c r="E40" s="2">
        <v>8.6012000000000005E-2</v>
      </c>
      <c r="F40" s="2">
        <v>9.0690999999999994E-2</v>
      </c>
      <c r="G40" s="2">
        <v>8.8292999999999996E-2</v>
      </c>
      <c r="H40" s="2">
        <v>9.3637999999999999E-2</v>
      </c>
      <c r="J40" s="2">
        <f t="shared" ref="J40:J45" si="12">AVERAGE(D40:H40)</f>
        <v>8.925459999999999E-2</v>
      </c>
      <c r="K40" s="2">
        <f t="shared" ref="K40:K44" si="13">MIN(D40:H40)</f>
        <v>8.6012000000000005E-2</v>
      </c>
      <c r="M40" s="2">
        <f>$M$39/B40</f>
        <v>3.4713500000000001E-2</v>
      </c>
      <c r="N40" s="3">
        <f>$K$39/K40</f>
        <v>0.80717806817653348</v>
      </c>
    </row>
    <row r="41" spans="2:14">
      <c r="B41" s="6">
        <v>4</v>
      </c>
      <c r="D41" s="2">
        <v>0.33338699999999999</v>
      </c>
      <c r="E41" s="2">
        <v>0.341256</v>
      </c>
      <c r="F41" s="2">
        <v>0.365313</v>
      </c>
      <c r="G41" s="2">
        <v>0.349935</v>
      </c>
      <c r="H41" s="2">
        <v>0.35560700000000001</v>
      </c>
      <c r="J41" s="2">
        <f t="shared" si="12"/>
        <v>0.34909960000000001</v>
      </c>
      <c r="K41" s="2">
        <f t="shared" si="13"/>
        <v>0.33338699999999999</v>
      </c>
      <c r="M41" s="2">
        <f t="shared" ref="M41:M45" si="14">$M$39/B41</f>
        <v>1.7356750000000001E-2</v>
      </c>
      <c r="N41" s="3">
        <f t="shared" ref="N41:N45" si="15">$K$39/K41</f>
        <v>0.20824747215698275</v>
      </c>
    </row>
    <row r="42" spans="2:14">
      <c r="B42" s="6">
        <v>8</v>
      </c>
      <c r="D42" s="2">
        <v>0.61176799999999998</v>
      </c>
      <c r="E42" s="2">
        <v>0.74168800000000001</v>
      </c>
      <c r="F42" s="2">
        <v>0.624305</v>
      </c>
      <c r="G42" s="2">
        <v>0.595217</v>
      </c>
      <c r="H42" s="2">
        <v>0.66927400000000004</v>
      </c>
      <c r="J42" s="2">
        <f t="shared" si="12"/>
        <v>0.64845039999999998</v>
      </c>
      <c r="K42" s="2">
        <f t="shared" si="13"/>
        <v>0.595217</v>
      </c>
      <c r="M42" s="2">
        <f t="shared" si="14"/>
        <v>8.6783750000000003E-3</v>
      </c>
      <c r="N42" s="3">
        <f t="shared" si="15"/>
        <v>0.11664149377453938</v>
      </c>
    </row>
    <row r="43" spans="2:14">
      <c r="B43" s="6">
        <v>16</v>
      </c>
      <c r="D43" s="2">
        <v>1.266</v>
      </c>
      <c r="E43" s="2">
        <v>1.472977</v>
      </c>
      <c r="F43" s="2">
        <v>1.3835120000000001</v>
      </c>
      <c r="G43" s="2">
        <v>1.37734</v>
      </c>
      <c r="H43" s="2">
        <v>1.3473729999999999</v>
      </c>
      <c r="J43" s="2">
        <f t="shared" si="12"/>
        <v>1.3694404</v>
      </c>
      <c r="K43" s="2">
        <f t="shared" si="13"/>
        <v>1.266</v>
      </c>
      <c r="M43" s="2">
        <f t="shared" si="14"/>
        <v>4.3391875000000002E-3</v>
      </c>
      <c r="N43" s="3">
        <f t="shared" si="15"/>
        <v>5.483965244865719E-2</v>
      </c>
    </row>
    <row r="44" spans="2:14">
      <c r="B44" s="6">
        <v>24</v>
      </c>
      <c r="D44" s="2">
        <v>2.0243419999999999</v>
      </c>
      <c r="E44" s="2">
        <v>2.016235</v>
      </c>
      <c r="F44" s="2">
        <v>1.783749</v>
      </c>
      <c r="G44" s="2">
        <v>2.060635</v>
      </c>
      <c r="H44" s="2">
        <v>2.1034739999999998</v>
      </c>
      <c r="J44" s="2">
        <f t="shared" si="12"/>
        <v>1.9976870000000002</v>
      </c>
      <c r="K44" s="2">
        <f t="shared" si="13"/>
        <v>1.783749</v>
      </c>
      <c r="M44" s="2">
        <f t="shared" si="14"/>
        <v>2.8927916666666668E-3</v>
      </c>
      <c r="N44" s="3">
        <f t="shared" si="15"/>
        <v>3.8921955947837955E-2</v>
      </c>
    </row>
    <row r="45" spans="2:14">
      <c r="B45" s="6">
        <v>32</v>
      </c>
      <c r="D45" s="2">
        <v>2.7257280000000002</v>
      </c>
      <c r="E45" s="2">
        <v>2.9240439999999999</v>
      </c>
      <c r="F45" s="2">
        <v>2.694229</v>
      </c>
      <c r="G45" s="2">
        <v>3.3907600000000002</v>
      </c>
      <c r="H45" s="2">
        <v>2.455692</v>
      </c>
      <c r="J45" s="2">
        <f t="shared" si="12"/>
        <v>2.8380906000000001</v>
      </c>
      <c r="K45" s="2">
        <f>MIN(D45:H45)</f>
        <v>2.455692</v>
      </c>
      <c r="M45" s="2">
        <f t="shared" si="14"/>
        <v>2.1695937500000001E-3</v>
      </c>
      <c r="N45" s="3">
        <f t="shared" si="15"/>
        <v>2.8271867970413228E-2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2.6074410000000001</v>
      </c>
      <c r="E50" s="1">
        <v>0.192554</v>
      </c>
      <c r="F50" s="1">
        <v>9.8838999999999996E-2</v>
      </c>
      <c r="G50" s="1">
        <v>1.3451139999999999</v>
      </c>
      <c r="H50" s="1">
        <v>0.20041200000000001</v>
      </c>
      <c r="J50" s="1">
        <f>AVERAGE(D50:H50)</f>
        <v>0.88887199999999988</v>
      </c>
      <c r="K50" s="1">
        <f>MIN(D50:H50)</f>
        <v>9.8838999999999996E-2</v>
      </c>
      <c r="M50" s="1">
        <f>K50</f>
        <v>9.8838999999999996E-2</v>
      </c>
      <c r="N50" s="1">
        <v>1</v>
      </c>
    </row>
    <row r="51" spans="2:14">
      <c r="B51" s="6">
        <v>2</v>
      </c>
      <c r="D51" s="2">
        <v>88.171615000000003</v>
      </c>
      <c r="E51" s="2">
        <v>87.713117999999994</v>
      </c>
      <c r="F51" s="2">
        <v>89.323111999999995</v>
      </c>
      <c r="G51" s="2">
        <v>88.583922999999999</v>
      </c>
      <c r="H51" s="2">
        <v>87.902941999999996</v>
      </c>
      <c r="J51" s="2">
        <f t="shared" ref="J51:J56" si="16">AVERAGE(D51:H51)</f>
        <v>88.338941999999989</v>
      </c>
      <c r="K51" s="2">
        <f t="shared" ref="K51:K55" si="17">MIN(D51:H51)</f>
        <v>87.713117999999994</v>
      </c>
      <c r="M51" s="2">
        <f>$M$50/B51</f>
        <v>4.9419499999999998E-2</v>
      </c>
      <c r="N51" s="3">
        <f>$K$50/K51</f>
        <v>1.1268439915680572E-3</v>
      </c>
    </row>
    <row r="52" spans="2:14">
      <c r="B52" s="6">
        <v>4</v>
      </c>
      <c r="D52" s="2">
        <v>277.906926</v>
      </c>
      <c r="E52" s="2">
        <v>277.16368799999998</v>
      </c>
      <c r="F52" s="2">
        <v>278.32164799999998</v>
      </c>
      <c r="G52" s="2">
        <v>279.04320999999999</v>
      </c>
      <c r="H52" s="2">
        <v>277.92318399999999</v>
      </c>
      <c r="J52" s="2">
        <f t="shared" si="16"/>
        <v>278.07173119999999</v>
      </c>
      <c r="K52" s="2">
        <f t="shared" si="17"/>
        <v>277.16368799999998</v>
      </c>
      <c r="M52" s="2">
        <f t="shared" ref="M52:M56" si="18">$M$50/B52</f>
        <v>2.4709749999999999E-2</v>
      </c>
      <c r="N52" s="3">
        <f t="shared" ref="N52:N56" si="19">$K$50/K52</f>
        <v>3.5660876326627609E-4</v>
      </c>
    </row>
    <row r="53" spans="2:14">
      <c r="B53" s="6">
        <v>8</v>
      </c>
      <c r="D53" s="2">
        <v>607.00171399999999</v>
      </c>
      <c r="E53" s="2">
        <v>606.51527799999997</v>
      </c>
      <c r="F53" s="2">
        <v>607.90903000000003</v>
      </c>
      <c r="G53" s="2">
        <v>609.95631300000002</v>
      </c>
      <c r="H53" s="2">
        <v>607.42346699999996</v>
      </c>
      <c r="J53" s="2">
        <f t="shared" si="16"/>
        <v>607.76116039999999</v>
      </c>
      <c r="K53" s="2">
        <f t="shared" si="17"/>
        <v>606.51527799999997</v>
      </c>
      <c r="M53" s="2">
        <f t="shared" si="18"/>
        <v>1.2354875E-2</v>
      </c>
      <c r="N53" s="3">
        <f t="shared" si="19"/>
        <v>1.6296209441899666E-4</v>
      </c>
    </row>
    <row r="54" spans="2:14">
      <c r="B54" s="6">
        <v>16</v>
      </c>
      <c r="D54" s="2">
        <v>1270.8441949999999</v>
      </c>
      <c r="E54" s="2">
        <v>1265.8159230000001</v>
      </c>
      <c r="F54" s="2">
        <v>1270.123</v>
      </c>
      <c r="G54" s="2">
        <v>1267.954</v>
      </c>
      <c r="H54" s="2">
        <v>1265.231</v>
      </c>
      <c r="J54" s="2">
        <f t="shared" si="16"/>
        <v>1267.9936235999999</v>
      </c>
      <c r="K54" s="2">
        <f t="shared" si="17"/>
        <v>1265.231</v>
      </c>
      <c r="M54" s="2">
        <f t="shared" si="18"/>
        <v>6.1774374999999998E-3</v>
      </c>
      <c r="N54" s="3">
        <f t="shared" si="19"/>
        <v>7.8119331568701682E-5</v>
      </c>
    </row>
    <row r="55" spans="2:14">
      <c r="B55" s="6">
        <v>24</v>
      </c>
      <c r="D55" s="2">
        <v>1843.5297579999999</v>
      </c>
      <c r="E55" s="2">
        <v>1643.5905789999999</v>
      </c>
      <c r="F55" s="2">
        <v>1721.230579</v>
      </c>
      <c r="G55" s="2">
        <v>1790.000579</v>
      </c>
      <c r="H55" s="2">
        <v>1680.1305789999999</v>
      </c>
      <c r="J55" s="2">
        <f t="shared" si="16"/>
        <v>1735.6964148</v>
      </c>
      <c r="K55" s="2">
        <f t="shared" si="17"/>
        <v>1643.5905789999999</v>
      </c>
      <c r="M55" s="2">
        <f t="shared" si="18"/>
        <v>4.1182916666666668E-3</v>
      </c>
      <c r="N55" s="3">
        <f t="shared" si="19"/>
        <v>6.0136022475947767E-5</v>
      </c>
    </row>
    <row r="56" spans="2:14">
      <c r="B56" s="6">
        <v>32</v>
      </c>
      <c r="D56" s="2">
        <v>2375.0539090000002</v>
      </c>
      <c r="E56" s="2">
        <v>2380.1329089999999</v>
      </c>
      <c r="F56" s="2">
        <v>2378.3239090000002</v>
      </c>
      <c r="G56" s="2">
        <v>2376.9329090000001</v>
      </c>
      <c r="H56" s="2">
        <v>2372.4239090000001</v>
      </c>
      <c r="J56" s="2">
        <f t="shared" si="16"/>
        <v>2376.5735090000003</v>
      </c>
      <c r="K56" s="2">
        <f>MIN(D56:H56)</f>
        <v>2372.4239090000001</v>
      </c>
      <c r="M56" s="2">
        <f t="shared" si="18"/>
        <v>3.0887187499999999E-3</v>
      </c>
      <c r="N56" s="3">
        <f t="shared" si="19"/>
        <v>4.1661610146924209E-5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42.414859999999997</v>
      </c>
      <c r="E61" s="1">
        <v>43.543559999999999</v>
      </c>
      <c r="F61" s="1">
        <v>42.984235339999998</v>
      </c>
      <c r="G61" s="1">
        <v>43.990534599999997</v>
      </c>
      <c r="H61" s="1">
        <v>42.694944</v>
      </c>
      <c r="J61" s="1">
        <f>AVERAGE(D61:H61)</f>
        <v>43.125626787999991</v>
      </c>
      <c r="K61" s="1">
        <f>MIN(D61:H61)</f>
        <v>42.414859999999997</v>
      </c>
      <c r="M61" s="1">
        <f>K61</f>
        <v>42.414859999999997</v>
      </c>
      <c r="N61" s="1">
        <v>1</v>
      </c>
    </row>
    <row r="62" spans="2:14">
      <c r="B62" s="6">
        <v>2</v>
      </c>
      <c r="D62" s="2">
        <v>99.242473000000004</v>
      </c>
      <c r="E62" s="2">
        <v>100.58543899999999</v>
      </c>
      <c r="F62" s="2">
        <v>99.969453000000001</v>
      </c>
      <c r="G62" s="2">
        <v>99.534934000000007</v>
      </c>
      <c r="H62" s="2">
        <v>100.871342</v>
      </c>
      <c r="J62" s="2">
        <f t="shared" ref="J62:J67" si="20">AVERAGE(D62:H62)</f>
        <v>100.04072820000002</v>
      </c>
      <c r="K62" s="2">
        <f t="shared" ref="K62:K66" si="21">MIN(D62:H62)</f>
        <v>99.242473000000004</v>
      </c>
      <c r="M62" s="2">
        <f>$M$61/B62</f>
        <v>21.207429999999999</v>
      </c>
      <c r="N62" s="3">
        <f>$K$61/K62</f>
        <v>0.42738616559867465</v>
      </c>
    </row>
    <row r="63" spans="2:14">
      <c r="B63" s="6">
        <v>4</v>
      </c>
      <c r="D63" s="2">
        <v>343.89735400000001</v>
      </c>
      <c r="E63" s="2">
        <v>344.49432000000002</v>
      </c>
      <c r="F63" s="2">
        <v>343.92324000000002</v>
      </c>
      <c r="G63" s="2">
        <v>344.95348999999999</v>
      </c>
      <c r="H63" s="2">
        <v>345.49223999999998</v>
      </c>
      <c r="J63" s="2">
        <f t="shared" si="20"/>
        <v>344.55212879999999</v>
      </c>
      <c r="K63" s="2">
        <f t="shared" si="21"/>
        <v>343.89735400000001</v>
      </c>
      <c r="M63" s="2">
        <f t="shared" ref="M63:M67" si="22">$M$61/B63</f>
        <v>10.603714999999999</v>
      </c>
      <c r="N63" s="3">
        <f t="shared" ref="N63:N67" si="23">$K$61/K63</f>
        <v>0.12333581374400454</v>
      </c>
    </row>
    <row r="64" spans="2:14">
      <c r="B64" s="6">
        <v>8</v>
      </c>
      <c r="D64" s="2">
        <v>827.06902200000002</v>
      </c>
      <c r="E64" s="2">
        <v>830.49519999999995</v>
      </c>
      <c r="F64" s="2">
        <v>829.90431999999998</v>
      </c>
      <c r="G64" s="2">
        <v>829.00122999999996</v>
      </c>
      <c r="H64" s="2">
        <v>827.13239999999996</v>
      </c>
      <c r="J64" s="2">
        <f t="shared" si="20"/>
        <v>828.72043439999993</v>
      </c>
      <c r="K64" s="2">
        <f t="shared" si="21"/>
        <v>827.06902200000002</v>
      </c>
      <c r="M64" s="2">
        <f t="shared" si="22"/>
        <v>5.3018574999999997</v>
      </c>
      <c r="N64" s="3">
        <f t="shared" si="23"/>
        <v>5.1283337752674282E-2</v>
      </c>
    </row>
    <row r="65" spans="2:14">
      <c r="B65" s="6">
        <v>16</v>
      </c>
      <c r="D65" s="2">
        <v>1861.651515</v>
      </c>
      <c r="E65" s="2">
        <v>1862.4934000000001</v>
      </c>
      <c r="F65" s="2">
        <v>1861.940233</v>
      </c>
      <c r="G65" s="2">
        <v>1863.4324999999999</v>
      </c>
      <c r="H65" s="2">
        <v>1862.4239</v>
      </c>
      <c r="J65" s="2">
        <f t="shared" si="20"/>
        <v>1862.3883096000002</v>
      </c>
      <c r="K65" s="2">
        <f t="shared" si="21"/>
        <v>1861.651515</v>
      </c>
      <c r="M65" s="2">
        <f t="shared" si="22"/>
        <v>2.6509287499999998</v>
      </c>
      <c r="N65" s="3">
        <f t="shared" si="23"/>
        <v>2.2783458482024226E-2</v>
      </c>
    </row>
    <row r="66" spans="2:14">
      <c r="B66" s="6">
        <v>24</v>
      </c>
      <c r="D66" s="2">
        <v>2834.0193490000001</v>
      </c>
      <c r="E66" s="2">
        <v>2835.5293922999999</v>
      </c>
      <c r="F66" s="2">
        <v>2834.5359199999998</v>
      </c>
      <c r="G66" s="2">
        <v>2836.000321</v>
      </c>
      <c r="H66" s="2">
        <v>2834.7548200000001</v>
      </c>
      <c r="J66" s="2">
        <f t="shared" si="20"/>
        <v>2834.9679604599996</v>
      </c>
      <c r="K66" s="2">
        <f t="shared" si="21"/>
        <v>2834.0193490000001</v>
      </c>
      <c r="M66" s="2">
        <f t="shared" si="22"/>
        <v>1.7672858333333332</v>
      </c>
      <c r="N66" s="3">
        <f t="shared" si="23"/>
        <v>1.496632689362771E-2</v>
      </c>
    </row>
    <row r="67" spans="2:14">
      <c r="B67" s="6">
        <v>32</v>
      </c>
      <c r="D67" s="2" t="s">
        <v>29</v>
      </c>
      <c r="E67" s="2"/>
      <c r="F67" s="2"/>
      <c r="G67" s="2"/>
      <c r="H67" s="2"/>
      <c r="J67" s="2" t="e">
        <f t="shared" si="20"/>
        <v>#DIV/0!</v>
      </c>
      <c r="K67" s="2">
        <f>MIN(D67:H67)</f>
        <v>0</v>
      </c>
      <c r="M67" s="2">
        <f t="shared" si="22"/>
        <v>1.3254643749999999</v>
      </c>
      <c r="N67" s="3" t="e">
        <f t="shared" si="23"/>
        <v>#DIV/0!</v>
      </c>
    </row>
  </sheetData>
  <mergeCells count="6">
    <mergeCell ref="D47:H47"/>
    <mergeCell ref="D58:H58"/>
    <mergeCell ref="D3:H3"/>
    <mergeCell ref="D14:H14"/>
    <mergeCell ref="D25:H25"/>
    <mergeCell ref="D36:H3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58" workbookViewId="0">
      <selection activeCell="U9" sqref="U9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21">
        <v>1</v>
      </c>
      <c r="E4" s="22">
        <v>2</v>
      </c>
      <c r="F4" s="22">
        <v>3</v>
      </c>
      <c r="G4" s="22">
        <v>4</v>
      </c>
      <c r="H4" s="23">
        <v>5</v>
      </c>
      <c r="J4" s="21" t="s">
        <v>2</v>
      </c>
      <c r="K4" s="23" t="s">
        <v>7</v>
      </c>
      <c r="M4" s="21" t="s">
        <v>4</v>
      </c>
      <c r="N4" s="23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0.110259</v>
      </c>
      <c r="E6" s="1">
        <v>0.123679</v>
      </c>
      <c r="F6" s="1">
        <v>0.14131199999999999</v>
      </c>
      <c r="G6" s="1">
        <v>0.113785</v>
      </c>
      <c r="H6" s="1">
        <v>0.134159</v>
      </c>
      <c r="J6" s="1">
        <f>AVERAGE(D6:H6)</f>
        <v>0.12463880000000001</v>
      </c>
      <c r="K6" s="1">
        <f>MIN(D6:H6)</f>
        <v>0.110259</v>
      </c>
      <c r="M6" s="1">
        <f>K6</f>
        <v>0.110259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0.117413</v>
      </c>
      <c r="E7" s="2">
        <v>0.116088</v>
      </c>
      <c r="F7" s="2">
        <v>0.11627899999999999</v>
      </c>
      <c r="G7" s="2">
        <v>0.115274</v>
      </c>
      <c r="H7" s="2">
        <v>0.11565400000000001</v>
      </c>
      <c r="J7" s="2">
        <f t="shared" ref="J7:J12" si="0">AVERAGE(D7:H7)</f>
        <v>0.1161416</v>
      </c>
      <c r="K7" s="2">
        <f t="shared" ref="K7:K11" si="1">MIN(D7:H7)</f>
        <v>0.115274</v>
      </c>
      <c r="M7" s="2">
        <f t="shared" ref="M7:M12" si="2">$M$6/B7</f>
        <v>5.5129499999999998E-2</v>
      </c>
      <c r="N7" s="3">
        <f t="shared" ref="N7:N12" si="3">$K$6/K7</f>
        <v>0.95649495983482824</v>
      </c>
      <c r="O7" s="1">
        <v>2</v>
      </c>
    </row>
    <row r="8" spans="2:18">
      <c r="B8" s="6">
        <v>4</v>
      </c>
      <c r="D8" s="2">
        <v>0.34847600000000001</v>
      </c>
      <c r="E8" s="2">
        <v>0.34159499999999998</v>
      </c>
      <c r="F8" s="2">
        <v>0.34273500000000001</v>
      </c>
      <c r="G8" s="2">
        <v>0.34294200000000002</v>
      </c>
      <c r="H8" s="2">
        <v>0.34707500000000002</v>
      </c>
      <c r="J8" s="2">
        <f t="shared" si="0"/>
        <v>0.3445646</v>
      </c>
      <c r="K8" s="2">
        <f t="shared" si="1"/>
        <v>0.34159499999999998</v>
      </c>
      <c r="M8" s="2">
        <f t="shared" si="2"/>
        <v>2.7564749999999999E-2</v>
      </c>
      <c r="N8" s="3">
        <f t="shared" si="3"/>
        <v>0.32277697273086553</v>
      </c>
      <c r="O8" s="1">
        <v>4</v>
      </c>
    </row>
    <row r="9" spans="2:18">
      <c r="B9" s="6">
        <v>8</v>
      </c>
      <c r="D9" s="2">
        <v>0.53249299999999999</v>
      </c>
      <c r="E9" s="2">
        <v>0.52597899999999997</v>
      </c>
      <c r="F9" s="2">
        <v>0.51911499999999999</v>
      </c>
      <c r="G9" s="2">
        <v>0.52169699999999997</v>
      </c>
      <c r="H9" s="2">
        <v>0.52271999999999996</v>
      </c>
      <c r="J9" s="2">
        <f t="shared" si="0"/>
        <v>0.5244008</v>
      </c>
      <c r="K9" s="2">
        <f t="shared" si="1"/>
        <v>0.51911499999999999</v>
      </c>
      <c r="M9" s="2">
        <f t="shared" si="2"/>
        <v>1.3782374999999999E-2</v>
      </c>
      <c r="N9" s="3">
        <f t="shared" si="3"/>
        <v>0.21239802355932694</v>
      </c>
      <c r="O9" s="1">
        <v>8</v>
      </c>
    </row>
    <row r="10" spans="2:18">
      <c r="B10" s="6">
        <v>16</v>
      </c>
      <c r="D10" s="2">
        <v>1.0811440000000001</v>
      </c>
      <c r="E10" s="2">
        <v>1.0913790000000001</v>
      </c>
      <c r="F10" s="2">
        <v>1.07944</v>
      </c>
      <c r="G10" s="2">
        <v>1.069852</v>
      </c>
      <c r="H10" s="2">
        <v>1.0594049999999999</v>
      </c>
      <c r="J10" s="2">
        <f t="shared" si="0"/>
        <v>1.076244</v>
      </c>
      <c r="K10" s="2">
        <f t="shared" si="1"/>
        <v>1.0594049999999999</v>
      </c>
      <c r="M10" s="2">
        <f t="shared" si="2"/>
        <v>6.8911874999999997E-3</v>
      </c>
      <c r="N10" s="3">
        <f t="shared" si="3"/>
        <v>0.10407634474067991</v>
      </c>
    </row>
    <row r="11" spans="2:18">
      <c r="B11" s="6">
        <v>24</v>
      </c>
      <c r="D11" s="2">
        <v>1.6337729999999999</v>
      </c>
      <c r="E11" s="2">
        <v>1.6416139999999999</v>
      </c>
      <c r="F11" s="2">
        <v>1.6460939999999999</v>
      </c>
      <c r="G11" s="2">
        <v>1.6562570000000001</v>
      </c>
      <c r="H11" s="2">
        <v>1.695668</v>
      </c>
      <c r="J11" s="2">
        <f t="shared" si="0"/>
        <v>1.6546812</v>
      </c>
      <c r="K11" s="2">
        <f t="shared" si="1"/>
        <v>1.6337729999999999</v>
      </c>
      <c r="M11" s="2">
        <f t="shared" si="2"/>
        <v>4.5941250000000001E-3</v>
      </c>
      <c r="N11" s="3">
        <f t="shared" si="3"/>
        <v>6.7487343712988285E-2</v>
      </c>
    </row>
    <row r="12" spans="2:18">
      <c r="B12" s="6">
        <v>32</v>
      </c>
      <c r="D12" s="2">
        <v>2.1960709999999999</v>
      </c>
      <c r="E12" s="2">
        <v>2.2350819999999998</v>
      </c>
      <c r="F12" s="2">
        <v>2.2051090000000002</v>
      </c>
      <c r="G12" s="2">
        <v>2.1937060000000002</v>
      </c>
      <c r="H12" s="2">
        <v>2.21835</v>
      </c>
      <c r="J12" s="2">
        <f t="shared" si="0"/>
        <v>2.2096636000000003</v>
      </c>
      <c r="K12" s="2">
        <f>MIN(D12:H12)</f>
        <v>2.1937060000000002</v>
      </c>
      <c r="M12" s="2">
        <f t="shared" si="2"/>
        <v>3.4455937499999999E-3</v>
      </c>
      <c r="N12" s="3">
        <f t="shared" si="3"/>
        <v>5.0261520914835441E-2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21">
        <v>1</v>
      </c>
      <c r="E15" s="22">
        <v>2</v>
      </c>
      <c r="F15" s="22">
        <v>3</v>
      </c>
      <c r="G15" s="22">
        <v>4</v>
      </c>
      <c r="H15" s="23">
        <v>5</v>
      </c>
      <c r="J15" s="21" t="s">
        <v>2</v>
      </c>
      <c r="K15" s="23" t="s">
        <v>7</v>
      </c>
      <c r="M15" s="21" t="s">
        <v>4</v>
      </c>
      <c r="N15" s="23" t="s">
        <v>3</v>
      </c>
    </row>
    <row r="17" spans="2:14">
      <c r="B17" s="1">
        <v>1</v>
      </c>
      <c r="D17" s="1">
        <v>9.3062000000000006E-2</v>
      </c>
      <c r="E17" s="1">
        <v>0.112695</v>
      </c>
      <c r="F17" s="1">
        <v>9.8204E-2</v>
      </c>
      <c r="G17" s="1">
        <v>0.12673599999999999</v>
      </c>
      <c r="H17" s="1">
        <v>0.113718</v>
      </c>
      <c r="J17" s="1">
        <f>AVERAGE(D17:H17)</f>
        <v>0.10888299999999999</v>
      </c>
      <c r="K17" s="1">
        <f>MIN(D17:H17)</f>
        <v>9.3062000000000006E-2</v>
      </c>
      <c r="M17" s="1">
        <f>K17</f>
        <v>9.3062000000000006E-2</v>
      </c>
      <c r="N17" s="1">
        <v>1</v>
      </c>
    </row>
    <row r="18" spans="2:14">
      <c r="B18" s="6">
        <v>2</v>
      </c>
      <c r="D18" s="2">
        <v>0.107278</v>
      </c>
      <c r="E18" s="2">
        <v>0.111414</v>
      </c>
      <c r="F18" s="2">
        <v>0.11028300000000001</v>
      </c>
      <c r="G18" s="2">
        <v>0.106558</v>
      </c>
      <c r="H18" s="2">
        <v>0.108644</v>
      </c>
      <c r="J18" s="2">
        <f t="shared" ref="J18:J23" si="4">AVERAGE(D18:H18)</f>
        <v>0.1088354</v>
      </c>
      <c r="K18" s="2">
        <f t="shared" ref="K18:K22" si="5">MIN(D18:H18)</f>
        <v>0.106558</v>
      </c>
      <c r="M18" s="2">
        <f t="shared" ref="M18:M23" si="6">$M$17/B18</f>
        <v>4.6531000000000003E-2</v>
      </c>
      <c r="N18" s="3">
        <f t="shared" ref="N18:N23" si="7">$K$17/K18</f>
        <v>0.87334597120816837</v>
      </c>
    </row>
    <row r="19" spans="2:14">
      <c r="B19" s="6">
        <v>4</v>
      </c>
      <c r="D19" s="2">
        <v>0.340922</v>
      </c>
      <c r="E19" s="2">
        <v>0.33208399999999999</v>
      </c>
      <c r="F19" s="2">
        <v>0.33733999999999997</v>
      </c>
      <c r="G19" s="2">
        <v>0.33863700000000002</v>
      </c>
      <c r="H19" s="2">
        <v>0.36420200000000003</v>
      </c>
      <c r="J19" s="2">
        <f t="shared" si="4"/>
        <v>0.34263700000000002</v>
      </c>
      <c r="K19" s="2">
        <f t="shared" si="5"/>
        <v>0.33208399999999999</v>
      </c>
      <c r="M19" s="2">
        <f t="shared" si="6"/>
        <v>2.3265500000000001E-2</v>
      </c>
      <c r="N19" s="3">
        <f t="shared" si="7"/>
        <v>0.28023632574890694</v>
      </c>
    </row>
    <row r="20" spans="2:14">
      <c r="B20" s="6">
        <v>8</v>
      </c>
      <c r="D20" s="2">
        <v>0.52248000000000006</v>
      </c>
      <c r="E20" s="2">
        <v>0.52768599999999999</v>
      </c>
      <c r="F20" s="2">
        <v>0.53278400000000004</v>
      </c>
      <c r="G20" s="2">
        <v>0.52876100000000004</v>
      </c>
      <c r="H20" s="2">
        <v>0.52487399999999995</v>
      </c>
      <c r="J20" s="2">
        <f t="shared" si="4"/>
        <v>0.52731699999999992</v>
      </c>
      <c r="K20" s="2">
        <f t="shared" si="5"/>
        <v>0.52248000000000006</v>
      </c>
      <c r="M20" s="2">
        <f t="shared" si="6"/>
        <v>1.1632750000000001E-2</v>
      </c>
      <c r="N20" s="3">
        <f t="shared" si="7"/>
        <v>0.17811590874291838</v>
      </c>
    </row>
    <row r="21" spans="2:14">
      <c r="B21" s="6">
        <v>16</v>
      </c>
      <c r="D21" s="2">
        <v>1.0787100000000001</v>
      </c>
      <c r="E21" s="2">
        <v>1.359083</v>
      </c>
      <c r="F21" s="2">
        <v>1.053375</v>
      </c>
      <c r="G21" s="2">
        <v>1.0437669999999999</v>
      </c>
      <c r="H21" s="2">
        <v>1.0565009999999999</v>
      </c>
      <c r="J21" s="2">
        <f t="shared" si="4"/>
        <v>1.1182871999999999</v>
      </c>
      <c r="K21" s="2">
        <f t="shared" si="5"/>
        <v>1.0437669999999999</v>
      </c>
      <c r="M21" s="2">
        <f t="shared" si="6"/>
        <v>5.8163750000000004E-3</v>
      </c>
      <c r="N21" s="3">
        <f t="shared" si="7"/>
        <v>8.9159745422110512E-2</v>
      </c>
    </row>
    <row r="22" spans="2:14">
      <c r="B22" s="6">
        <v>24</v>
      </c>
      <c r="D22" s="2">
        <v>1.8257829999999999</v>
      </c>
      <c r="E22" s="2">
        <v>1.646695</v>
      </c>
      <c r="F22" s="2">
        <v>1.625672</v>
      </c>
      <c r="G22" s="2">
        <v>1.6180829999999999</v>
      </c>
      <c r="H22" s="2">
        <v>1.6058429999999999</v>
      </c>
      <c r="J22" s="2">
        <f t="shared" si="4"/>
        <v>1.6644151999999999</v>
      </c>
      <c r="K22" s="2">
        <f t="shared" si="5"/>
        <v>1.6058429999999999</v>
      </c>
      <c r="M22" s="2">
        <f t="shared" si="6"/>
        <v>3.8775833333333336E-3</v>
      </c>
      <c r="N22" s="3">
        <f t="shared" si="7"/>
        <v>5.7952116115959039E-2</v>
      </c>
    </row>
    <row r="23" spans="2:14">
      <c r="B23" s="6">
        <v>32</v>
      </c>
      <c r="D23" s="2">
        <v>2.1638190000000002</v>
      </c>
      <c r="E23" s="2">
        <v>2.168612</v>
      </c>
      <c r="F23" s="2">
        <v>2.2137630000000001</v>
      </c>
      <c r="G23" s="2">
        <v>2.1995170000000002</v>
      </c>
      <c r="H23" s="2">
        <v>2.1869480000000001</v>
      </c>
      <c r="J23" s="2">
        <f t="shared" si="4"/>
        <v>2.1865318</v>
      </c>
      <c r="K23" s="2">
        <f>MIN(D23:H23)</f>
        <v>2.1638190000000002</v>
      </c>
      <c r="M23" s="2">
        <f t="shared" si="6"/>
        <v>2.9081875000000002E-3</v>
      </c>
      <c r="N23" s="3">
        <f t="shared" si="7"/>
        <v>4.3008218339888875E-2</v>
      </c>
    </row>
    <row r="24" spans="2:14" ht="15" thickBot="1"/>
    <row r="25" spans="2:14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4" ht="15" thickBot="1">
      <c r="B26" s="4" t="s">
        <v>22</v>
      </c>
      <c r="D26" s="21">
        <v>1</v>
      </c>
      <c r="E26" s="22">
        <v>2</v>
      </c>
      <c r="F26" s="22">
        <v>3</v>
      </c>
      <c r="G26" s="22">
        <v>4</v>
      </c>
      <c r="H26" s="23">
        <v>5</v>
      </c>
      <c r="J26" s="21" t="s">
        <v>2</v>
      </c>
      <c r="K26" s="23" t="s">
        <v>7</v>
      </c>
      <c r="M26" s="21" t="s">
        <v>4</v>
      </c>
      <c r="N26" s="23" t="s">
        <v>3</v>
      </c>
    </row>
    <row r="28" spans="2:14">
      <c r="B28" s="1">
        <v>1</v>
      </c>
      <c r="D28" s="1">
        <v>8.3235000000000003E-2</v>
      </c>
      <c r="E28" s="1">
        <v>9.3330999999999997E-2</v>
      </c>
      <c r="F28" s="1">
        <v>0.100235</v>
      </c>
      <c r="G28" s="1">
        <v>9.3650999999999998E-2</v>
      </c>
      <c r="H28" s="1">
        <v>9.8230999999999999E-2</v>
      </c>
      <c r="J28" s="1">
        <f>AVERAGE(D28:H28)</f>
        <v>9.3736600000000003E-2</v>
      </c>
      <c r="K28" s="1">
        <f>MIN(D28:H28)</f>
        <v>8.3235000000000003E-2</v>
      </c>
      <c r="M28" s="1">
        <f>K28</f>
        <v>8.3235000000000003E-2</v>
      </c>
      <c r="N28" s="1">
        <v>1</v>
      </c>
    </row>
    <row r="29" spans="2:14">
      <c r="B29" s="6">
        <v>2</v>
      </c>
      <c r="D29" s="2">
        <v>0.100645</v>
      </c>
      <c r="E29" s="2">
        <v>0.101214</v>
      </c>
      <c r="F29" s="2">
        <v>0.10133399999999999</v>
      </c>
      <c r="G29" s="2">
        <v>9.8449999999999996E-2</v>
      </c>
      <c r="H29" s="2">
        <v>0.103496</v>
      </c>
      <c r="J29" s="2">
        <f t="shared" ref="J29:J34" si="8">AVERAGE(D29:H29)</f>
        <v>0.1010278</v>
      </c>
      <c r="K29" s="2">
        <f t="shared" ref="K29:K33" si="9">MIN(D29:H29)</f>
        <v>9.8449999999999996E-2</v>
      </c>
      <c r="M29" s="2">
        <f>$M$28/B29</f>
        <v>4.1617500000000002E-2</v>
      </c>
      <c r="N29" s="3">
        <f>$K$28/K29</f>
        <v>0.84545454545454557</v>
      </c>
    </row>
    <row r="30" spans="2:14">
      <c r="B30" s="6">
        <v>4</v>
      </c>
      <c r="D30" s="2">
        <v>0.37862299999999999</v>
      </c>
      <c r="E30" s="2">
        <v>0.332459</v>
      </c>
      <c r="F30" s="2">
        <v>0.36507200000000001</v>
      </c>
      <c r="G30" s="2">
        <v>0.33776200000000001</v>
      </c>
      <c r="H30" s="2">
        <v>0.33462599999999998</v>
      </c>
      <c r="J30" s="2">
        <f t="shared" si="8"/>
        <v>0.34970840000000003</v>
      </c>
      <c r="K30" s="2">
        <f t="shared" si="9"/>
        <v>0.332459</v>
      </c>
      <c r="M30" s="2">
        <f t="shared" ref="M30:M34" si="10">$M$28/B30</f>
        <v>2.0808750000000001E-2</v>
      </c>
      <c r="N30" s="3">
        <f t="shared" ref="N30:N34" si="11">$K$28/K30</f>
        <v>0.25036169873578396</v>
      </c>
    </row>
    <row r="31" spans="2:14">
      <c r="B31" s="6">
        <v>8</v>
      </c>
      <c r="D31" s="2">
        <v>0.53007000000000004</v>
      </c>
      <c r="E31" s="2">
        <v>0.53639899999999996</v>
      </c>
      <c r="F31" s="2">
        <v>0.53427000000000002</v>
      </c>
      <c r="G31" s="2">
        <v>0.53456499999999996</v>
      </c>
      <c r="H31" s="2">
        <v>0.55887299999999995</v>
      </c>
      <c r="J31" s="2">
        <f t="shared" si="8"/>
        <v>0.53883539999999996</v>
      </c>
      <c r="K31" s="2">
        <f t="shared" si="9"/>
        <v>0.53007000000000004</v>
      </c>
      <c r="M31" s="2">
        <f t="shared" si="10"/>
        <v>1.0404375E-2</v>
      </c>
      <c r="N31" s="3">
        <f t="shared" si="11"/>
        <v>0.15702643047144715</v>
      </c>
    </row>
    <row r="32" spans="2:14">
      <c r="B32" s="6">
        <v>16</v>
      </c>
      <c r="D32" s="2">
        <v>1.1132500000000001</v>
      </c>
      <c r="E32" s="2">
        <v>1.197695</v>
      </c>
      <c r="F32" s="2">
        <v>1.060346</v>
      </c>
      <c r="G32" s="2">
        <v>1.0485</v>
      </c>
      <c r="H32" s="2">
        <v>1.0655349999999999</v>
      </c>
      <c r="J32" s="2">
        <f t="shared" si="8"/>
        <v>1.0970651999999999</v>
      </c>
      <c r="K32" s="2">
        <f t="shared" si="9"/>
        <v>1.0485</v>
      </c>
      <c r="M32" s="2">
        <f t="shared" si="10"/>
        <v>5.2021875000000002E-3</v>
      </c>
      <c r="N32" s="3">
        <f t="shared" si="11"/>
        <v>7.938483547925608E-2</v>
      </c>
    </row>
    <row r="33" spans="2:14">
      <c r="B33" s="6">
        <v>24</v>
      </c>
      <c r="D33" s="2">
        <v>1.6404030000000001</v>
      </c>
      <c r="E33" s="2">
        <v>1.5982510000000001</v>
      </c>
      <c r="F33" s="2">
        <v>1.599207</v>
      </c>
      <c r="G33" s="2">
        <v>1.5994250000000001</v>
      </c>
      <c r="H33" s="2">
        <v>1.5743959999999999</v>
      </c>
      <c r="J33" s="2">
        <f t="shared" si="8"/>
        <v>1.6023364</v>
      </c>
      <c r="K33" s="2">
        <f t="shared" si="9"/>
        <v>1.5743959999999999</v>
      </c>
      <c r="M33" s="2">
        <f t="shared" si="10"/>
        <v>3.4681250000000003E-3</v>
      </c>
      <c r="N33" s="3">
        <f t="shared" si="11"/>
        <v>5.2867893465176494E-2</v>
      </c>
    </row>
    <row r="34" spans="2:14">
      <c r="B34" s="6">
        <v>32</v>
      </c>
      <c r="D34" s="2">
        <v>2.2279460000000002</v>
      </c>
      <c r="E34" s="2">
        <v>2.1595040000000001</v>
      </c>
      <c r="F34" s="2">
        <v>2.211827</v>
      </c>
      <c r="G34" s="2">
        <v>2.2357260000000001</v>
      </c>
      <c r="H34" s="2">
        <v>2.5527790000000001</v>
      </c>
      <c r="J34" s="2">
        <f t="shared" si="8"/>
        <v>2.2775564000000004</v>
      </c>
      <c r="K34" s="2">
        <f>MIN(D34:H34)</f>
        <v>2.1595040000000001</v>
      </c>
      <c r="M34" s="2">
        <f t="shared" si="10"/>
        <v>2.6010937500000001E-3</v>
      </c>
      <c r="N34" s="3">
        <f t="shared" si="11"/>
        <v>3.8543572968607609E-2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21">
        <v>1</v>
      </c>
      <c r="E37" s="22">
        <v>2</v>
      </c>
      <c r="F37" s="22">
        <v>3</v>
      </c>
      <c r="G37" s="22">
        <v>4</v>
      </c>
      <c r="H37" s="23">
        <v>5</v>
      </c>
      <c r="J37" s="21" t="s">
        <v>2</v>
      </c>
      <c r="K37" s="23" t="s">
        <v>7</v>
      </c>
      <c r="M37" s="21" t="s">
        <v>4</v>
      </c>
      <c r="N37" s="23" t="s">
        <v>3</v>
      </c>
    </row>
    <row r="39" spans="2:14">
      <c r="B39" s="1">
        <v>1</v>
      </c>
      <c r="D39" s="1">
        <v>8.3506999999999998E-2</v>
      </c>
      <c r="E39" s="1">
        <v>8.6789000000000005E-2</v>
      </c>
      <c r="F39" s="1">
        <v>9.2512999999999998E-2</v>
      </c>
      <c r="G39" s="1">
        <v>0.100132</v>
      </c>
      <c r="H39" s="1">
        <v>9.4712000000000005E-2</v>
      </c>
      <c r="J39" s="1">
        <f>AVERAGE(D39:H39)</f>
        <v>9.1530600000000004E-2</v>
      </c>
      <c r="K39" s="1">
        <f>MIN(D39:H39)</f>
        <v>8.3506999999999998E-2</v>
      </c>
      <c r="M39" s="1">
        <f>K39</f>
        <v>8.3506999999999998E-2</v>
      </c>
      <c r="N39" s="1">
        <v>1</v>
      </c>
    </row>
    <row r="40" spans="2:14">
      <c r="B40" s="6">
        <v>2</v>
      </c>
      <c r="D40" s="2">
        <v>0.102702</v>
      </c>
      <c r="E40" s="2">
        <v>0.104021</v>
      </c>
      <c r="F40" s="2">
        <v>0.106103</v>
      </c>
      <c r="G40" s="2">
        <v>0.102422</v>
      </c>
      <c r="H40" s="2">
        <v>0.10188999999999999</v>
      </c>
      <c r="J40" s="2">
        <f t="shared" ref="J40:J45" si="12">AVERAGE(D40:H40)</f>
        <v>0.10342759999999999</v>
      </c>
      <c r="K40" s="2">
        <f t="shared" ref="K40:K44" si="13">MIN(D40:H40)</f>
        <v>0.10188999999999999</v>
      </c>
      <c r="M40" s="2">
        <f>$M$39/B40</f>
        <v>4.1753499999999999E-2</v>
      </c>
      <c r="N40" s="3">
        <f>$K$39/K40</f>
        <v>0.81957993915006377</v>
      </c>
    </row>
    <row r="41" spans="2:14">
      <c r="B41" s="6">
        <v>4</v>
      </c>
      <c r="D41" s="2">
        <v>0.36614999999999998</v>
      </c>
      <c r="E41" s="2">
        <v>0.36135899999999999</v>
      </c>
      <c r="F41" s="2">
        <v>0.359039</v>
      </c>
      <c r="G41" s="2">
        <v>0.36163200000000001</v>
      </c>
      <c r="H41" s="2">
        <v>0.35714400000000002</v>
      </c>
      <c r="J41" s="2">
        <f t="shared" si="12"/>
        <v>0.36106480000000002</v>
      </c>
      <c r="K41" s="2">
        <f t="shared" si="13"/>
        <v>0.35714400000000002</v>
      </c>
      <c r="M41" s="2">
        <f t="shared" ref="M41:M45" si="14">$M$39/B41</f>
        <v>2.0876749999999999E-2</v>
      </c>
      <c r="N41" s="3">
        <f t="shared" ref="N41:N45" si="15">$K$39/K41</f>
        <v>0.23381885177967429</v>
      </c>
    </row>
    <row r="42" spans="2:14">
      <c r="B42" s="6">
        <v>8</v>
      </c>
      <c r="D42" s="2">
        <v>0.58507799999999999</v>
      </c>
      <c r="E42" s="2">
        <v>0.56239499999999998</v>
      </c>
      <c r="F42" s="2">
        <v>0.62812900000000005</v>
      </c>
      <c r="G42" s="2">
        <v>0.62712500000000004</v>
      </c>
      <c r="H42" s="2">
        <v>0.59168500000000002</v>
      </c>
      <c r="J42" s="2">
        <f t="shared" si="12"/>
        <v>0.59888240000000004</v>
      </c>
      <c r="K42" s="2">
        <f t="shared" si="13"/>
        <v>0.56239499999999998</v>
      </c>
      <c r="M42" s="2">
        <f t="shared" si="14"/>
        <v>1.0438375E-2</v>
      </c>
      <c r="N42" s="3">
        <f t="shared" si="15"/>
        <v>0.14848460601534508</v>
      </c>
    </row>
    <row r="43" spans="2:14">
      <c r="B43" s="6">
        <v>16</v>
      </c>
      <c r="D43" s="2">
        <v>1.3504309999999999</v>
      </c>
      <c r="E43" s="2">
        <v>1.2051400000000001</v>
      </c>
      <c r="F43" s="2">
        <v>1.294896</v>
      </c>
      <c r="G43" s="2">
        <v>1.3215429999999999</v>
      </c>
      <c r="H43" s="2">
        <v>1.223462</v>
      </c>
      <c r="J43" s="2">
        <f t="shared" si="12"/>
        <v>1.2790944</v>
      </c>
      <c r="K43" s="2">
        <f t="shared" si="13"/>
        <v>1.2051400000000001</v>
      </c>
      <c r="M43" s="2">
        <f t="shared" si="14"/>
        <v>5.2191874999999999E-3</v>
      </c>
      <c r="N43" s="3">
        <f t="shared" si="15"/>
        <v>6.9292364372603998E-2</v>
      </c>
    </row>
    <row r="44" spans="2:14">
      <c r="B44" s="6">
        <v>24</v>
      </c>
      <c r="D44" s="2">
        <v>1.8806750000000001</v>
      </c>
      <c r="E44" s="2">
        <v>1.643918</v>
      </c>
      <c r="F44" s="2">
        <v>1.7011229999999999</v>
      </c>
      <c r="G44" s="2">
        <v>1.9966600000000001</v>
      </c>
      <c r="H44" s="2">
        <v>2.1202719999999999</v>
      </c>
      <c r="J44" s="2">
        <f t="shared" si="12"/>
        <v>1.8685296</v>
      </c>
      <c r="K44" s="2">
        <f t="shared" si="13"/>
        <v>1.643918</v>
      </c>
      <c r="M44" s="2">
        <f t="shared" si="14"/>
        <v>3.4794583333333331E-3</v>
      </c>
      <c r="N44" s="3">
        <f t="shared" si="15"/>
        <v>5.0797545862993163E-2</v>
      </c>
    </row>
    <row r="45" spans="2:14">
      <c r="B45" s="6">
        <v>32</v>
      </c>
      <c r="D45" s="2">
        <v>2.282486</v>
      </c>
      <c r="E45" s="2">
        <v>2.2257250000000002</v>
      </c>
      <c r="F45" s="2">
        <v>2.4732500000000002</v>
      </c>
      <c r="G45" s="2">
        <v>2.3748140000000002</v>
      </c>
      <c r="H45" s="2">
        <v>2.2769810000000001</v>
      </c>
      <c r="J45" s="2">
        <f t="shared" si="12"/>
        <v>2.3266511999999997</v>
      </c>
      <c r="K45" s="2">
        <f>MIN(D45:H45)</f>
        <v>2.2257250000000002</v>
      </c>
      <c r="M45" s="2">
        <f t="shared" si="14"/>
        <v>2.6095937499999999E-3</v>
      </c>
      <c r="N45" s="3">
        <f t="shared" si="15"/>
        <v>3.7519010659448043E-2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21">
        <v>1</v>
      </c>
      <c r="E48" s="22">
        <v>2</v>
      </c>
      <c r="F48" s="22">
        <v>3</v>
      </c>
      <c r="G48" s="22">
        <v>4</v>
      </c>
      <c r="H48" s="23">
        <v>5</v>
      </c>
      <c r="J48" s="21" t="s">
        <v>2</v>
      </c>
      <c r="K48" s="23" t="s">
        <v>7</v>
      </c>
      <c r="M48" s="21" t="s">
        <v>4</v>
      </c>
      <c r="N48" s="23" t="s">
        <v>3</v>
      </c>
    </row>
    <row r="50" spans="2:14">
      <c r="B50" s="1">
        <v>1</v>
      </c>
      <c r="D50" s="1">
        <v>9.1982999999999995E-2</v>
      </c>
      <c r="E50" s="1">
        <v>9.9246000000000001E-2</v>
      </c>
      <c r="F50" s="1">
        <v>0.101453</v>
      </c>
      <c r="G50" s="1">
        <v>9.9363000000000007E-2</v>
      </c>
      <c r="H50" s="1">
        <v>0.110012</v>
      </c>
      <c r="J50" s="1">
        <f>AVERAGE(D50:H50)</f>
        <v>0.1004114</v>
      </c>
      <c r="K50" s="1">
        <f>MIN(D50:H50)</f>
        <v>9.1982999999999995E-2</v>
      </c>
      <c r="M50" s="1">
        <f>K50</f>
        <v>9.1982999999999995E-2</v>
      </c>
      <c r="N50" s="1">
        <v>1</v>
      </c>
    </row>
    <row r="51" spans="2:14">
      <c r="B51" s="6">
        <v>2</v>
      </c>
      <c r="D51" s="2">
        <v>0.116104</v>
      </c>
      <c r="E51" s="2">
        <v>0.11311300000000001</v>
      </c>
      <c r="F51" s="2">
        <v>0.11604100000000001</v>
      </c>
      <c r="G51" s="2">
        <v>0.114483</v>
      </c>
      <c r="H51" s="2">
        <v>0.113619</v>
      </c>
      <c r="J51" s="2">
        <f t="shared" ref="J51:J56" si="16">AVERAGE(D51:H51)</f>
        <v>0.114672</v>
      </c>
      <c r="K51" s="2">
        <f t="shared" ref="K51:K55" si="17">MIN(D51:H51)</f>
        <v>0.11311300000000001</v>
      </c>
      <c r="M51" s="2">
        <f>$M$50/B51</f>
        <v>4.5991499999999998E-2</v>
      </c>
      <c r="N51" s="3">
        <f>$K$50/K51</f>
        <v>0.81319565390361848</v>
      </c>
    </row>
    <row r="52" spans="2:14">
      <c r="B52" s="6">
        <v>4</v>
      </c>
      <c r="D52" s="2">
        <v>0.39888200000000001</v>
      </c>
      <c r="E52" s="2">
        <v>0.38798300000000002</v>
      </c>
      <c r="F52" s="2">
        <v>0.42715799999999998</v>
      </c>
      <c r="G52" s="2">
        <v>0.40390999999999999</v>
      </c>
      <c r="H52" s="2">
        <v>0.39371299999999998</v>
      </c>
      <c r="J52" s="2">
        <f t="shared" si="16"/>
        <v>0.40232919999999994</v>
      </c>
      <c r="K52" s="2">
        <f t="shared" si="17"/>
        <v>0.38798300000000002</v>
      </c>
      <c r="M52" s="2">
        <f t="shared" ref="M52:M56" si="18">$M$50/B52</f>
        <v>2.2995749999999999E-2</v>
      </c>
      <c r="N52" s="3">
        <f t="shared" ref="N52:N56" si="19">$K$50/K52</f>
        <v>0.2370799751535505</v>
      </c>
    </row>
    <row r="53" spans="2:14">
      <c r="B53" s="6">
        <v>8</v>
      </c>
      <c r="D53" s="2">
        <v>0.65220299999999998</v>
      </c>
      <c r="E53" s="2">
        <v>0.66091100000000003</v>
      </c>
      <c r="F53" s="2">
        <v>0.63783999999999996</v>
      </c>
      <c r="G53" s="2">
        <v>0.59687900000000005</v>
      </c>
      <c r="H53" s="2">
        <v>0.62999499999999997</v>
      </c>
      <c r="J53" s="2">
        <f t="shared" si="16"/>
        <v>0.63556560000000006</v>
      </c>
      <c r="K53" s="2">
        <f t="shared" si="17"/>
        <v>0.59687900000000005</v>
      </c>
      <c r="M53" s="2">
        <f t="shared" si="18"/>
        <v>1.1497874999999999E-2</v>
      </c>
      <c r="N53" s="3">
        <f t="shared" si="19"/>
        <v>0.1541066112227101</v>
      </c>
    </row>
    <row r="54" spans="2:14">
      <c r="B54" s="6">
        <v>16</v>
      </c>
      <c r="D54" s="2">
        <v>1.2063250000000001</v>
      </c>
      <c r="E54" s="2">
        <v>1.2257</v>
      </c>
      <c r="F54" s="2">
        <v>1.304492</v>
      </c>
      <c r="G54" s="2">
        <v>1.3327290000000001</v>
      </c>
      <c r="H54" s="2">
        <v>1.4372339999999999</v>
      </c>
      <c r="J54" s="2">
        <f t="shared" si="16"/>
        <v>1.301296</v>
      </c>
      <c r="K54" s="2">
        <f t="shared" si="17"/>
        <v>1.2063250000000001</v>
      </c>
      <c r="M54" s="2">
        <f t="shared" si="18"/>
        <v>5.7489374999999997E-3</v>
      </c>
      <c r="N54" s="3">
        <f t="shared" si="19"/>
        <v>7.6250595817876604E-2</v>
      </c>
    </row>
    <row r="55" spans="2:14">
      <c r="B55" s="6">
        <v>24</v>
      </c>
      <c r="D55" s="2">
        <v>1.8088470000000001</v>
      </c>
      <c r="E55" s="2">
        <v>2.2725369999999998</v>
      </c>
      <c r="F55" s="2">
        <v>2.1157720000000002</v>
      </c>
      <c r="G55" s="2">
        <v>1.8727860000000001</v>
      </c>
      <c r="H55" s="2">
        <v>2.082198</v>
      </c>
      <c r="J55" s="2">
        <f t="shared" si="16"/>
        <v>2.0304279999999997</v>
      </c>
      <c r="K55" s="2">
        <f t="shared" si="17"/>
        <v>1.8088470000000001</v>
      </c>
      <c r="M55" s="2">
        <f t="shared" si="18"/>
        <v>3.8326249999999997E-3</v>
      </c>
      <c r="N55" s="3">
        <f t="shared" si="19"/>
        <v>5.0851730411693191E-2</v>
      </c>
    </row>
    <row r="56" spans="2:14">
      <c r="B56" s="6">
        <v>32</v>
      </c>
      <c r="D56" s="2">
        <v>2.4778470000000001</v>
      </c>
      <c r="E56" s="2">
        <v>3.0164620000000002</v>
      </c>
      <c r="F56" s="2">
        <v>3.0390679999999999</v>
      </c>
      <c r="G56" s="2">
        <v>2.572667</v>
      </c>
      <c r="H56" s="2">
        <v>2.7276850000000001</v>
      </c>
      <c r="J56" s="2">
        <f t="shared" si="16"/>
        <v>2.7667458000000003</v>
      </c>
      <c r="K56" s="2">
        <f>MIN(D56:H56)</f>
        <v>2.4778470000000001</v>
      </c>
      <c r="M56" s="2">
        <f t="shared" si="18"/>
        <v>2.8744687499999999E-3</v>
      </c>
      <c r="N56" s="3">
        <f t="shared" si="19"/>
        <v>3.7122146766931124E-2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21">
        <v>1</v>
      </c>
      <c r="E59" s="22">
        <v>2</v>
      </c>
      <c r="F59" s="22">
        <v>3</v>
      </c>
      <c r="G59" s="22">
        <v>4</v>
      </c>
      <c r="H59" s="23">
        <v>5</v>
      </c>
      <c r="J59" s="21" t="s">
        <v>2</v>
      </c>
      <c r="K59" s="23" t="s">
        <v>7</v>
      </c>
      <c r="M59" s="21" t="s">
        <v>4</v>
      </c>
      <c r="N59" s="23" t="s">
        <v>3</v>
      </c>
    </row>
    <row r="61" spans="2:14">
      <c r="B61" s="1">
        <v>1</v>
      </c>
      <c r="D61" s="1">
        <v>0.11258</v>
      </c>
      <c r="E61" s="1">
        <v>0.12438399999999999</v>
      </c>
      <c r="F61" s="1">
        <v>0.11487600000000001</v>
      </c>
      <c r="G61" s="1">
        <v>0.119584</v>
      </c>
      <c r="H61" s="1">
        <v>0.12876299999999999</v>
      </c>
      <c r="J61" s="1">
        <f>AVERAGE(D61:H61)</f>
        <v>0.1200374</v>
      </c>
      <c r="K61" s="1">
        <f>MIN(D61:H61)</f>
        <v>0.11258</v>
      </c>
      <c r="M61" s="1">
        <f>K61</f>
        <v>0.11258</v>
      </c>
      <c r="N61" s="1">
        <v>1</v>
      </c>
    </row>
    <row r="62" spans="2:14">
      <c r="B62" s="6">
        <v>2</v>
      </c>
      <c r="D62" s="2">
        <v>90.452213999999998</v>
      </c>
      <c r="E62" s="2">
        <v>93.765477000000004</v>
      </c>
      <c r="F62" s="2">
        <v>91.857682999999994</v>
      </c>
      <c r="G62" s="2">
        <v>92.413422999999995</v>
      </c>
      <c r="H62" s="2">
        <v>90.943558999999993</v>
      </c>
      <c r="J62" s="2">
        <f t="shared" ref="J62:J67" si="20">AVERAGE(D62:H62)</f>
        <v>91.886471199999988</v>
      </c>
      <c r="K62" s="2">
        <f t="shared" ref="K62:K66" si="21">MIN(D62:H62)</f>
        <v>90.452213999999998</v>
      </c>
      <c r="M62" s="2">
        <f>$M$61/B62</f>
        <v>5.629E-2</v>
      </c>
      <c r="N62" s="3">
        <f>$K$61/K62</f>
        <v>1.2446350953885994E-3</v>
      </c>
    </row>
    <row r="63" spans="2:14">
      <c r="B63" s="6">
        <v>4</v>
      </c>
      <c r="D63" s="2">
        <v>286.69421899999998</v>
      </c>
      <c r="E63" s="2">
        <v>287.544713</v>
      </c>
      <c r="F63" s="2">
        <v>288.325942</v>
      </c>
      <c r="G63" s="2">
        <v>286.84691700000002</v>
      </c>
      <c r="H63" s="2">
        <v>287.95682900000003</v>
      </c>
      <c r="J63" s="2">
        <f t="shared" si="20"/>
        <v>287.473724</v>
      </c>
      <c r="K63" s="2">
        <f t="shared" si="21"/>
        <v>286.69421899999998</v>
      </c>
      <c r="M63" s="2">
        <f t="shared" ref="M63:M67" si="22">$M$61/B63</f>
        <v>2.8145E-2</v>
      </c>
      <c r="N63" s="3">
        <f t="shared" ref="N63:N67" si="23">$K$61/K63</f>
        <v>3.9268318835546529E-4</v>
      </c>
    </row>
    <row r="64" spans="2:14">
      <c r="B64" s="6">
        <v>8</v>
      </c>
      <c r="D64" s="2">
        <v>578.06085499999995</v>
      </c>
      <c r="E64" s="2">
        <v>579.23432400000002</v>
      </c>
      <c r="F64" s="2">
        <v>578.388912</v>
      </c>
      <c r="G64" s="2">
        <v>579.16589499999998</v>
      </c>
      <c r="H64" s="2">
        <v>579.94834200000003</v>
      </c>
      <c r="J64" s="2">
        <f t="shared" si="20"/>
        <v>578.95966560000011</v>
      </c>
      <c r="K64" s="2">
        <f t="shared" si="21"/>
        <v>578.06085499999995</v>
      </c>
      <c r="M64" s="2">
        <f t="shared" si="22"/>
        <v>1.40725E-2</v>
      </c>
      <c r="N64" s="3">
        <f t="shared" si="23"/>
        <v>1.9475458167808303E-4</v>
      </c>
    </row>
    <row r="65" spans="2:14">
      <c r="B65" s="6">
        <v>16</v>
      </c>
      <c r="D65" s="2">
        <v>1076.8510140000001</v>
      </c>
      <c r="E65" s="2">
        <v>1077.4234610000001</v>
      </c>
      <c r="F65" s="2">
        <v>1077.8559210000001</v>
      </c>
      <c r="G65" s="2">
        <v>1076.9543140000001</v>
      </c>
      <c r="H65" s="2">
        <v>1077.4960229999999</v>
      </c>
      <c r="J65" s="2">
        <f t="shared" si="20"/>
        <v>1077.3161466000001</v>
      </c>
      <c r="K65" s="2">
        <f t="shared" si="21"/>
        <v>1076.8510140000001</v>
      </c>
      <c r="M65" s="2">
        <f t="shared" si="22"/>
        <v>7.03625E-3</v>
      </c>
      <c r="N65" s="3">
        <f t="shared" si="23"/>
        <v>1.0454556715493792E-4</v>
      </c>
    </row>
    <row r="66" spans="2:14">
      <c r="B66" s="6">
        <v>24</v>
      </c>
      <c r="D66" s="2">
        <v>1597.975801</v>
      </c>
      <c r="E66" s="2">
        <v>1599.493201</v>
      </c>
      <c r="F66" s="2">
        <v>1597.995801</v>
      </c>
      <c r="G66" s="2">
        <v>1598.1023929999999</v>
      </c>
      <c r="H66" s="2">
        <v>1600.123801</v>
      </c>
      <c r="J66" s="2">
        <f t="shared" si="20"/>
        <v>1598.7381994</v>
      </c>
      <c r="K66" s="2">
        <f t="shared" si="21"/>
        <v>1597.975801</v>
      </c>
      <c r="M66" s="2">
        <f t="shared" si="22"/>
        <v>4.6908333333333333E-3</v>
      </c>
      <c r="N66" s="3">
        <f t="shared" si="23"/>
        <v>7.0451630074465685E-5</v>
      </c>
    </row>
    <row r="67" spans="2:14">
      <c r="B67" s="6">
        <v>32</v>
      </c>
      <c r="D67" s="2">
        <v>2102.2671289999998</v>
      </c>
      <c r="E67" s="2">
        <v>2103.5690450000002</v>
      </c>
      <c r="F67" s="2">
        <v>2102.8653089999998</v>
      </c>
      <c r="G67" s="2">
        <v>2102.5984319999998</v>
      </c>
      <c r="H67" s="2">
        <v>2104.452534</v>
      </c>
      <c r="J67" s="2">
        <f t="shared" si="20"/>
        <v>2103.1504897999998</v>
      </c>
      <c r="K67" s="2">
        <f>MIN(D67:H67)</f>
        <v>2102.2671289999998</v>
      </c>
      <c r="M67" s="2">
        <f t="shared" si="22"/>
        <v>3.518125E-3</v>
      </c>
      <c r="N67" s="3">
        <f t="shared" si="23"/>
        <v>5.3551710173745483E-5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25" workbookViewId="0">
      <selection activeCell="Q14" sqref="Q14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21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18">
        <v>1</v>
      </c>
      <c r="E4" s="19">
        <v>2</v>
      </c>
      <c r="F4" s="19">
        <v>3</v>
      </c>
      <c r="G4" s="19">
        <v>4</v>
      </c>
      <c r="H4" s="20">
        <v>5</v>
      </c>
      <c r="J4" s="18" t="s">
        <v>2</v>
      </c>
      <c r="K4" s="20" t="s">
        <v>7</v>
      </c>
      <c r="M4" s="18" t="s">
        <v>4</v>
      </c>
      <c r="N4" s="20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0.85768999999999995</v>
      </c>
      <c r="E6" s="1">
        <v>0.86322699999999997</v>
      </c>
      <c r="F6" s="1">
        <v>0.82217200000000001</v>
      </c>
      <c r="G6" s="1">
        <v>0.87396499999999999</v>
      </c>
      <c r="H6" s="1">
        <v>0.825044</v>
      </c>
      <c r="J6" s="1">
        <f>AVERAGE(D6:H6)</f>
        <v>0.84841960000000005</v>
      </c>
      <c r="K6" s="1">
        <f>MIN(D6:H6)</f>
        <v>0.82217200000000001</v>
      </c>
      <c r="M6" s="1">
        <f>K6</f>
        <v>0.82217200000000001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0.85100600000000004</v>
      </c>
      <c r="E7" s="2">
        <v>0.85373900000000003</v>
      </c>
      <c r="F7" s="2">
        <v>0.85937399999999997</v>
      </c>
      <c r="G7" s="2">
        <v>0.85542700000000005</v>
      </c>
      <c r="H7" s="2">
        <v>0.85149200000000003</v>
      </c>
      <c r="J7" s="2">
        <f t="shared" ref="J7:J12" si="0">AVERAGE(D7:H7)</f>
        <v>0.85420759999999996</v>
      </c>
      <c r="K7" s="2">
        <f t="shared" ref="K7:K11" si="1">MIN(D7:H7)</f>
        <v>0.85100600000000004</v>
      </c>
      <c r="M7" s="2">
        <f t="shared" ref="M7:M12" si="2">$M$6/B7</f>
        <v>0.41108600000000001</v>
      </c>
      <c r="N7" s="3">
        <f t="shared" ref="N7:N12" si="3">$K$6/K7</f>
        <v>0.96611774770095626</v>
      </c>
      <c r="O7" s="1">
        <v>2</v>
      </c>
    </row>
    <row r="8" spans="2:18">
      <c r="B8" s="6">
        <v>4</v>
      </c>
      <c r="D8" s="2">
        <v>1.409408</v>
      </c>
      <c r="E8" s="2">
        <v>1.3766560000000001</v>
      </c>
      <c r="F8" s="2">
        <v>1.3725400000000001</v>
      </c>
      <c r="G8" s="2">
        <v>1.361065</v>
      </c>
      <c r="H8" s="2">
        <v>1.365197</v>
      </c>
      <c r="J8" s="2">
        <f t="shared" si="0"/>
        <v>1.3769732000000001</v>
      </c>
      <c r="K8" s="2">
        <f t="shared" si="1"/>
        <v>1.361065</v>
      </c>
      <c r="M8" s="2">
        <f t="shared" si="2"/>
        <v>0.205543</v>
      </c>
      <c r="N8" s="3">
        <f t="shared" si="3"/>
        <v>0.60406519894347444</v>
      </c>
      <c r="O8" s="1">
        <v>4</v>
      </c>
    </row>
    <row r="9" spans="2:18">
      <c r="B9" s="6">
        <v>8</v>
      </c>
      <c r="D9" s="2">
        <v>1.764338</v>
      </c>
      <c r="E9" s="2">
        <v>1.707838</v>
      </c>
      <c r="F9" s="2">
        <v>1.7288680000000001</v>
      </c>
      <c r="G9" s="2">
        <v>1.707238</v>
      </c>
      <c r="H9" s="2">
        <v>1.694145</v>
      </c>
      <c r="J9" s="2">
        <f t="shared" si="0"/>
        <v>1.7204854000000001</v>
      </c>
      <c r="K9" s="2">
        <f t="shared" si="1"/>
        <v>1.694145</v>
      </c>
      <c r="M9" s="2">
        <f t="shared" si="2"/>
        <v>0.1027715</v>
      </c>
      <c r="N9" s="3">
        <f t="shared" si="3"/>
        <v>0.48530202550549095</v>
      </c>
      <c r="O9" s="1">
        <v>8</v>
      </c>
    </row>
    <row r="10" spans="2:18">
      <c r="B10" s="6">
        <v>16</v>
      </c>
      <c r="D10" s="2">
        <v>2.9739849999999999</v>
      </c>
      <c r="E10" s="2">
        <v>3.2136499999999999</v>
      </c>
      <c r="F10" s="2">
        <v>2.8717609999999998</v>
      </c>
      <c r="G10" s="2">
        <v>2.9288639999999999</v>
      </c>
      <c r="H10" s="2">
        <v>2.8382999999999998</v>
      </c>
      <c r="J10" s="2">
        <f t="shared" si="0"/>
        <v>2.9653119999999999</v>
      </c>
      <c r="K10" s="2">
        <f t="shared" si="1"/>
        <v>2.8382999999999998</v>
      </c>
      <c r="M10" s="2">
        <f t="shared" si="2"/>
        <v>5.1385750000000001E-2</v>
      </c>
      <c r="N10" s="3">
        <f t="shared" si="3"/>
        <v>0.28967057745833774</v>
      </c>
      <c r="O10" s="1">
        <v>16</v>
      </c>
    </row>
    <row r="11" spans="2:18">
      <c r="B11" s="6">
        <v>24</v>
      </c>
      <c r="D11" s="2">
        <v>4.0569750000000004</v>
      </c>
      <c r="E11" s="2">
        <v>4.0014729999999998</v>
      </c>
      <c r="F11" s="2">
        <v>4.0060099999999998</v>
      </c>
      <c r="G11" s="2">
        <v>3.9446720000000002</v>
      </c>
      <c r="H11" s="2">
        <v>3.9686970000000001</v>
      </c>
      <c r="J11" s="2">
        <f t="shared" si="0"/>
        <v>3.9955653999999994</v>
      </c>
      <c r="K11" s="2">
        <f t="shared" si="1"/>
        <v>3.9446720000000002</v>
      </c>
      <c r="M11" s="2">
        <f t="shared" si="2"/>
        <v>3.4257166666666665E-2</v>
      </c>
      <c r="N11" s="3">
        <f t="shared" si="3"/>
        <v>0.20842594770870682</v>
      </c>
    </row>
    <row r="12" spans="2:18">
      <c r="B12" s="6">
        <v>32</v>
      </c>
      <c r="D12" s="2">
        <v>5.456734</v>
      </c>
      <c r="E12" s="2">
        <v>5.1986359999999996</v>
      </c>
      <c r="F12" s="2">
        <v>5.0677120000000002</v>
      </c>
      <c r="G12" s="2">
        <v>5.0964790000000004</v>
      </c>
      <c r="H12" s="2">
        <v>5.073461</v>
      </c>
      <c r="J12" s="2">
        <f t="shared" si="0"/>
        <v>5.1786044000000002</v>
      </c>
      <c r="K12" s="2">
        <f>MIN(D12:H12)</f>
        <v>5.0677120000000002</v>
      </c>
      <c r="M12" s="2">
        <f t="shared" si="2"/>
        <v>2.5692875E-2</v>
      </c>
      <c r="N12" s="3">
        <f t="shared" si="3"/>
        <v>0.16223731735347233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18">
        <v>1</v>
      </c>
      <c r="E15" s="19">
        <v>2</v>
      </c>
      <c r="F15" s="19">
        <v>3</v>
      </c>
      <c r="G15" s="19">
        <v>4</v>
      </c>
      <c r="H15" s="20">
        <v>5</v>
      </c>
      <c r="J15" s="18" t="s">
        <v>2</v>
      </c>
      <c r="K15" s="20" t="s">
        <v>7</v>
      </c>
      <c r="M15" s="18" t="s">
        <v>4</v>
      </c>
      <c r="N15" s="20" t="s">
        <v>3</v>
      </c>
    </row>
    <row r="16" spans="2:18" ht="15" thickBot="1"/>
    <row r="17" spans="2:18" ht="15" thickBot="1">
      <c r="B17" s="1">
        <v>1</v>
      </c>
      <c r="D17" s="1">
        <v>0.47507700000000003</v>
      </c>
      <c r="E17" s="1">
        <v>0.47235100000000002</v>
      </c>
      <c r="F17" s="1">
        <v>0.47214200000000001</v>
      </c>
      <c r="G17" s="1">
        <v>0.47017900000000001</v>
      </c>
      <c r="H17" s="1">
        <v>0.47067100000000001</v>
      </c>
      <c r="J17" s="1">
        <f>AVERAGE(D17:H17)</f>
        <v>0.472084</v>
      </c>
      <c r="K17" s="1">
        <f>MIN(D17:H17)</f>
        <v>0.47017900000000001</v>
      </c>
      <c r="M17" s="1">
        <f>K17</f>
        <v>0.47017900000000001</v>
      </c>
      <c r="N17" s="1">
        <v>1</v>
      </c>
      <c r="O17" s="1" t="s">
        <v>15</v>
      </c>
      <c r="P17" s="4" t="s">
        <v>11</v>
      </c>
      <c r="Q17" s="14" t="s">
        <v>9</v>
      </c>
      <c r="R17" s="4" t="s">
        <v>1</v>
      </c>
    </row>
    <row r="18" spans="2:18">
      <c r="B18" s="6">
        <v>2</v>
      </c>
      <c r="D18" s="2">
        <v>0.50092099999999995</v>
      </c>
      <c r="E18" s="2">
        <v>0.50862799999999997</v>
      </c>
      <c r="F18" s="2">
        <v>0.49790699999999999</v>
      </c>
      <c r="G18" s="2">
        <v>0.50682499999999997</v>
      </c>
      <c r="H18" s="2">
        <v>0.50873699999999999</v>
      </c>
      <c r="J18" s="2">
        <f t="shared" ref="J18:J23" si="4">AVERAGE(D18:H18)</f>
        <v>0.50460360000000004</v>
      </c>
      <c r="K18" s="2">
        <f t="shared" ref="K18:K22" si="5">MIN(D18:H18)</f>
        <v>0.49790699999999999</v>
      </c>
      <c r="M18" s="2">
        <f>$M$17/B18</f>
        <v>0.23508950000000001</v>
      </c>
      <c r="N18" s="3">
        <f>$K$17/K18</f>
        <v>0.94431088536614272</v>
      </c>
    </row>
    <row r="19" spans="2:18">
      <c r="B19" s="6">
        <v>4</v>
      </c>
      <c r="D19" s="2">
        <v>1.0462720000000001</v>
      </c>
      <c r="E19" s="2">
        <v>1.040456</v>
      </c>
      <c r="F19" s="2">
        <v>1.051828</v>
      </c>
      <c r="G19" s="2">
        <v>1.054246</v>
      </c>
      <c r="H19" s="2">
        <v>1.054019</v>
      </c>
      <c r="J19" s="2">
        <f t="shared" si="4"/>
        <v>1.0493642000000001</v>
      </c>
      <c r="K19" s="2">
        <f t="shared" si="5"/>
        <v>1.040456</v>
      </c>
      <c r="M19" s="2">
        <f t="shared" ref="M19:M23" si="6">$M$17/B19</f>
        <v>0.11754475</v>
      </c>
      <c r="N19" s="3">
        <f t="shared" ref="N19:N23" si="7">$K$17/K19</f>
        <v>0.45189705283068193</v>
      </c>
      <c r="O19" s="1">
        <v>1</v>
      </c>
      <c r="P19" s="1">
        <v>50</v>
      </c>
      <c r="Q19" s="11">
        <v>2500</v>
      </c>
      <c r="R19" s="1" t="s">
        <v>12</v>
      </c>
    </row>
    <row r="20" spans="2:18">
      <c r="B20" s="6">
        <v>8</v>
      </c>
      <c r="D20" s="2">
        <v>1.4701090000000001</v>
      </c>
      <c r="E20" s="2">
        <v>1.5066189999999999</v>
      </c>
      <c r="F20" s="2">
        <v>1.4729680000000001</v>
      </c>
      <c r="G20" s="2">
        <v>1.4603489999999999</v>
      </c>
      <c r="H20" s="2">
        <v>1.5148470000000001</v>
      </c>
      <c r="J20" s="2">
        <f t="shared" si="4"/>
        <v>1.4849783999999999</v>
      </c>
      <c r="K20" s="2">
        <f t="shared" si="5"/>
        <v>1.4603489999999999</v>
      </c>
      <c r="M20" s="2">
        <f t="shared" si="6"/>
        <v>5.8772375000000002E-2</v>
      </c>
      <c r="N20" s="3">
        <f t="shared" si="7"/>
        <v>0.32196344846334679</v>
      </c>
      <c r="O20" s="1">
        <v>2</v>
      </c>
    </row>
    <row r="21" spans="2:18">
      <c r="B21" s="6">
        <v>16</v>
      </c>
      <c r="D21" s="2">
        <v>2.7110479999999999</v>
      </c>
      <c r="E21" s="2">
        <v>3.0280819999999999</v>
      </c>
      <c r="F21" s="2">
        <v>2.8403900000000002</v>
      </c>
      <c r="G21" s="2">
        <v>2.895025</v>
      </c>
      <c r="H21" s="2">
        <v>2.8604669999999999</v>
      </c>
      <c r="J21" s="2">
        <f t="shared" si="4"/>
        <v>2.8670023999999996</v>
      </c>
      <c r="K21" s="2">
        <f t="shared" si="5"/>
        <v>2.7110479999999999</v>
      </c>
      <c r="M21" s="2">
        <f t="shared" si="6"/>
        <v>2.9386187500000001E-2</v>
      </c>
      <c r="N21" s="3">
        <f t="shared" si="7"/>
        <v>0.17343071756752371</v>
      </c>
      <c r="O21" s="1">
        <v>4</v>
      </c>
    </row>
    <row r="22" spans="2:18">
      <c r="B22" s="6">
        <v>24</v>
      </c>
      <c r="D22" s="2">
        <v>4.2062280000000003</v>
      </c>
      <c r="E22" s="2">
        <v>4.7272990000000004</v>
      </c>
      <c r="F22" s="2">
        <v>4.1809370000000001</v>
      </c>
      <c r="G22" s="2">
        <v>4.1428609999999999</v>
      </c>
      <c r="H22" s="2">
        <v>4.142957</v>
      </c>
      <c r="J22" s="2">
        <f t="shared" si="4"/>
        <v>4.2800564000000003</v>
      </c>
      <c r="K22" s="2">
        <f t="shared" si="5"/>
        <v>4.1428609999999999</v>
      </c>
      <c r="M22" s="2">
        <f t="shared" si="6"/>
        <v>1.9590791666666666E-2</v>
      </c>
      <c r="N22" s="3">
        <f t="shared" si="7"/>
        <v>0.11349137709423512</v>
      </c>
      <c r="O22" s="1">
        <v>8</v>
      </c>
    </row>
    <row r="23" spans="2:18">
      <c r="B23" s="6">
        <v>32</v>
      </c>
      <c r="D23" s="2">
        <v>5.5220159999999998</v>
      </c>
      <c r="E23" s="2">
        <v>5.5081379999999998</v>
      </c>
      <c r="F23" s="2">
        <v>5.3386610000000001</v>
      </c>
      <c r="G23" s="2">
        <v>5.6017060000000001</v>
      </c>
      <c r="H23" s="2">
        <v>5.657025</v>
      </c>
      <c r="J23" s="2">
        <f t="shared" si="4"/>
        <v>5.5255092000000001</v>
      </c>
      <c r="K23" s="2">
        <f>MIN(D23:H23)</f>
        <v>5.3386610000000001</v>
      </c>
      <c r="M23" s="2">
        <f t="shared" si="6"/>
        <v>1.469309375E-2</v>
      </c>
      <c r="N23" s="3">
        <f t="shared" si="7"/>
        <v>8.807058548950758E-2</v>
      </c>
      <c r="O23" s="1">
        <v>16</v>
      </c>
    </row>
    <row r="24" spans="2:18" ht="15" thickBot="1"/>
    <row r="25" spans="2:18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8" ht="15" thickBot="1">
      <c r="B26" s="4" t="s">
        <v>22</v>
      </c>
      <c r="D26" s="18">
        <v>1</v>
      </c>
      <c r="E26" s="19">
        <v>2</v>
      </c>
      <c r="F26" s="19">
        <v>3</v>
      </c>
      <c r="G26" s="19">
        <v>4</v>
      </c>
      <c r="H26" s="20">
        <v>5</v>
      </c>
      <c r="J26" s="18" t="s">
        <v>2</v>
      </c>
      <c r="K26" s="20" t="s">
        <v>7</v>
      </c>
      <c r="M26" s="18" t="s">
        <v>4</v>
      </c>
      <c r="N26" s="20" t="s">
        <v>3</v>
      </c>
    </row>
    <row r="28" spans="2:18">
      <c r="B28" s="1">
        <v>1</v>
      </c>
      <c r="D28" s="1">
        <v>0.30661500000000003</v>
      </c>
      <c r="E28" s="1">
        <v>0.30957299999999999</v>
      </c>
      <c r="F28" s="1">
        <v>0.31074000000000002</v>
      </c>
      <c r="G28" s="1">
        <v>0.30860700000000002</v>
      </c>
      <c r="H28" s="1">
        <v>0.30774899999999999</v>
      </c>
      <c r="J28" s="1">
        <f>AVERAGE(D28:H28)</f>
        <v>0.30865680000000001</v>
      </c>
      <c r="K28" s="1">
        <f>MIN(D28:H28)</f>
        <v>0.30661500000000003</v>
      </c>
      <c r="M28" s="1">
        <f>K28</f>
        <v>0.30661500000000003</v>
      </c>
      <c r="N28" s="1">
        <v>1</v>
      </c>
    </row>
    <row r="29" spans="2:18">
      <c r="B29" s="6">
        <v>2</v>
      </c>
      <c r="D29" s="2">
        <v>0.34416000000000002</v>
      </c>
      <c r="E29" s="2">
        <v>0.34421099999999999</v>
      </c>
      <c r="F29" s="2">
        <v>0.34507100000000002</v>
      </c>
      <c r="G29" s="2">
        <v>0.34293099999999999</v>
      </c>
      <c r="H29" s="2">
        <v>0.345947</v>
      </c>
      <c r="J29" s="2">
        <f t="shared" ref="J29:J34" si="8">AVERAGE(D29:H29)</f>
        <v>0.34446399999999999</v>
      </c>
      <c r="K29" s="2">
        <f t="shared" ref="K29:K33" si="9">MIN(D29:H29)</f>
        <v>0.34293099999999999</v>
      </c>
      <c r="M29" s="2">
        <f>$M$28/B29</f>
        <v>0.15330750000000001</v>
      </c>
      <c r="N29" s="3">
        <f>$K$28/K29</f>
        <v>0.8941011457115281</v>
      </c>
    </row>
    <row r="30" spans="2:18">
      <c r="B30" s="6">
        <v>4</v>
      </c>
      <c r="D30" s="2">
        <v>0.88004400000000005</v>
      </c>
      <c r="E30" s="2">
        <v>0.881104</v>
      </c>
      <c r="F30" s="2">
        <v>0.87298200000000004</v>
      </c>
      <c r="G30" s="2">
        <v>0.90704300000000004</v>
      </c>
      <c r="H30" s="2">
        <v>0.913022</v>
      </c>
      <c r="J30" s="2">
        <f t="shared" si="8"/>
        <v>0.89083899999999994</v>
      </c>
      <c r="K30" s="2">
        <f t="shared" si="9"/>
        <v>0.87298200000000004</v>
      </c>
      <c r="M30" s="2">
        <f t="shared" ref="M30:M34" si="10">$M$28/B30</f>
        <v>7.6653750000000007E-2</v>
      </c>
      <c r="N30" s="3">
        <f t="shared" ref="N30:N34" si="11">$K$28/K30</f>
        <v>0.35122717306886053</v>
      </c>
    </row>
    <row r="31" spans="2:18">
      <c r="B31" s="6">
        <v>8</v>
      </c>
      <c r="D31" s="2">
        <v>1.3410359999999999</v>
      </c>
      <c r="E31" s="2">
        <v>1.3824749999999999</v>
      </c>
      <c r="F31" s="2">
        <v>1.395378</v>
      </c>
      <c r="G31" s="2">
        <v>1.399918</v>
      </c>
      <c r="H31" s="2">
        <v>1.3991169999999999</v>
      </c>
      <c r="J31" s="2">
        <f t="shared" si="8"/>
        <v>1.3835847999999999</v>
      </c>
      <c r="K31" s="2">
        <f t="shared" si="9"/>
        <v>1.3410359999999999</v>
      </c>
      <c r="M31" s="2">
        <f t="shared" si="10"/>
        <v>3.8326875000000003E-2</v>
      </c>
      <c r="N31" s="3">
        <f t="shared" si="11"/>
        <v>0.22864039444131257</v>
      </c>
    </row>
    <row r="32" spans="2:18">
      <c r="B32" s="6">
        <v>16</v>
      </c>
      <c r="D32" s="2">
        <v>2.6923270000000001</v>
      </c>
      <c r="E32" s="2">
        <v>2.7377129999999998</v>
      </c>
      <c r="F32" s="2">
        <v>2.7688229999999998</v>
      </c>
      <c r="G32" s="2">
        <v>2.83053</v>
      </c>
      <c r="H32" s="2">
        <v>2.8047010000000001</v>
      </c>
      <c r="J32" s="2">
        <f t="shared" si="8"/>
        <v>2.7668187999999998</v>
      </c>
      <c r="K32" s="2">
        <f t="shared" si="9"/>
        <v>2.6923270000000001</v>
      </c>
      <c r="M32" s="2">
        <f t="shared" si="10"/>
        <v>1.9163437500000002E-2</v>
      </c>
      <c r="N32" s="3">
        <f t="shared" si="11"/>
        <v>0.11388475471218763</v>
      </c>
    </row>
    <row r="33" spans="2:14">
      <c r="B33" s="6">
        <v>24</v>
      </c>
      <c r="D33" s="2">
        <v>4.0439579999999999</v>
      </c>
      <c r="E33" s="2">
        <v>4.0795830000000004</v>
      </c>
      <c r="F33" s="2">
        <v>4.0624710000000004</v>
      </c>
      <c r="G33" s="2">
        <v>4.0914010000000003</v>
      </c>
      <c r="H33" s="2">
        <v>4.0694540000000003</v>
      </c>
      <c r="J33" s="2">
        <f t="shared" si="8"/>
        <v>4.0693733999999999</v>
      </c>
      <c r="K33" s="2">
        <f t="shared" si="9"/>
        <v>4.0439579999999999</v>
      </c>
      <c r="M33" s="2">
        <f t="shared" si="10"/>
        <v>1.2775625000000001E-2</v>
      </c>
      <c r="N33" s="3">
        <f t="shared" si="11"/>
        <v>7.5820520391161342E-2</v>
      </c>
    </row>
    <row r="34" spans="2:14">
      <c r="B34" s="6">
        <v>32</v>
      </c>
      <c r="D34" s="2">
        <v>5.5649689999999996</v>
      </c>
      <c r="E34" s="2">
        <v>5.6089739999999999</v>
      </c>
      <c r="F34" s="2">
        <v>5.8285580000000001</v>
      </c>
      <c r="G34" s="2">
        <v>5.7204670000000002</v>
      </c>
      <c r="H34" s="2">
        <v>5.577</v>
      </c>
      <c r="J34" s="2">
        <f t="shared" si="8"/>
        <v>5.6599936</v>
      </c>
      <c r="K34" s="2">
        <f>MIN(D34:H34)</f>
        <v>5.5649689999999996</v>
      </c>
      <c r="M34" s="2">
        <f t="shared" si="10"/>
        <v>9.5817187500000008E-3</v>
      </c>
      <c r="N34" s="3">
        <f t="shared" si="11"/>
        <v>5.5097341961833038E-2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18">
        <v>1</v>
      </c>
      <c r="E37" s="19">
        <v>2</v>
      </c>
      <c r="F37" s="19">
        <v>3</v>
      </c>
      <c r="G37" s="19">
        <v>4</v>
      </c>
      <c r="H37" s="20">
        <v>5</v>
      </c>
      <c r="J37" s="18" t="s">
        <v>2</v>
      </c>
      <c r="K37" s="20" t="s">
        <v>7</v>
      </c>
      <c r="M37" s="18" t="s">
        <v>4</v>
      </c>
      <c r="N37" s="20" t="s">
        <v>3</v>
      </c>
    </row>
    <row r="39" spans="2:14">
      <c r="B39" s="1">
        <v>1</v>
      </c>
      <c r="D39" s="1">
        <v>0.24215600000000001</v>
      </c>
      <c r="E39" s="1">
        <v>0.23724300000000001</v>
      </c>
      <c r="F39" s="1">
        <v>0.241178</v>
      </c>
      <c r="G39" s="1">
        <v>0.24072399999999999</v>
      </c>
      <c r="H39" s="1">
        <v>0.23508299999999999</v>
      </c>
      <c r="J39" s="1">
        <f>AVERAGE(D39:H39)</f>
        <v>0.23927679999999998</v>
      </c>
      <c r="K39" s="1">
        <f>MIN(D39:H39)</f>
        <v>0.23508299999999999</v>
      </c>
      <c r="M39" s="1">
        <f>K39</f>
        <v>0.23508299999999999</v>
      </c>
      <c r="N39" s="1">
        <v>1</v>
      </c>
    </row>
    <row r="40" spans="2:14">
      <c r="B40" s="6">
        <v>2</v>
      </c>
      <c r="D40" s="2">
        <v>0.279783</v>
      </c>
      <c r="E40" s="2">
        <v>0.28049099999999999</v>
      </c>
      <c r="F40" s="2">
        <v>0.28035700000000002</v>
      </c>
      <c r="G40" s="2">
        <v>0.284551</v>
      </c>
      <c r="H40" s="2">
        <v>0.283022</v>
      </c>
      <c r="J40" s="2">
        <f t="shared" ref="J40:J45" si="12">AVERAGE(D40:H40)</f>
        <v>0.28164080000000002</v>
      </c>
      <c r="K40" s="2">
        <f t="shared" ref="K40:K44" si="13">MIN(D40:H40)</f>
        <v>0.279783</v>
      </c>
      <c r="M40" s="2">
        <f>$M$39/B40</f>
        <v>0.11754149999999999</v>
      </c>
      <c r="N40" s="3">
        <f>$K$39/K40</f>
        <v>0.84023332368299708</v>
      </c>
    </row>
    <row r="41" spans="2:14">
      <c r="B41" s="6">
        <v>4</v>
      </c>
      <c r="D41" s="2">
        <v>0.83615099999999998</v>
      </c>
      <c r="E41" s="2">
        <v>0.81292500000000001</v>
      </c>
      <c r="F41" s="2">
        <v>0.86516499999999996</v>
      </c>
      <c r="G41" s="2">
        <v>0.81371300000000002</v>
      </c>
      <c r="H41" s="2">
        <v>0.85635399999999995</v>
      </c>
      <c r="J41" s="2">
        <f t="shared" si="12"/>
        <v>0.83686159999999998</v>
      </c>
      <c r="K41" s="2">
        <f t="shared" si="13"/>
        <v>0.81292500000000001</v>
      </c>
      <c r="M41" s="2">
        <f t="shared" ref="M41:M45" si="14">$M$39/B41</f>
        <v>5.8770749999999997E-2</v>
      </c>
      <c r="N41" s="3">
        <f t="shared" ref="N41:N45" si="15">$K$39/K41</f>
        <v>0.28918165882461477</v>
      </c>
    </row>
    <row r="42" spans="2:14">
      <c r="B42" s="6">
        <v>8</v>
      </c>
      <c r="D42" s="2">
        <v>1.35771</v>
      </c>
      <c r="E42" s="2">
        <v>1.3553310000000001</v>
      </c>
      <c r="F42" s="2">
        <v>1.3678589999999999</v>
      </c>
      <c r="G42" s="2">
        <v>1.4474670000000001</v>
      </c>
      <c r="H42" s="2">
        <v>1.45333</v>
      </c>
      <c r="J42" s="2">
        <f t="shared" si="12"/>
        <v>1.3963394</v>
      </c>
      <c r="K42" s="2">
        <f t="shared" si="13"/>
        <v>1.3553310000000001</v>
      </c>
      <c r="M42" s="2">
        <f t="shared" si="14"/>
        <v>2.9385374999999998E-2</v>
      </c>
      <c r="N42" s="3">
        <f t="shared" si="15"/>
        <v>0.17345061833603745</v>
      </c>
    </row>
    <row r="43" spans="2:14">
      <c r="B43" s="6">
        <v>16</v>
      </c>
      <c r="D43" s="2">
        <v>2.9565830000000002</v>
      </c>
      <c r="E43" s="2">
        <v>3.25414</v>
      </c>
      <c r="F43" s="2">
        <v>3.149038</v>
      </c>
      <c r="G43" s="2">
        <v>3.0898949999999998</v>
      </c>
      <c r="H43" s="2">
        <v>3.0826920000000002</v>
      </c>
      <c r="J43" s="2">
        <f t="shared" si="12"/>
        <v>3.1064695999999996</v>
      </c>
      <c r="K43" s="2">
        <f t="shared" si="13"/>
        <v>2.9565830000000002</v>
      </c>
      <c r="M43" s="2">
        <f t="shared" si="14"/>
        <v>1.4692687499999999E-2</v>
      </c>
      <c r="N43" s="3">
        <f t="shared" si="15"/>
        <v>7.951172011744638E-2</v>
      </c>
    </row>
    <row r="44" spans="2:14">
      <c r="B44" s="6">
        <v>24</v>
      </c>
      <c r="D44" s="2">
        <v>4.0647080000000004</v>
      </c>
      <c r="E44" s="2">
        <v>4.9971370000000004</v>
      </c>
      <c r="F44" s="2">
        <v>4.1560870000000003</v>
      </c>
      <c r="G44" s="2">
        <v>4.060924</v>
      </c>
      <c r="H44" s="2">
        <v>4.0802199999999997</v>
      </c>
      <c r="J44" s="2">
        <f t="shared" si="12"/>
        <v>4.2718152000000007</v>
      </c>
      <c r="K44" s="2">
        <f t="shared" si="13"/>
        <v>4.060924</v>
      </c>
      <c r="M44" s="2">
        <f t="shared" si="14"/>
        <v>9.795125E-3</v>
      </c>
      <c r="N44" s="3">
        <f t="shared" si="15"/>
        <v>5.7889042001278521E-2</v>
      </c>
    </row>
    <row r="45" spans="2:14">
      <c r="B45" s="6">
        <v>32</v>
      </c>
      <c r="D45" s="2">
        <v>6.971984</v>
      </c>
      <c r="E45" s="2">
        <v>5.8629790000000002</v>
      </c>
      <c r="F45" s="2">
        <v>5.6622389999999996</v>
      </c>
      <c r="G45" s="2">
        <v>5.3614199999999999</v>
      </c>
      <c r="H45" s="2">
        <v>6.0707639999999996</v>
      </c>
      <c r="J45" s="2">
        <f t="shared" si="12"/>
        <v>5.9858772</v>
      </c>
      <c r="K45" s="2">
        <f>MIN(D45:H45)</f>
        <v>5.3614199999999999</v>
      </c>
      <c r="M45" s="2">
        <f t="shared" si="14"/>
        <v>7.3463437499999996E-3</v>
      </c>
      <c r="N45" s="3">
        <f t="shared" si="15"/>
        <v>4.3847152433497093E-2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18">
        <v>1</v>
      </c>
      <c r="E48" s="19">
        <v>2</v>
      </c>
      <c r="F48" s="19">
        <v>3</v>
      </c>
      <c r="G48" s="19">
        <v>4</v>
      </c>
      <c r="H48" s="20">
        <v>5</v>
      </c>
      <c r="J48" s="18" t="s">
        <v>2</v>
      </c>
      <c r="K48" s="20" t="s">
        <v>7</v>
      </c>
      <c r="M48" s="18" t="s">
        <v>4</v>
      </c>
      <c r="N48" s="20" t="s">
        <v>3</v>
      </c>
    </row>
    <row r="50" spans="2:14">
      <c r="B50" s="1">
        <v>1</v>
      </c>
      <c r="D50" s="1">
        <v>0.33992820000000001</v>
      </c>
      <c r="E50" s="1">
        <v>0.32983200000000001</v>
      </c>
      <c r="F50" s="1">
        <v>0.821716</v>
      </c>
      <c r="G50" s="1">
        <v>0.329073</v>
      </c>
      <c r="H50" s="1">
        <v>0.36461395000000002</v>
      </c>
      <c r="J50" s="1">
        <f>AVERAGE(D50:H50)</f>
        <v>0.43703263000000003</v>
      </c>
      <c r="K50" s="1">
        <f>MIN(D50:H50)</f>
        <v>0.329073</v>
      </c>
      <c r="M50" s="1">
        <f>K50</f>
        <v>0.329073</v>
      </c>
      <c r="N50" s="1">
        <v>1</v>
      </c>
    </row>
    <row r="51" spans="2:14">
      <c r="B51" s="6">
        <v>2</v>
      </c>
      <c r="D51" s="2">
        <v>193.909232</v>
      </c>
      <c r="E51" s="2">
        <v>201.21829600000001</v>
      </c>
      <c r="F51" s="2">
        <v>200.589673</v>
      </c>
      <c r="G51" s="2">
        <v>195.11065489999999</v>
      </c>
      <c r="H51" s="2">
        <v>199.732832</v>
      </c>
      <c r="J51" s="2">
        <f t="shared" ref="J51:J56" si="16">AVERAGE(D51:H51)</f>
        <v>198.11213758</v>
      </c>
      <c r="K51" s="2">
        <f t="shared" ref="K51:K55" si="17">MIN(D51:H51)</f>
        <v>193.909232</v>
      </c>
      <c r="M51" s="2">
        <f>$M$50/B51</f>
        <v>0.1645365</v>
      </c>
      <c r="N51" s="3">
        <f>$K$50/K51</f>
        <v>1.6970465851775434E-3</v>
      </c>
    </row>
    <row r="52" spans="2:14">
      <c r="B52" s="6">
        <v>4</v>
      </c>
      <c r="D52" s="2">
        <v>616.263642</v>
      </c>
      <c r="E52" s="2">
        <v>617.11230399999999</v>
      </c>
      <c r="F52" s="2">
        <v>616.40635799999995</v>
      </c>
      <c r="G52" s="2">
        <v>618.54349999999999</v>
      </c>
      <c r="H52" s="2">
        <v>616.43920000000003</v>
      </c>
      <c r="J52" s="2">
        <f t="shared" si="16"/>
        <v>616.95300079999993</v>
      </c>
      <c r="K52" s="2">
        <f t="shared" si="17"/>
        <v>616.263642</v>
      </c>
      <c r="M52" s="2">
        <f t="shared" ref="M52:M56" si="18">$M$50/B52</f>
        <v>8.2268250000000001E-2</v>
      </c>
      <c r="N52" s="3">
        <f t="shared" ref="N52:N56" si="19">$K$50/K52</f>
        <v>5.3398087697018482E-4</v>
      </c>
    </row>
    <row r="53" spans="2:14">
      <c r="B53" s="6">
        <v>8</v>
      </c>
      <c r="D53" s="2">
        <v>1356.955888</v>
      </c>
      <c r="E53" s="2">
        <v>1358.266582</v>
      </c>
      <c r="F53" s="2">
        <v>1358.936684</v>
      </c>
      <c r="G53" s="2">
        <v>1359.4929999999999</v>
      </c>
      <c r="H53" s="2">
        <v>1357.0943</v>
      </c>
      <c r="J53" s="2">
        <f t="shared" si="16"/>
        <v>1358.1492907999998</v>
      </c>
      <c r="K53" s="2">
        <f t="shared" si="17"/>
        <v>1356.955888</v>
      </c>
      <c r="M53" s="2">
        <f t="shared" si="18"/>
        <v>4.1134125000000001E-2</v>
      </c>
      <c r="N53" s="3">
        <f t="shared" si="19"/>
        <v>2.4250825167575381E-4</v>
      </c>
    </row>
    <row r="54" spans="2:14">
      <c r="B54" s="6">
        <v>16</v>
      </c>
      <c r="D54" s="2">
        <v>2830.4328999999998</v>
      </c>
      <c r="E54" s="2">
        <v>2831.5843</v>
      </c>
      <c r="F54" s="2">
        <v>2831.2469569999998</v>
      </c>
      <c r="G54" s="2">
        <v>2835.5092340000001</v>
      </c>
      <c r="H54" s="2">
        <v>2832.0529999999999</v>
      </c>
      <c r="J54" s="2">
        <f t="shared" si="16"/>
        <v>2832.1652781999996</v>
      </c>
      <c r="K54" s="2">
        <f t="shared" si="17"/>
        <v>2830.4328999999998</v>
      </c>
      <c r="M54" s="2">
        <f t="shared" si="18"/>
        <v>2.05670625E-2</v>
      </c>
      <c r="N54" s="3">
        <f t="shared" si="19"/>
        <v>1.1626242756010927E-4</v>
      </c>
    </row>
    <row r="55" spans="2:14">
      <c r="B55" s="6">
        <v>24</v>
      </c>
      <c r="D55" s="2" t="s">
        <v>31</v>
      </c>
      <c r="E55" s="2"/>
      <c r="F55" s="2"/>
      <c r="G55" s="2"/>
      <c r="H55" s="2"/>
      <c r="J55" s="2" t="e">
        <f t="shared" si="16"/>
        <v>#DIV/0!</v>
      </c>
      <c r="K55" s="2">
        <f t="shared" si="17"/>
        <v>0</v>
      </c>
      <c r="M55" s="2">
        <f t="shared" si="18"/>
        <v>1.3711375E-2</v>
      </c>
      <c r="N55" s="3" t="e">
        <f t="shared" si="19"/>
        <v>#DIV/0!</v>
      </c>
    </row>
    <row r="56" spans="2:14">
      <c r="B56" s="6">
        <v>32</v>
      </c>
      <c r="D56" s="2" t="s">
        <v>31</v>
      </c>
      <c r="E56" s="2"/>
      <c r="F56" s="2"/>
      <c r="G56" s="2"/>
      <c r="H56" s="2"/>
      <c r="J56" s="2" t="e">
        <f t="shared" si="16"/>
        <v>#DIV/0!</v>
      </c>
      <c r="K56" s="2">
        <f>MIN(D56:H56)</f>
        <v>0</v>
      </c>
      <c r="M56" s="2">
        <f t="shared" si="18"/>
        <v>1.028353125E-2</v>
      </c>
      <c r="N56" s="3" t="e">
        <f t="shared" si="19"/>
        <v>#DIV/0!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18">
        <v>1</v>
      </c>
      <c r="E59" s="19">
        <v>2</v>
      </c>
      <c r="F59" s="19">
        <v>3</v>
      </c>
      <c r="G59" s="19">
        <v>4</v>
      </c>
      <c r="H59" s="20">
        <v>5</v>
      </c>
      <c r="J59" s="18" t="s">
        <v>2</v>
      </c>
      <c r="K59" s="20" t="s">
        <v>7</v>
      </c>
      <c r="M59" s="18" t="s">
        <v>4</v>
      </c>
      <c r="N59" s="20" t="s">
        <v>3</v>
      </c>
    </row>
    <row r="61" spans="2:14">
      <c r="B61" s="1">
        <v>1</v>
      </c>
      <c r="D61" s="1">
        <v>100.439432</v>
      </c>
      <c r="E61" s="1">
        <v>99.923067000000003</v>
      </c>
      <c r="F61" s="1">
        <v>98.403239999999997</v>
      </c>
      <c r="G61" s="1">
        <v>101.43953</v>
      </c>
      <c r="H61" s="1">
        <v>102.99645</v>
      </c>
      <c r="J61" s="1">
        <f>AVERAGE(D61:H61)</f>
        <v>100.6403438</v>
      </c>
      <c r="K61" s="1">
        <f>MIN(D61:H61)</f>
        <v>98.403239999999997</v>
      </c>
      <c r="M61" s="1">
        <f>K61</f>
        <v>98.403239999999997</v>
      </c>
      <c r="N61" s="1">
        <v>1</v>
      </c>
    </row>
    <row r="62" spans="2:14">
      <c r="B62" s="6">
        <v>2</v>
      </c>
      <c r="D62" s="2">
        <v>224.45606100000001</v>
      </c>
      <c r="E62" s="2">
        <v>260.51888600000001</v>
      </c>
      <c r="F62" s="2">
        <v>250.43598900000001</v>
      </c>
      <c r="G62" s="2">
        <v>230.90543</v>
      </c>
      <c r="H62" s="2">
        <v>234.56406000000001</v>
      </c>
      <c r="J62" s="2">
        <f t="shared" ref="J62:J67" si="20">AVERAGE(D62:H62)</f>
        <v>240.17608519999999</v>
      </c>
      <c r="K62" s="2">
        <f t="shared" ref="K62:K66" si="21">MIN(D62:H62)</f>
        <v>224.45606100000001</v>
      </c>
      <c r="M62" s="2">
        <f>$M$61/B62</f>
        <v>49.201619999999998</v>
      </c>
      <c r="N62" s="3">
        <f>$K$61/K62</f>
        <v>0.43840758659664797</v>
      </c>
    </row>
    <row r="63" spans="2:14">
      <c r="B63" s="6">
        <v>4</v>
      </c>
      <c r="D63" s="2">
        <v>750.745364</v>
      </c>
      <c r="E63" s="2">
        <v>831.48279300000002</v>
      </c>
      <c r="F63" s="2">
        <v>780.50349500000004</v>
      </c>
      <c r="G63" s="2">
        <v>793.95036000000005</v>
      </c>
      <c r="H63" s="2">
        <v>825.49052300000005</v>
      </c>
      <c r="J63" s="2">
        <f t="shared" si="20"/>
        <v>796.43450700000005</v>
      </c>
      <c r="K63" s="2">
        <f t="shared" si="21"/>
        <v>750.745364</v>
      </c>
      <c r="M63" s="2">
        <f t="shared" ref="M63:M67" si="22">$M$61/B63</f>
        <v>24.600809999999999</v>
      </c>
      <c r="N63" s="3">
        <f t="shared" ref="N63:N67" si="23">$K$61/K63</f>
        <v>0.13107405615627618</v>
      </c>
    </row>
    <row r="64" spans="2:14">
      <c r="B64" s="6">
        <v>8</v>
      </c>
      <c r="D64" s="2">
        <v>1848.8622109999999</v>
      </c>
      <c r="E64" s="2">
        <v>1840.4398452</v>
      </c>
      <c r="F64" s="2">
        <v>1900.4239399999999</v>
      </c>
      <c r="G64" s="2">
        <v>1923.990765</v>
      </c>
      <c r="H64" s="2">
        <v>1850.4902340000001</v>
      </c>
      <c r="J64" s="2">
        <f t="shared" si="20"/>
        <v>1872.8413990399999</v>
      </c>
      <c r="K64" s="2">
        <f t="shared" si="21"/>
        <v>1840.4398452</v>
      </c>
      <c r="M64" s="2">
        <f t="shared" si="22"/>
        <v>12.300405</v>
      </c>
      <c r="N64" s="3">
        <f t="shared" si="23"/>
        <v>5.3467240592863029E-2</v>
      </c>
    </row>
    <row r="65" spans="2:14">
      <c r="B65" s="6">
        <v>16</v>
      </c>
      <c r="D65" s="2" t="s">
        <v>31</v>
      </c>
      <c r="E65" s="2"/>
      <c r="F65" s="2"/>
      <c r="G65" s="2"/>
      <c r="H65" s="2"/>
      <c r="J65" s="2" t="e">
        <f t="shared" si="20"/>
        <v>#DIV/0!</v>
      </c>
      <c r="K65" s="2">
        <f t="shared" si="21"/>
        <v>0</v>
      </c>
      <c r="M65" s="2">
        <f t="shared" si="22"/>
        <v>6.1502024999999998</v>
      </c>
      <c r="N65" s="3" t="e">
        <f t="shared" si="23"/>
        <v>#DIV/0!</v>
      </c>
    </row>
    <row r="66" spans="2:14">
      <c r="B66" s="6">
        <v>24</v>
      </c>
      <c r="D66" s="2" t="s">
        <v>31</v>
      </c>
      <c r="E66" s="2"/>
      <c r="F66" s="2"/>
      <c r="G66" s="2"/>
      <c r="H66" s="2"/>
      <c r="J66" s="2" t="e">
        <f t="shared" si="20"/>
        <v>#DIV/0!</v>
      </c>
      <c r="K66" s="2">
        <f t="shared" si="21"/>
        <v>0</v>
      </c>
      <c r="M66" s="2">
        <f t="shared" si="22"/>
        <v>4.1001349999999999</v>
      </c>
      <c r="N66" s="3" t="e">
        <f t="shared" si="23"/>
        <v>#DIV/0!</v>
      </c>
    </row>
    <row r="67" spans="2:14">
      <c r="B67" s="6">
        <v>32</v>
      </c>
      <c r="D67" s="2" t="s">
        <v>29</v>
      </c>
      <c r="E67" s="2" t="s">
        <v>29</v>
      </c>
      <c r="F67" s="2" t="s">
        <v>29</v>
      </c>
      <c r="G67" s="2" t="s">
        <v>29</v>
      </c>
      <c r="H67" s="2" t="s">
        <v>29</v>
      </c>
      <c r="J67" s="2" t="e">
        <f t="shared" si="20"/>
        <v>#DIV/0!</v>
      </c>
      <c r="K67" s="2">
        <f>MIN(D67:H67)</f>
        <v>0</v>
      </c>
      <c r="M67" s="2">
        <f t="shared" si="22"/>
        <v>3.0751012499999999</v>
      </c>
      <c r="N67" s="3" t="e">
        <f t="shared" si="23"/>
        <v>#DIV/0!</v>
      </c>
    </row>
  </sheetData>
  <mergeCells count="6">
    <mergeCell ref="D47:H47"/>
    <mergeCell ref="D58:H58"/>
    <mergeCell ref="D3:H3"/>
    <mergeCell ref="D14:H14"/>
    <mergeCell ref="D25:H25"/>
    <mergeCell ref="D36:H36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7"/>
  <sheetViews>
    <sheetView topLeftCell="A31" workbookViewId="0">
      <selection activeCell="V10" sqref="V10"/>
    </sheetView>
  </sheetViews>
  <sheetFormatPr baseColWidth="10" defaultColWidth="8.83203125" defaultRowHeight="14" x14ac:dyDescent="0"/>
  <cols>
    <col min="1" max="1" width="6" style="1" customWidth="1"/>
    <col min="2" max="2" width="8.83203125" style="1"/>
    <col min="3" max="3" width="1.6640625" style="1" customWidth="1"/>
    <col min="4" max="8" width="8.83203125" style="1"/>
    <col min="9" max="9" width="1.83203125" style="1" customWidth="1"/>
    <col min="10" max="10" width="8.83203125" style="1"/>
    <col min="11" max="11" width="13.6640625" style="1" customWidth="1"/>
    <col min="12" max="12" width="1" style="1" customWidth="1"/>
    <col min="13" max="13" width="8.83203125" style="1"/>
    <col min="14" max="14" width="10.33203125" style="1" customWidth="1"/>
    <col min="15" max="15" width="17.5" style="1" customWidth="1"/>
    <col min="16" max="16" width="14.1640625" style="1" bestFit="1" customWidth="1"/>
    <col min="17" max="17" width="14.5" style="1" customWidth="1"/>
    <col min="18" max="18" width="13.83203125" style="1" customWidth="1"/>
    <col min="19" max="16384" width="8.83203125" style="1"/>
  </cols>
  <sheetData>
    <row r="1" spans="2:18">
      <c r="B1" s="1" t="s">
        <v>13</v>
      </c>
    </row>
    <row r="2" spans="2:18" ht="15" thickBot="1">
      <c r="B2" s="1" t="s">
        <v>23</v>
      </c>
    </row>
    <row r="3" spans="2:18" ht="15" thickBot="1">
      <c r="D3" s="24" t="s">
        <v>0</v>
      </c>
      <c r="E3" s="25"/>
      <c r="F3" s="25"/>
      <c r="G3" s="25"/>
      <c r="H3" s="26"/>
    </row>
    <row r="4" spans="2:18" ht="15" thickBot="1">
      <c r="B4" s="4" t="s">
        <v>22</v>
      </c>
      <c r="D4" s="21">
        <v>1</v>
      </c>
      <c r="E4" s="22">
        <v>2</v>
      </c>
      <c r="F4" s="22">
        <v>3</v>
      </c>
      <c r="G4" s="22">
        <v>4</v>
      </c>
      <c r="H4" s="23">
        <v>5</v>
      </c>
      <c r="J4" s="21" t="s">
        <v>2</v>
      </c>
      <c r="K4" s="23" t="s">
        <v>7</v>
      </c>
      <c r="M4" s="21" t="s">
        <v>4</v>
      </c>
      <c r="N4" s="23" t="s">
        <v>3</v>
      </c>
      <c r="O4" s="1" t="s">
        <v>15</v>
      </c>
      <c r="P4" s="4" t="s">
        <v>11</v>
      </c>
      <c r="Q4" s="13" t="s">
        <v>9</v>
      </c>
      <c r="R4" s="4" t="s">
        <v>1</v>
      </c>
    </row>
    <row r="5" spans="2:18" ht="5.25" customHeight="1"/>
    <row r="6" spans="2:18">
      <c r="B6" s="1">
        <v>1</v>
      </c>
      <c r="D6" s="1">
        <v>0.90846099999999996</v>
      </c>
      <c r="E6" s="1">
        <v>0.90111200000000002</v>
      </c>
      <c r="F6" s="1">
        <v>0.91326099999999999</v>
      </c>
      <c r="G6" s="1">
        <v>0.91062200000000004</v>
      </c>
      <c r="H6" s="1">
        <v>0.91812300000000002</v>
      </c>
      <c r="J6" s="1">
        <f>AVERAGE(D6:H6)</f>
        <v>0.91031580000000001</v>
      </c>
      <c r="K6" s="1">
        <f>MIN(D6:H6)</f>
        <v>0.90111200000000002</v>
      </c>
      <c r="M6" s="1">
        <f>K6</f>
        <v>0.90111200000000002</v>
      </c>
      <c r="N6" s="1">
        <v>1</v>
      </c>
      <c r="O6" s="1">
        <v>1</v>
      </c>
      <c r="P6" s="1">
        <v>50</v>
      </c>
      <c r="Q6" s="11">
        <v>2500</v>
      </c>
      <c r="R6" s="1" t="s">
        <v>12</v>
      </c>
    </row>
    <row r="7" spans="2:18">
      <c r="B7" s="6">
        <v>2</v>
      </c>
      <c r="D7" s="2">
        <v>0.94608999999999999</v>
      </c>
      <c r="E7" s="2">
        <v>0.95459499999999997</v>
      </c>
      <c r="F7" s="2">
        <v>0.94439600000000001</v>
      </c>
      <c r="G7" s="2">
        <v>0.94853200000000004</v>
      </c>
      <c r="H7" s="2">
        <v>0.93941399999999997</v>
      </c>
      <c r="J7" s="2">
        <f t="shared" ref="J7:J12" si="0">AVERAGE(D7:H7)</f>
        <v>0.94660539999999993</v>
      </c>
      <c r="K7" s="2">
        <f t="shared" ref="K7:K11" si="1">MIN(D7:H7)</f>
        <v>0.93941399999999997</v>
      </c>
      <c r="M7" s="2">
        <f t="shared" ref="M7:M12" si="2">$M$6/B7</f>
        <v>0.45055600000000001</v>
      </c>
      <c r="N7" s="3">
        <f t="shared" ref="N7:N12" si="3">$K$6/K7</f>
        <v>0.95922777391011849</v>
      </c>
      <c r="O7" s="1">
        <v>2</v>
      </c>
    </row>
    <row r="8" spans="2:18">
      <c r="B8" s="6">
        <v>4</v>
      </c>
      <c r="D8" s="2">
        <v>1.5264420000000001</v>
      </c>
      <c r="E8" s="2">
        <v>1.5464469999999999</v>
      </c>
      <c r="F8" s="2">
        <v>1.5188900000000001</v>
      </c>
      <c r="G8" s="2">
        <v>1.5570390000000001</v>
      </c>
      <c r="H8" s="2">
        <v>1.526281</v>
      </c>
      <c r="J8" s="2">
        <f t="shared" si="0"/>
        <v>1.5350198000000002</v>
      </c>
      <c r="K8" s="2">
        <f t="shared" si="1"/>
        <v>1.5188900000000001</v>
      </c>
      <c r="M8" s="2">
        <f t="shared" si="2"/>
        <v>0.22527800000000001</v>
      </c>
      <c r="N8" s="3">
        <f t="shared" si="3"/>
        <v>0.59327008539130544</v>
      </c>
      <c r="O8" s="1">
        <v>4</v>
      </c>
    </row>
    <row r="9" spans="2:18">
      <c r="B9" s="6">
        <v>8</v>
      </c>
      <c r="D9" s="2">
        <v>1.898441</v>
      </c>
      <c r="E9" s="2">
        <v>1.9145589999999999</v>
      </c>
      <c r="F9" s="2">
        <v>1.8894789999999999</v>
      </c>
      <c r="G9" s="2">
        <v>1.891643</v>
      </c>
      <c r="H9" s="2">
        <v>1.8957710000000001</v>
      </c>
      <c r="J9" s="2">
        <f t="shared" si="0"/>
        <v>1.8979786000000001</v>
      </c>
      <c r="K9" s="2">
        <f t="shared" si="1"/>
        <v>1.8894789999999999</v>
      </c>
      <c r="M9" s="2">
        <f t="shared" si="2"/>
        <v>0.112639</v>
      </c>
      <c r="N9" s="3">
        <f t="shared" si="3"/>
        <v>0.4769103017286776</v>
      </c>
      <c r="O9" s="1">
        <v>8</v>
      </c>
    </row>
    <row r="10" spans="2:18">
      <c r="B10" s="6">
        <v>16</v>
      </c>
      <c r="D10" s="2">
        <v>3.2007099999999999</v>
      </c>
      <c r="E10" s="2">
        <v>3.1974290000000001</v>
      </c>
      <c r="F10" s="2">
        <v>3.2024469999999998</v>
      </c>
      <c r="G10" s="2">
        <v>3.107186</v>
      </c>
      <c r="H10" s="2">
        <v>3.1719379999999999</v>
      </c>
      <c r="J10" s="2">
        <f t="shared" si="0"/>
        <v>3.175942</v>
      </c>
      <c r="K10" s="2">
        <f t="shared" si="1"/>
        <v>3.107186</v>
      </c>
      <c r="M10" s="2">
        <f t="shared" si="2"/>
        <v>5.6319500000000002E-2</v>
      </c>
      <c r="N10" s="3">
        <f t="shared" si="3"/>
        <v>0.29000903067920619</v>
      </c>
      <c r="O10" s="1">
        <v>16</v>
      </c>
    </row>
    <row r="11" spans="2:18">
      <c r="B11" s="6">
        <v>24</v>
      </c>
      <c r="D11" s="2">
        <v>4.4456090000000001</v>
      </c>
      <c r="E11" s="2">
        <v>4.4200010000000001</v>
      </c>
      <c r="F11" s="2">
        <v>4.375769</v>
      </c>
      <c r="G11" s="2">
        <v>4.43614</v>
      </c>
      <c r="H11" s="2">
        <v>4.3993840000000004</v>
      </c>
      <c r="J11" s="2">
        <f t="shared" si="0"/>
        <v>4.4153806000000007</v>
      </c>
      <c r="K11" s="2">
        <f t="shared" si="1"/>
        <v>4.375769</v>
      </c>
      <c r="M11" s="2">
        <f t="shared" si="2"/>
        <v>3.7546333333333334E-2</v>
      </c>
      <c r="N11" s="3">
        <f t="shared" si="3"/>
        <v>0.20593226013530422</v>
      </c>
    </row>
    <row r="12" spans="2:18">
      <c r="B12" s="6">
        <v>32</v>
      </c>
      <c r="D12" s="2">
        <v>5.7006459999999999</v>
      </c>
      <c r="E12" s="2">
        <v>5.6911420000000001</v>
      </c>
      <c r="F12" s="2">
        <v>5.7287670000000004</v>
      </c>
      <c r="G12" s="2">
        <v>5.6286630000000004</v>
      </c>
      <c r="H12" s="2">
        <v>5.703951</v>
      </c>
      <c r="J12" s="2">
        <f t="shared" si="0"/>
        <v>5.6906337999999996</v>
      </c>
      <c r="K12" s="2">
        <f>MIN(D12:H12)</f>
        <v>5.6286630000000004</v>
      </c>
      <c r="M12" s="2">
        <f t="shared" si="2"/>
        <v>2.8159750000000001E-2</v>
      </c>
      <c r="N12" s="3">
        <f t="shared" si="3"/>
        <v>0.16009343604333745</v>
      </c>
    </row>
    <row r="13" spans="2:18" ht="15" thickBot="1"/>
    <row r="14" spans="2:18" ht="15" thickBot="1">
      <c r="B14" s="1" t="s">
        <v>24</v>
      </c>
      <c r="D14" s="24" t="s">
        <v>0</v>
      </c>
      <c r="E14" s="25"/>
      <c r="F14" s="25"/>
      <c r="G14" s="25"/>
      <c r="H14" s="26"/>
    </row>
    <row r="15" spans="2:18" ht="15" thickBot="1">
      <c r="B15" s="4" t="s">
        <v>22</v>
      </c>
      <c r="D15" s="21">
        <v>1</v>
      </c>
      <c r="E15" s="22">
        <v>2</v>
      </c>
      <c r="F15" s="22">
        <v>3</v>
      </c>
      <c r="G15" s="22">
        <v>4</v>
      </c>
      <c r="H15" s="23">
        <v>5</v>
      </c>
      <c r="J15" s="21" t="s">
        <v>2</v>
      </c>
      <c r="K15" s="23" t="s">
        <v>7</v>
      </c>
      <c r="M15" s="21" t="s">
        <v>4</v>
      </c>
      <c r="N15" s="23" t="s">
        <v>3</v>
      </c>
    </row>
    <row r="17" spans="2:14">
      <c r="B17" s="1">
        <v>1</v>
      </c>
      <c r="D17" s="1">
        <v>0.51863800000000004</v>
      </c>
      <c r="E17" s="1">
        <v>0.52435799999999999</v>
      </c>
      <c r="F17" s="1">
        <v>0.51354900000000003</v>
      </c>
      <c r="G17" s="1">
        <v>0.52545299999999995</v>
      </c>
      <c r="H17" s="1">
        <v>0.52553099999999997</v>
      </c>
      <c r="J17" s="1">
        <f>AVERAGE(D17:H17)</f>
        <v>0.52150580000000002</v>
      </c>
      <c r="K17" s="1">
        <f>MIN(D17:H17)</f>
        <v>0.51354900000000003</v>
      </c>
      <c r="M17" s="1">
        <f>K17</f>
        <v>0.51354900000000003</v>
      </c>
      <c r="N17" s="1">
        <v>1</v>
      </c>
    </row>
    <row r="18" spans="2:14">
      <c r="B18" s="6">
        <v>2</v>
      </c>
      <c r="D18" s="2">
        <v>0.55904200000000004</v>
      </c>
      <c r="E18" s="2">
        <v>0.55424099999999998</v>
      </c>
      <c r="F18" s="2">
        <v>0.55340999999999996</v>
      </c>
      <c r="G18" s="2">
        <v>0.55625400000000003</v>
      </c>
      <c r="H18" s="2">
        <v>0.56011900000000003</v>
      </c>
      <c r="J18" s="2">
        <f t="shared" ref="J18:J23" si="4">AVERAGE(D18:H18)</f>
        <v>0.55661319999999992</v>
      </c>
      <c r="K18" s="2">
        <f t="shared" ref="K18:K22" si="5">MIN(D18:H18)</f>
        <v>0.55340999999999996</v>
      </c>
      <c r="M18" s="2">
        <f t="shared" ref="M18:M23" si="6">$M$17/B18</f>
        <v>0.25677450000000002</v>
      </c>
      <c r="N18" s="3">
        <f t="shared" ref="N18:N23" si="7">$K$17/K18</f>
        <v>0.92797202797202816</v>
      </c>
    </row>
    <row r="19" spans="2:14">
      <c r="B19" s="6">
        <v>4</v>
      </c>
      <c r="D19" s="2">
        <v>1.1216649999999999</v>
      </c>
      <c r="E19" s="2">
        <v>1.13262</v>
      </c>
      <c r="F19" s="2">
        <v>1.135742</v>
      </c>
      <c r="G19" s="2">
        <v>1.1391150000000001</v>
      </c>
      <c r="H19" s="2">
        <v>1.1161209999999999</v>
      </c>
      <c r="J19" s="2">
        <f t="shared" si="4"/>
        <v>1.1290526000000001</v>
      </c>
      <c r="K19" s="2">
        <f t="shared" si="5"/>
        <v>1.1161209999999999</v>
      </c>
      <c r="M19" s="2">
        <f t="shared" si="6"/>
        <v>0.12838725000000001</v>
      </c>
      <c r="N19" s="3">
        <f t="shared" si="7"/>
        <v>0.46011946733373899</v>
      </c>
    </row>
    <row r="20" spans="2:14">
      <c r="B20" s="6">
        <v>8</v>
      </c>
      <c r="D20" s="2">
        <v>1.5364450000000001</v>
      </c>
      <c r="E20" s="2">
        <v>1.644941</v>
      </c>
      <c r="F20" s="2">
        <v>1.5659860000000001</v>
      </c>
      <c r="G20" s="2">
        <v>1.629367</v>
      </c>
      <c r="H20" s="2">
        <v>1.5602849999999999</v>
      </c>
      <c r="J20" s="2">
        <f t="shared" si="4"/>
        <v>1.5874048000000003</v>
      </c>
      <c r="K20" s="2">
        <f t="shared" si="5"/>
        <v>1.5364450000000001</v>
      </c>
      <c r="M20" s="2">
        <f t="shared" si="6"/>
        <v>6.4193625000000004E-2</v>
      </c>
      <c r="N20" s="3">
        <f t="shared" si="7"/>
        <v>0.33424496158339545</v>
      </c>
    </row>
    <row r="21" spans="2:14">
      <c r="B21" s="6">
        <v>16</v>
      </c>
      <c r="D21" s="2">
        <v>2.9706769999999998</v>
      </c>
      <c r="E21" s="2">
        <v>2.9077820000000001</v>
      </c>
      <c r="F21" s="2">
        <v>2.939511</v>
      </c>
      <c r="G21" s="2">
        <v>2.90279</v>
      </c>
      <c r="H21" s="2">
        <v>3.0350130000000002</v>
      </c>
      <c r="J21" s="2">
        <f t="shared" si="4"/>
        <v>2.9511545999999997</v>
      </c>
      <c r="K21" s="2">
        <f t="shared" si="5"/>
        <v>2.90279</v>
      </c>
      <c r="M21" s="2">
        <f t="shared" si="6"/>
        <v>3.2096812500000002E-2</v>
      </c>
      <c r="N21" s="3">
        <f t="shared" si="7"/>
        <v>0.17691565700584611</v>
      </c>
    </row>
    <row r="22" spans="2:14">
      <c r="B22" s="6">
        <v>24</v>
      </c>
      <c r="D22" s="2">
        <v>3.9646669999999999</v>
      </c>
      <c r="E22" s="2">
        <v>4.0663679999999998</v>
      </c>
      <c r="F22" s="2">
        <v>4.0068469999999996</v>
      </c>
      <c r="G22" s="2">
        <v>4.3705910000000001</v>
      </c>
      <c r="H22" s="2">
        <v>4.0269740000000001</v>
      </c>
      <c r="J22" s="2">
        <f t="shared" si="4"/>
        <v>4.0870894</v>
      </c>
      <c r="K22" s="2">
        <f t="shared" si="5"/>
        <v>3.9646669999999999</v>
      </c>
      <c r="M22" s="2">
        <f t="shared" si="6"/>
        <v>2.1397875E-2</v>
      </c>
      <c r="N22" s="3">
        <f t="shared" si="7"/>
        <v>0.12953143353527549</v>
      </c>
    </row>
    <row r="23" spans="2:14">
      <c r="B23" s="6">
        <v>32</v>
      </c>
      <c r="D23" s="2">
        <v>5.7706289999999996</v>
      </c>
      <c r="E23" s="2">
        <v>5.2605519999999997</v>
      </c>
      <c r="F23" s="2">
        <v>5.5209840000000003</v>
      </c>
      <c r="G23" s="2">
        <v>5.439152</v>
      </c>
      <c r="H23" s="2">
        <v>5.3673760000000001</v>
      </c>
      <c r="J23" s="2">
        <f t="shared" si="4"/>
        <v>5.4717386000000001</v>
      </c>
      <c r="K23" s="2">
        <f>MIN(D23:H23)</f>
        <v>5.2605519999999997</v>
      </c>
      <c r="M23" s="2">
        <f t="shared" si="6"/>
        <v>1.6048406250000001E-2</v>
      </c>
      <c r="N23" s="3">
        <f t="shared" si="7"/>
        <v>9.7622644923954754E-2</v>
      </c>
    </row>
    <row r="24" spans="2:14" ht="15" thickBot="1"/>
    <row r="25" spans="2:14" ht="15" thickBot="1">
      <c r="B25" s="1" t="s">
        <v>25</v>
      </c>
      <c r="D25" s="24" t="s">
        <v>0</v>
      </c>
      <c r="E25" s="25"/>
      <c r="F25" s="25"/>
      <c r="G25" s="25"/>
      <c r="H25" s="26"/>
    </row>
    <row r="26" spans="2:14" ht="15" thickBot="1">
      <c r="B26" s="4" t="s">
        <v>22</v>
      </c>
      <c r="D26" s="21">
        <v>1</v>
      </c>
      <c r="E26" s="22">
        <v>2</v>
      </c>
      <c r="F26" s="22">
        <v>3</v>
      </c>
      <c r="G26" s="22">
        <v>4</v>
      </c>
      <c r="H26" s="23">
        <v>5</v>
      </c>
      <c r="J26" s="21" t="s">
        <v>2</v>
      </c>
      <c r="K26" s="23" t="s">
        <v>7</v>
      </c>
      <c r="M26" s="21" t="s">
        <v>4</v>
      </c>
      <c r="N26" s="23" t="s">
        <v>3</v>
      </c>
    </row>
    <row r="28" spans="2:14">
      <c r="B28" s="1">
        <v>1</v>
      </c>
      <c r="D28" s="1">
        <v>0.34682400000000002</v>
      </c>
      <c r="E28" s="1">
        <v>0.35643399999999997</v>
      </c>
      <c r="F28" s="1">
        <v>0.349213</v>
      </c>
      <c r="G28" s="1">
        <v>0.35317500000000002</v>
      </c>
      <c r="H28" s="1">
        <v>0.368813</v>
      </c>
      <c r="J28" s="1">
        <f>AVERAGE(D28:H28)</f>
        <v>0.35489179999999998</v>
      </c>
      <c r="K28" s="1">
        <f>MIN(D28:H28)</f>
        <v>0.34682400000000002</v>
      </c>
      <c r="M28" s="1">
        <f>K28</f>
        <v>0.34682400000000002</v>
      </c>
      <c r="N28" s="1">
        <v>1</v>
      </c>
    </row>
    <row r="29" spans="2:14">
      <c r="B29" s="6">
        <v>2</v>
      </c>
      <c r="D29" s="2">
        <v>0.39447700000000002</v>
      </c>
      <c r="E29" s="2">
        <v>0.39743299999999998</v>
      </c>
      <c r="F29" s="2">
        <v>0.39582000000000001</v>
      </c>
      <c r="G29" s="2">
        <v>0.39590199999999998</v>
      </c>
      <c r="H29" s="2">
        <v>0.39021699999999998</v>
      </c>
      <c r="J29" s="2">
        <f t="shared" ref="J29:J34" si="8">AVERAGE(D29:H29)</f>
        <v>0.3947698</v>
      </c>
      <c r="K29" s="2">
        <f t="shared" ref="K29:K33" si="9">MIN(D29:H29)</f>
        <v>0.39021699999999998</v>
      </c>
      <c r="M29" s="2">
        <f>$M$28/B29</f>
        <v>0.17341200000000001</v>
      </c>
      <c r="N29" s="3">
        <f>$K$28/K29</f>
        <v>0.88879777149637262</v>
      </c>
    </row>
    <row r="30" spans="2:14">
      <c r="B30" s="6">
        <v>4</v>
      </c>
      <c r="D30" s="2">
        <v>0.93726299999999996</v>
      </c>
      <c r="E30" s="2">
        <v>0.95029699999999995</v>
      </c>
      <c r="F30" s="2">
        <v>0.93169500000000005</v>
      </c>
      <c r="G30" s="2">
        <v>0.93376199999999998</v>
      </c>
      <c r="H30" s="2">
        <v>0.96115700000000004</v>
      </c>
      <c r="J30" s="2">
        <f t="shared" si="8"/>
        <v>0.94283479999999997</v>
      </c>
      <c r="K30" s="2">
        <f t="shared" si="9"/>
        <v>0.93169500000000005</v>
      </c>
      <c r="M30" s="2">
        <f t="shared" ref="M30:M34" si="10">$M$28/B30</f>
        <v>8.6706000000000005E-2</v>
      </c>
      <c r="N30" s="3">
        <f t="shared" ref="N30:N34" si="11">$K$28/K30</f>
        <v>0.37225057556389163</v>
      </c>
    </row>
    <row r="31" spans="2:14">
      <c r="B31" s="6">
        <v>8</v>
      </c>
      <c r="D31" s="2">
        <v>1.3981440000000001</v>
      </c>
      <c r="E31" s="2">
        <v>1.428518</v>
      </c>
      <c r="F31" s="2">
        <v>1.3809100000000001</v>
      </c>
      <c r="G31" s="2">
        <v>1.3948480000000001</v>
      </c>
      <c r="H31" s="2">
        <v>1.3761840000000001</v>
      </c>
      <c r="J31" s="2">
        <f t="shared" si="8"/>
        <v>1.3957208000000001</v>
      </c>
      <c r="K31" s="2">
        <f t="shared" si="9"/>
        <v>1.3761840000000001</v>
      </c>
      <c r="M31" s="2">
        <f t="shared" si="10"/>
        <v>4.3353000000000003E-2</v>
      </c>
      <c r="N31" s="3">
        <f t="shared" si="11"/>
        <v>0.25201862541636877</v>
      </c>
    </row>
    <row r="32" spans="2:14">
      <c r="B32" s="6">
        <v>16</v>
      </c>
      <c r="D32" s="2">
        <v>2.608549</v>
      </c>
      <c r="E32" s="2">
        <v>2.5652910000000002</v>
      </c>
      <c r="F32" s="2">
        <v>2.5819450000000002</v>
      </c>
      <c r="G32" s="2">
        <v>2.6245440000000002</v>
      </c>
      <c r="H32" s="2">
        <v>3.0409660000000001</v>
      </c>
      <c r="J32" s="2">
        <f t="shared" si="8"/>
        <v>2.684259</v>
      </c>
      <c r="K32" s="2">
        <f t="shared" si="9"/>
        <v>2.5652910000000002</v>
      </c>
      <c r="M32" s="2">
        <f t="shared" si="10"/>
        <v>2.1676500000000001E-2</v>
      </c>
      <c r="N32" s="3">
        <f t="shared" si="11"/>
        <v>0.13519869675604054</v>
      </c>
    </row>
    <row r="33" spans="2:14">
      <c r="B33" s="6">
        <v>24</v>
      </c>
      <c r="D33" s="2">
        <v>3.9181330000000001</v>
      </c>
      <c r="E33" s="2">
        <v>3.8863210000000001</v>
      </c>
      <c r="F33" s="2">
        <v>3.863054</v>
      </c>
      <c r="G33" s="2">
        <v>4.074414</v>
      </c>
      <c r="H33" s="2">
        <v>3.9489139999999998</v>
      </c>
      <c r="J33" s="2">
        <f t="shared" si="8"/>
        <v>3.9381671999999996</v>
      </c>
      <c r="K33" s="2">
        <f t="shared" si="9"/>
        <v>3.863054</v>
      </c>
      <c r="M33" s="2">
        <f t="shared" si="10"/>
        <v>1.4451E-2</v>
      </c>
      <c r="N33" s="3">
        <f t="shared" si="11"/>
        <v>8.977974421273946E-2</v>
      </c>
    </row>
    <row r="34" spans="2:14">
      <c r="B34" s="6">
        <v>32</v>
      </c>
      <c r="D34" s="2">
        <v>5.5676079999999999</v>
      </c>
      <c r="E34" s="2">
        <v>5.1442399999999999</v>
      </c>
      <c r="F34" s="2">
        <v>5.3349000000000002</v>
      </c>
      <c r="G34" s="2">
        <v>5.6144309999999997</v>
      </c>
      <c r="H34" s="2">
        <v>5.2920769999999999</v>
      </c>
      <c r="J34" s="2">
        <f t="shared" si="8"/>
        <v>5.3906511999999998</v>
      </c>
      <c r="K34" s="2">
        <f>MIN(D34:H34)</f>
        <v>5.1442399999999999</v>
      </c>
      <c r="M34" s="2">
        <f t="shared" si="10"/>
        <v>1.0838250000000001E-2</v>
      </c>
      <c r="N34" s="3">
        <f t="shared" si="11"/>
        <v>6.7419871545651058E-2</v>
      </c>
    </row>
    <row r="35" spans="2:14" ht="15" thickBot="1"/>
    <row r="36" spans="2:14" ht="15" thickBot="1">
      <c r="B36" s="1" t="s">
        <v>26</v>
      </c>
      <c r="D36" s="24" t="s">
        <v>0</v>
      </c>
      <c r="E36" s="25"/>
      <c r="F36" s="25"/>
      <c r="G36" s="25"/>
      <c r="H36" s="26"/>
    </row>
    <row r="37" spans="2:14" ht="15" thickBot="1">
      <c r="B37" s="4" t="s">
        <v>22</v>
      </c>
      <c r="D37" s="21">
        <v>1</v>
      </c>
      <c r="E37" s="22">
        <v>2</v>
      </c>
      <c r="F37" s="22">
        <v>3</v>
      </c>
      <c r="G37" s="22">
        <v>4</v>
      </c>
      <c r="H37" s="23">
        <v>5</v>
      </c>
      <c r="J37" s="21" t="s">
        <v>2</v>
      </c>
      <c r="K37" s="23" t="s">
        <v>7</v>
      </c>
      <c r="M37" s="21" t="s">
        <v>4</v>
      </c>
      <c r="N37" s="23" t="s">
        <v>3</v>
      </c>
    </row>
    <row r="39" spans="2:14">
      <c r="B39" s="1">
        <v>1</v>
      </c>
      <c r="D39" s="1">
        <v>0.278528</v>
      </c>
      <c r="E39" s="1">
        <v>0.27932299999999999</v>
      </c>
      <c r="F39" s="1">
        <v>0.28945300000000002</v>
      </c>
      <c r="G39" s="1">
        <v>0.28194200000000003</v>
      </c>
      <c r="H39" s="1">
        <v>0.279532</v>
      </c>
      <c r="J39" s="1">
        <f>AVERAGE(D39:H39)</f>
        <v>0.28175560000000005</v>
      </c>
      <c r="K39" s="1">
        <f>MIN(D39:H39)</f>
        <v>0.278528</v>
      </c>
      <c r="M39" s="1">
        <f>K39</f>
        <v>0.278528</v>
      </c>
      <c r="N39" s="1">
        <v>1</v>
      </c>
    </row>
    <row r="40" spans="2:14">
      <c r="B40" s="6">
        <v>2</v>
      </c>
      <c r="D40" s="2">
        <v>0.31412899999999999</v>
      </c>
      <c r="E40" s="2">
        <v>0.31883899999999998</v>
      </c>
      <c r="F40" s="2">
        <v>0.31974799999999998</v>
      </c>
      <c r="G40" s="2">
        <v>0.318276</v>
      </c>
      <c r="H40" s="2">
        <v>0.32225900000000002</v>
      </c>
      <c r="J40" s="2">
        <f t="shared" ref="J40:J45" si="12">AVERAGE(D40:H40)</f>
        <v>0.31865019999999999</v>
      </c>
      <c r="K40" s="2">
        <f t="shared" ref="K40:K44" si="13">MIN(D40:H40)</f>
        <v>0.31412899999999999</v>
      </c>
      <c r="M40" s="2">
        <f>$M$39/B40</f>
        <v>0.139264</v>
      </c>
      <c r="N40" s="3">
        <f>$K$39/K40</f>
        <v>0.8866675792429225</v>
      </c>
    </row>
    <row r="41" spans="2:14">
      <c r="B41" s="6">
        <v>4</v>
      </c>
      <c r="D41" s="2">
        <v>0.92215800000000003</v>
      </c>
      <c r="E41" s="2">
        <v>0.88785499999999995</v>
      </c>
      <c r="F41" s="2">
        <v>0.89495800000000003</v>
      </c>
      <c r="G41" s="2">
        <v>0.89877200000000002</v>
      </c>
      <c r="H41" s="2">
        <v>1.0281070000000001</v>
      </c>
      <c r="J41" s="2">
        <f t="shared" si="12"/>
        <v>0.92637000000000003</v>
      </c>
      <c r="K41" s="2">
        <f t="shared" si="13"/>
        <v>0.88785499999999995</v>
      </c>
      <c r="M41" s="2">
        <f t="shared" ref="M41:M45" si="14">$M$39/B41</f>
        <v>6.9631999999999999E-2</v>
      </c>
      <c r="N41" s="3">
        <f t="shared" ref="N41:N45" si="15">$K$39/K41</f>
        <v>0.31370888264412544</v>
      </c>
    </row>
    <row r="42" spans="2:14">
      <c r="B42" s="6">
        <v>8</v>
      </c>
      <c r="D42" s="2">
        <v>1.3942699999999999</v>
      </c>
      <c r="E42" s="2">
        <v>1.52267</v>
      </c>
      <c r="F42" s="2">
        <v>1.6021049999999999</v>
      </c>
      <c r="G42" s="2">
        <v>1.471673</v>
      </c>
      <c r="H42" s="2">
        <v>1.367462</v>
      </c>
      <c r="J42" s="2">
        <f t="shared" si="12"/>
        <v>1.4716359999999999</v>
      </c>
      <c r="K42" s="2">
        <f t="shared" si="13"/>
        <v>1.367462</v>
      </c>
      <c r="M42" s="2">
        <f t="shared" si="14"/>
        <v>3.4816E-2</v>
      </c>
      <c r="N42" s="3">
        <f t="shared" si="15"/>
        <v>0.20368244236402913</v>
      </c>
    </row>
    <row r="43" spans="2:14">
      <c r="B43" s="6">
        <v>16</v>
      </c>
      <c r="D43" s="2">
        <v>2.9197649999999999</v>
      </c>
      <c r="E43" s="2">
        <v>2.8963649999999999</v>
      </c>
      <c r="F43" s="2">
        <v>2.8919290000000002</v>
      </c>
      <c r="G43" s="2">
        <v>3.0607479999999998</v>
      </c>
      <c r="H43" s="2">
        <v>2.6356320000000002</v>
      </c>
      <c r="J43" s="2">
        <f t="shared" si="12"/>
        <v>2.8808878</v>
      </c>
      <c r="K43" s="2">
        <f t="shared" si="13"/>
        <v>2.6356320000000002</v>
      </c>
      <c r="M43" s="2">
        <f t="shared" si="14"/>
        <v>1.7408E-2</v>
      </c>
      <c r="N43" s="3">
        <f t="shared" si="15"/>
        <v>0.10567787915763656</v>
      </c>
    </row>
    <row r="44" spans="2:14">
      <c r="B44" s="6">
        <v>24</v>
      </c>
      <c r="D44" s="2">
        <v>4.1434150000000001</v>
      </c>
      <c r="E44" s="2">
        <v>4.4365690000000004</v>
      </c>
      <c r="F44" s="2">
        <v>4.6075749999999998</v>
      </c>
      <c r="G44" s="2">
        <v>4.3422580000000002</v>
      </c>
      <c r="H44" s="2">
        <v>4.2182639999999996</v>
      </c>
      <c r="J44" s="2">
        <f t="shared" si="12"/>
        <v>4.3496161999999998</v>
      </c>
      <c r="K44" s="2">
        <f t="shared" si="13"/>
        <v>4.1434150000000001</v>
      </c>
      <c r="M44" s="2">
        <f t="shared" si="14"/>
        <v>1.1605333333333334E-2</v>
      </c>
      <c r="N44" s="3">
        <f t="shared" si="15"/>
        <v>6.7221844782624954E-2</v>
      </c>
    </row>
    <row r="45" spans="2:14">
      <c r="B45" s="6">
        <v>32</v>
      </c>
      <c r="D45" s="2">
        <v>5.5108990000000002</v>
      </c>
      <c r="E45" s="2">
        <v>6.1846230000000002</v>
      </c>
      <c r="F45" s="2">
        <v>6.9234739999999997</v>
      </c>
      <c r="G45" s="2">
        <v>5.2688800000000002</v>
      </c>
      <c r="H45" s="2">
        <v>5.56928</v>
      </c>
      <c r="J45" s="2">
        <f t="shared" si="12"/>
        <v>5.8914311999999995</v>
      </c>
      <c r="K45" s="2">
        <f>MIN(D45:H45)</f>
        <v>5.2688800000000002</v>
      </c>
      <c r="M45" s="2">
        <f t="shared" si="14"/>
        <v>8.7039999999999999E-3</v>
      </c>
      <c r="N45" s="3">
        <f t="shared" si="15"/>
        <v>5.286284751218475E-2</v>
      </c>
    </row>
    <row r="46" spans="2:14" ht="15" thickBot="1"/>
    <row r="47" spans="2:14" ht="15" thickBot="1">
      <c r="B47" s="1" t="s">
        <v>27</v>
      </c>
      <c r="D47" s="24" t="s">
        <v>0</v>
      </c>
      <c r="E47" s="25"/>
      <c r="F47" s="25"/>
      <c r="G47" s="25"/>
      <c r="H47" s="26"/>
    </row>
    <row r="48" spans="2:14" ht="15" thickBot="1">
      <c r="B48" s="4" t="s">
        <v>22</v>
      </c>
      <c r="D48" s="21">
        <v>1</v>
      </c>
      <c r="E48" s="22">
        <v>2</v>
      </c>
      <c r="F48" s="22">
        <v>3</v>
      </c>
      <c r="G48" s="22">
        <v>4</v>
      </c>
      <c r="H48" s="23">
        <v>5</v>
      </c>
      <c r="J48" s="21" t="s">
        <v>2</v>
      </c>
      <c r="K48" s="23" t="s">
        <v>7</v>
      </c>
      <c r="M48" s="21" t="s">
        <v>4</v>
      </c>
      <c r="N48" s="23" t="s">
        <v>3</v>
      </c>
    </row>
    <row r="50" spans="2:14">
      <c r="B50" s="1">
        <v>1</v>
      </c>
      <c r="D50" s="1">
        <v>0.27021899999999999</v>
      </c>
      <c r="E50" s="1">
        <v>0.27142300000000003</v>
      </c>
      <c r="F50" s="1">
        <v>0.27234199999999997</v>
      </c>
      <c r="G50" s="1">
        <v>0.27094299999999999</v>
      </c>
      <c r="H50" s="1">
        <v>0.27143899999999999</v>
      </c>
      <c r="J50" s="1">
        <f>AVERAGE(D50:H50)</f>
        <v>0.27127319999999999</v>
      </c>
      <c r="K50" s="1">
        <f>MIN(D50:H50)</f>
        <v>0.27021899999999999</v>
      </c>
      <c r="M50" s="1">
        <f>K50</f>
        <v>0.27021899999999999</v>
      </c>
      <c r="N50" s="1">
        <v>1</v>
      </c>
    </row>
    <row r="51" spans="2:14">
      <c r="B51" s="6">
        <v>2</v>
      </c>
      <c r="D51" s="2">
        <v>0.32022400000000001</v>
      </c>
      <c r="E51" s="2">
        <v>0.31712400000000002</v>
      </c>
      <c r="F51" s="2">
        <v>0.320164</v>
      </c>
      <c r="G51" s="2">
        <v>0.31819199999999997</v>
      </c>
      <c r="H51" s="2">
        <v>0.31905</v>
      </c>
      <c r="J51" s="2">
        <f t="shared" ref="J51:J56" si="16">AVERAGE(D51:H51)</f>
        <v>0.31895079999999998</v>
      </c>
      <c r="K51" s="2">
        <f t="shared" ref="K51:K55" si="17">MIN(D51:H51)</f>
        <v>0.31712400000000002</v>
      </c>
      <c r="M51" s="2">
        <f>$M$50/B51</f>
        <v>0.13510949999999999</v>
      </c>
      <c r="N51" s="3">
        <f>$K$50/K51</f>
        <v>0.85209255685473184</v>
      </c>
    </row>
    <row r="52" spans="2:14">
      <c r="B52" s="6">
        <v>4</v>
      </c>
      <c r="D52" s="2">
        <v>0.92327099999999995</v>
      </c>
      <c r="E52" s="2">
        <v>0.93594200000000005</v>
      </c>
      <c r="F52" s="2">
        <v>0.93310599999999999</v>
      </c>
      <c r="G52" s="2">
        <v>0.93362400000000001</v>
      </c>
      <c r="H52" s="2">
        <v>0.92511699999999997</v>
      </c>
      <c r="J52" s="2">
        <f t="shared" si="16"/>
        <v>0.93021200000000004</v>
      </c>
      <c r="K52" s="2">
        <f t="shared" si="17"/>
        <v>0.92327099999999995</v>
      </c>
      <c r="M52" s="2">
        <f t="shared" ref="M52:M56" si="18">$M$50/B52</f>
        <v>6.7554749999999997E-2</v>
      </c>
      <c r="N52" s="3">
        <f t="shared" ref="N52:N56" si="19">$K$50/K52</f>
        <v>0.29267571493093575</v>
      </c>
    </row>
    <row r="53" spans="2:14">
      <c r="B53" s="6">
        <v>8</v>
      </c>
      <c r="D53" s="2">
        <v>1.549939</v>
      </c>
      <c r="E53" s="2">
        <v>1.4538740000000001</v>
      </c>
      <c r="F53" s="2">
        <v>1.3811929999999999</v>
      </c>
      <c r="G53" s="2">
        <v>1.7063170000000001</v>
      </c>
      <c r="H53" s="2">
        <v>1.4758849999999999</v>
      </c>
      <c r="J53" s="2">
        <f t="shared" si="16"/>
        <v>1.5134415999999999</v>
      </c>
      <c r="K53" s="2">
        <f t="shared" si="17"/>
        <v>1.3811929999999999</v>
      </c>
      <c r="M53" s="2">
        <f t="shared" si="18"/>
        <v>3.3777374999999998E-2</v>
      </c>
      <c r="N53" s="3">
        <f t="shared" si="19"/>
        <v>0.19564173869980517</v>
      </c>
    </row>
    <row r="54" spans="2:14">
      <c r="B54" s="6">
        <v>16</v>
      </c>
      <c r="D54" s="2">
        <v>3.5856659999999998</v>
      </c>
      <c r="E54" s="2">
        <v>3.0994809999999999</v>
      </c>
      <c r="F54" s="2">
        <v>3.4009649999999998</v>
      </c>
      <c r="G54" s="2">
        <v>2.878854</v>
      </c>
      <c r="H54" s="2">
        <v>2.8803010000000002</v>
      </c>
      <c r="J54" s="2">
        <f t="shared" si="16"/>
        <v>3.1690534000000001</v>
      </c>
      <c r="K54" s="2">
        <f t="shared" si="17"/>
        <v>2.878854</v>
      </c>
      <c r="M54" s="2">
        <f t="shared" si="18"/>
        <v>1.6888687499999999E-2</v>
      </c>
      <c r="N54" s="3">
        <f t="shared" si="19"/>
        <v>9.386339147452423E-2</v>
      </c>
    </row>
    <row r="55" spans="2:14">
      <c r="B55" s="6">
        <v>24</v>
      </c>
      <c r="D55" s="2">
        <v>4.8631739999999999</v>
      </c>
      <c r="E55" s="2">
        <v>4.0592560000000004</v>
      </c>
      <c r="F55" s="2">
        <v>4.1679550000000001</v>
      </c>
      <c r="G55" s="2">
        <v>4.3850199999999999</v>
      </c>
      <c r="H55" s="2">
        <v>4.9586550000000003</v>
      </c>
      <c r="J55" s="2">
        <f t="shared" si="16"/>
        <v>4.4868120000000005</v>
      </c>
      <c r="K55" s="2">
        <f t="shared" si="17"/>
        <v>4.0592560000000004</v>
      </c>
      <c r="M55" s="2">
        <f t="shared" si="18"/>
        <v>1.1259125E-2</v>
      </c>
      <c r="N55" s="3">
        <f t="shared" si="19"/>
        <v>6.6568602719316042E-2</v>
      </c>
    </row>
    <row r="56" spans="2:14">
      <c r="B56" s="6">
        <v>32</v>
      </c>
      <c r="D56" s="2">
        <v>5.4113480000000003</v>
      </c>
      <c r="E56" s="2">
        <v>5.690779</v>
      </c>
      <c r="F56" s="2">
        <v>5.8850020000000001</v>
      </c>
      <c r="G56" s="2">
        <v>6.0412030000000003</v>
      </c>
      <c r="H56" s="2">
        <v>5.9266680000000003</v>
      </c>
      <c r="J56" s="2">
        <f t="shared" si="16"/>
        <v>5.7909999999999995</v>
      </c>
      <c r="K56" s="2">
        <f>MIN(D56:H56)</f>
        <v>5.4113480000000003</v>
      </c>
      <c r="M56" s="2">
        <f t="shared" si="18"/>
        <v>8.4443437499999996E-3</v>
      </c>
      <c r="N56" s="3">
        <f t="shared" si="19"/>
        <v>4.9935616781622616E-2</v>
      </c>
    </row>
    <row r="57" spans="2:14" ht="15" thickBot="1"/>
    <row r="58" spans="2:14" ht="15" thickBot="1">
      <c r="B58" s="1" t="s">
        <v>28</v>
      </c>
      <c r="D58" s="24" t="s">
        <v>0</v>
      </c>
      <c r="E58" s="25"/>
      <c r="F58" s="25"/>
      <c r="G58" s="25"/>
      <c r="H58" s="26"/>
    </row>
    <row r="59" spans="2:14" ht="15" thickBot="1">
      <c r="B59" s="4" t="s">
        <v>22</v>
      </c>
      <c r="D59" s="21">
        <v>1</v>
      </c>
      <c r="E59" s="22">
        <v>2</v>
      </c>
      <c r="F59" s="22">
        <v>3</v>
      </c>
      <c r="G59" s="22">
        <v>4</v>
      </c>
      <c r="H59" s="23">
        <v>5</v>
      </c>
      <c r="J59" s="21" t="s">
        <v>2</v>
      </c>
      <c r="K59" s="23" t="s">
        <v>7</v>
      </c>
      <c r="M59" s="21" t="s">
        <v>4</v>
      </c>
      <c r="N59" s="23" t="s">
        <v>3</v>
      </c>
    </row>
    <row r="61" spans="2:14">
      <c r="B61" s="1">
        <v>1</v>
      </c>
      <c r="D61" s="1">
        <v>0.33468799999999999</v>
      </c>
      <c r="E61" s="1">
        <v>0.34519</v>
      </c>
      <c r="F61" s="1">
        <v>0.33593200000000001</v>
      </c>
      <c r="G61" s="1">
        <v>0.346912</v>
      </c>
      <c r="H61" s="1">
        <v>0.33990300000000001</v>
      </c>
      <c r="J61" s="1">
        <f t="shared" ref="J61:J67" si="20">AVERAGE(D61:H61)</f>
        <v>0.34052500000000008</v>
      </c>
      <c r="K61" s="1">
        <f t="shared" ref="K61:K67" si="21">MIN(D61:H61)</f>
        <v>0.33468799999999999</v>
      </c>
      <c r="M61" s="1">
        <f>K61</f>
        <v>0.33468799999999999</v>
      </c>
      <c r="N61" s="1">
        <v>1</v>
      </c>
    </row>
    <row r="62" spans="2:14">
      <c r="B62" s="6">
        <v>2</v>
      </c>
      <c r="D62" s="2">
        <v>189.181308</v>
      </c>
      <c r="E62" s="2">
        <v>186.04568900000001</v>
      </c>
      <c r="F62" s="2">
        <v>187.53524229999999</v>
      </c>
      <c r="G62" s="2">
        <v>187.90465399999999</v>
      </c>
      <c r="H62" s="2">
        <v>188.84394</v>
      </c>
      <c r="J62" s="2">
        <f t="shared" si="20"/>
        <v>187.90216665999998</v>
      </c>
      <c r="K62" s="2">
        <f t="shared" si="21"/>
        <v>186.04568900000001</v>
      </c>
      <c r="M62" s="2">
        <f t="shared" ref="M62:M67" si="22">$M$61/B62</f>
        <v>0.16734399999999999</v>
      </c>
      <c r="N62" s="3">
        <f>$K$61/K62</f>
        <v>1.7989559543086214E-3</v>
      </c>
    </row>
    <row r="63" spans="2:14">
      <c r="B63" s="6">
        <v>4</v>
      </c>
      <c r="D63" s="2">
        <v>636.19867799999997</v>
      </c>
      <c r="E63" s="2">
        <v>637.01486299999999</v>
      </c>
      <c r="F63" s="2">
        <v>637.53593450000005</v>
      </c>
      <c r="G63" s="2">
        <v>636.53295319999995</v>
      </c>
      <c r="H63" s="2">
        <v>638.90639999999996</v>
      </c>
      <c r="J63" s="2">
        <f t="shared" si="20"/>
        <v>637.23776573999999</v>
      </c>
      <c r="K63" s="2">
        <f t="shared" si="21"/>
        <v>636.19867799999997</v>
      </c>
      <c r="M63" s="2">
        <f t="shared" si="22"/>
        <v>8.3671999999999996E-2</v>
      </c>
      <c r="N63" s="3">
        <f t="shared" ref="N63:N67" si="23">$K$61/K63</f>
        <v>5.2607465493664546E-4</v>
      </c>
    </row>
    <row r="64" spans="2:14">
      <c r="B64" s="6">
        <v>8</v>
      </c>
      <c r="D64" s="2">
        <v>1294.262195</v>
      </c>
      <c r="E64" s="2">
        <v>1292.447561</v>
      </c>
      <c r="F64" s="2">
        <v>1293.5345</v>
      </c>
      <c r="G64" s="2">
        <v>1292.8678</v>
      </c>
      <c r="H64" s="2">
        <v>1295.7657449999999</v>
      </c>
      <c r="J64" s="2">
        <f t="shared" si="20"/>
        <v>1293.7755602</v>
      </c>
      <c r="K64" s="2">
        <f t="shared" si="21"/>
        <v>1292.447561</v>
      </c>
      <c r="M64" s="2">
        <f t="shared" si="22"/>
        <v>4.1835999999999998E-2</v>
      </c>
      <c r="N64" s="3">
        <f t="shared" si="23"/>
        <v>2.589567345703707E-4</v>
      </c>
    </row>
    <row r="65" spans="2:14">
      <c r="B65" s="6">
        <v>16</v>
      </c>
      <c r="D65" s="2">
        <v>2403.3884670000002</v>
      </c>
      <c r="E65" s="2">
        <v>2403.9705600000002</v>
      </c>
      <c r="F65" s="2">
        <v>2406.9654059999998</v>
      </c>
      <c r="G65" s="2">
        <v>2405.3214210000001</v>
      </c>
      <c r="H65" s="2">
        <v>2500.4329345000001</v>
      </c>
      <c r="J65" s="2">
        <f t="shared" si="20"/>
        <v>2424.0157577</v>
      </c>
      <c r="K65" s="2">
        <f t="shared" si="21"/>
        <v>2403.3884670000002</v>
      </c>
      <c r="M65" s="2">
        <f t="shared" si="22"/>
        <v>2.0917999999999999E-2</v>
      </c>
      <c r="N65" s="3">
        <f t="shared" si="23"/>
        <v>1.3925672216350864E-4</v>
      </c>
    </row>
    <row r="66" spans="2:14">
      <c r="B66" s="6">
        <v>24</v>
      </c>
      <c r="D66" s="2">
        <v>3534.2062519999999</v>
      </c>
      <c r="E66" s="2">
        <v>3535.94776</v>
      </c>
      <c r="F66" s="2">
        <v>3534.6546400000002</v>
      </c>
      <c r="G66" s="2">
        <v>3570.5329534000002</v>
      </c>
      <c r="H66" s="2">
        <v>3600.6965</v>
      </c>
      <c r="J66" s="2">
        <f t="shared" si="20"/>
        <v>3555.2076210800005</v>
      </c>
      <c r="K66" s="2">
        <f t="shared" si="21"/>
        <v>3534.2062519999999</v>
      </c>
      <c r="M66" s="2">
        <f t="shared" si="22"/>
        <v>1.3945333333333332E-2</v>
      </c>
      <c r="N66" s="3">
        <f t="shared" si="23"/>
        <v>9.4699623093757115E-5</v>
      </c>
    </row>
    <row r="67" spans="2:14">
      <c r="B67" s="6">
        <v>32</v>
      </c>
      <c r="D67" s="2"/>
      <c r="E67" s="2"/>
      <c r="F67" s="2"/>
      <c r="G67" s="2"/>
      <c r="H67" s="2"/>
      <c r="J67" s="2" t="e">
        <f t="shared" si="20"/>
        <v>#DIV/0!</v>
      </c>
      <c r="K67" s="2">
        <f t="shared" si="21"/>
        <v>0</v>
      </c>
      <c r="M67" s="2">
        <f t="shared" si="22"/>
        <v>1.0459E-2</v>
      </c>
      <c r="N67" s="3" t="e">
        <f t="shared" si="23"/>
        <v>#DIV/0!</v>
      </c>
    </row>
  </sheetData>
  <mergeCells count="6">
    <mergeCell ref="D58:H58"/>
    <mergeCell ref="D3:H3"/>
    <mergeCell ref="D14:H14"/>
    <mergeCell ref="D25:H25"/>
    <mergeCell ref="D36:H36"/>
    <mergeCell ref="D47:H4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8"/>
  <sheetViews>
    <sheetView workbookViewId="0">
      <selection activeCell="O6" sqref="O6:O8"/>
    </sheetView>
  </sheetViews>
  <sheetFormatPr baseColWidth="10" defaultColWidth="8.83203125" defaultRowHeight="14" x14ac:dyDescent="0"/>
  <cols>
    <col min="1" max="1" width="6.83203125" style="1" customWidth="1"/>
    <col min="2" max="2" width="8.83203125" style="1"/>
    <col min="3" max="3" width="5.83203125" style="1" customWidth="1"/>
    <col min="4" max="4" width="10.5" style="1" customWidth="1"/>
    <col min="5" max="5" width="11.1640625" style="1" customWidth="1"/>
    <col min="6" max="6" width="12.1640625" style="1" customWidth="1"/>
    <col min="7" max="7" width="13.33203125" style="1" customWidth="1"/>
    <col min="8" max="8" width="12.83203125" style="1" customWidth="1"/>
    <col min="9" max="9" width="12.33203125" style="1" customWidth="1"/>
    <col min="10" max="10" width="12" style="1" customWidth="1"/>
    <col min="11" max="11" width="12.5" style="1" bestFit="1" customWidth="1"/>
    <col min="12" max="12" width="2" style="1" customWidth="1"/>
    <col min="13" max="13" width="8.83203125" style="1"/>
    <col min="14" max="14" width="9.5" style="1" bestFit="1" customWidth="1"/>
    <col min="15" max="15" width="17" style="1" customWidth="1"/>
    <col min="16" max="16" width="14" style="1" customWidth="1"/>
    <col min="17" max="17" width="14.5" style="1" customWidth="1"/>
    <col min="18" max="18" width="10.6640625" style="1" customWidth="1"/>
    <col min="19" max="19" width="8.83203125" style="1"/>
    <col min="20" max="20" width="20" style="1" customWidth="1"/>
    <col min="21" max="16384" width="8.83203125" style="1"/>
  </cols>
  <sheetData>
    <row r="2" spans="2:19">
      <c r="B2" s="1" t="s">
        <v>21</v>
      </c>
    </row>
    <row r="3" spans="2:19" ht="29" customHeight="1" thickBot="1">
      <c r="B3" s="1" t="s">
        <v>23</v>
      </c>
    </row>
    <row r="4" spans="2:19" ht="35" customHeight="1" thickBot="1">
      <c r="D4" s="24" t="s">
        <v>0</v>
      </c>
      <c r="E4" s="25"/>
      <c r="F4" s="25"/>
      <c r="G4" s="25"/>
      <c r="H4" s="26"/>
      <c r="O4" s="17" t="s">
        <v>5</v>
      </c>
      <c r="Q4" s="4" t="s">
        <v>1</v>
      </c>
      <c r="S4" s="17" t="s">
        <v>9</v>
      </c>
    </row>
    <row r="5" spans="2:19" ht="8" customHeight="1" thickBot="1">
      <c r="B5" s="4" t="s">
        <v>22</v>
      </c>
      <c r="D5" s="18">
        <v>1</v>
      </c>
      <c r="E5" s="19">
        <v>2</v>
      </c>
      <c r="F5" s="19">
        <v>3</v>
      </c>
      <c r="G5" s="19">
        <v>4</v>
      </c>
      <c r="H5" s="20">
        <v>5</v>
      </c>
      <c r="J5" s="18" t="s">
        <v>2</v>
      </c>
      <c r="K5" s="20" t="s">
        <v>7</v>
      </c>
      <c r="M5" s="18" t="s">
        <v>4</v>
      </c>
      <c r="N5" s="20" t="s">
        <v>3</v>
      </c>
    </row>
    <row r="6" spans="2:19">
      <c r="O6" s="2">
        <f>1</f>
        <v>1</v>
      </c>
    </row>
    <row r="7" spans="2:19">
      <c r="B7" s="1">
        <v>1</v>
      </c>
      <c r="D7" s="1">
        <v>218.877004</v>
      </c>
      <c r="E7" s="1">
        <v>219.04434800000001</v>
      </c>
      <c r="F7" s="1">
        <v>219.442172</v>
      </c>
      <c r="G7" s="1">
        <v>220.65796499999999</v>
      </c>
      <c r="H7" s="1">
        <v>220.35504399999999</v>
      </c>
      <c r="J7" s="1">
        <f>AVERAGE(D7:H7)</f>
        <v>219.67530659999997</v>
      </c>
      <c r="K7" s="1">
        <f>MIN(D7:H7)</f>
        <v>218.877004</v>
      </c>
      <c r="M7" s="1">
        <f>K7</f>
        <v>218.877004</v>
      </c>
      <c r="N7" s="1">
        <v>1</v>
      </c>
      <c r="O7" s="2">
        <f>2</f>
        <v>2</v>
      </c>
    </row>
    <row r="8" spans="2:19">
      <c r="B8" s="6">
        <v>2</v>
      </c>
      <c r="D8" s="2">
        <v>227.413635</v>
      </c>
      <c r="E8" s="2">
        <v>227.14750900000001</v>
      </c>
      <c r="F8" s="2">
        <v>227.25459900000001</v>
      </c>
      <c r="G8" s="2">
        <v>229.56729799999999</v>
      </c>
      <c r="H8" s="2">
        <v>228.43149199999999</v>
      </c>
      <c r="J8" s="2">
        <f t="shared" ref="J8:J13" si="0">AVERAGE(D8:H8)</f>
        <v>227.9629066</v>
      </c>
      <c r="K8" s="2">
        <f t="shared" ref="K8:K12" si="1">MIN(D8:H8)</f>
        <v>227.14750900000001</v>
      </c>
      <c r="M8" s="2">
        <f>$M$7/B8</f>
        <v>109.438502</v>
      </c>
      <c r="N8" s="3">
        <f>$K$7/K8</f>
        <v>0.96358971737612142</v>
      </c>
      <c r="O8" s="2">
        <f>4</f>
        <v>4</v>
      </c>
    </row>
    <row r="9" spans="2:19">
      <c r="B9" s="6">
        <v>4</v>
      </c>
      <c r="D9" s="2">
        <v>222.96324300000001</v>
      </c>
      <c r="E9" s="2">
        <v>223.73524900000001</v>
      </c>
      <c r="F9" s="2">
        <v>224.17153300000001</v>
      </c>
      <c r="G9" s="2">
        <v>224.727284</v>
      </c>
      <c r="H9" s="2">
        <v>224.855197</v>
      </c>
      <c r="J9" s="2">
        <f t="shared" si="0"/>
        <v>224.09050120000001</v>
      </c>
      <c r="K9" s="2">
        <f t="shared" si="1"/>
        <v>222.96324300000001</v>
      </c>
      <c r="M9" s="2">
        <f t="shared" ref="M9:M13" si="2">$M$7/B9</f>
        <v>54.719251</v>
      </c>
      <c r="N9" s="3">
        <f t="shared" ref="N9:N13" si="3">$K$7/K9</f>
        <v>0.9816730374701268</v>
      </c>
      <c r="O9" s="1">
        <v>8</v>
      </c>
    </row>
    <row r="10" spans="2:19">
      <c r="B10" s="6">
        <v>8</v>
      </c>
      <c r="D10" s="2">
        <v>225.38501600000001</v>
      </c>
      <c r="E10" s="2">
        <v>225.15175400000001</v>
      </c>
      <c r="F10" s="2">
        <v>225.23616899999999</v>
      </c>
      <c r="G10" s="2">
        <v>226.09501499999999</v>
      </c>
      <c r="H10" s="2">
        <v>225.964675</v>
      </c>
      <c r="J10" s="2">
        <f t="shared" si="0"/>
        <v>225.56652579999999</v>
      </c>
      <c r="K10" s="2">
        <f t="shared" si="1"/>
        <v>225.15175400000001</v>
      </c>
      <c r="M10" s="2">
        <f t="shared" si="2"/>
        <v>27.3596255</v>
      </c>
      <c r="N10" s="3">
        <f t="shared" si="3"/>
        <v>0.97213101879721531</v>
      </c>
    </row>
    <row r="11" spans="2:19">
      <c r="B11" s="6">
        <v>16</v>
      </c>
      <c r="D11" s="2">
        <v>227.705489</v>
      </c>
      <c r="E11" s="2">
        <v>229.379763</v>
      </c>
      <c r="F11" s="2">
        <v>228.78176099999999</v>
      </c>
      <c r="G11" s="2">
        <v>229.986751</v>
      </c>
      <c r="H11" s="2">
        <v>228.5693</v>
      </c>
      <c r="J11" s="2">
        <f t="shared" si="0"/>
        <v>228.88461280000001</v>
      </c>
      <c r="K11" s="2">
        <f t="shared" si="1"/>
        <v>227.705489</v>
      </c>
      <c r="M11" s="2">
        <f t="shared" si="2"/>
        <v>13.67981275</v>
      </c>
      <c r="N11" s="3">
        <f t="shared" si="3"/>
        <v>0.96122849282741707</v>
      </c>
    </row>
    <row r="12" spans="2:19">
      <c r="B12" s="6">
        <v>24</v>
      </c>
      <c r="D12" s="2">
        <v>229.43185700000001</v>
      </c>
      <c r="E12" s="2">
        <v>229.41473099999999</v>
      </c>
      <c r="F12" s="2">
        <v>230.00601</v>
      </c>
      <c r="G12" s="2">
        <v>231.49265199999999</v>
      </c>
      <c r="H12" s="2">
        <v>230.668654</v>
      </c>
      <c r="J12" s="2">
        <f t="shared" si="0"/>
        <v>230.20278079999997</v>
      </c>
      <c r="K12" s="2">
        <f t="shared" si="1"/>
        <v>229.41473099999999</v>
      </c>
      <c r="M12" s="2">
        <f t="shared" si="2"/>
        <v>9.1198751666666666</v>
      </c>
      <c r="N12" s="3">
        <f t="shared" si="3"/>
        <v>0.95406691211995454</v>
      </c>
    </row>
    <row r="13" spans="2:19">
      <c r="B13" s="6">
        <v>32</v>
      </c>
      <c r="D13" s="2">
        <v>230.99524</v>
      </c>
      <c r="E13" s="2">
        <v>230.45999599999999</v>
      </c>
      <c r="F13" s="2">
        <v>231.067712</v>
      </c>
      <c r="G13" s="2">
        <v>233.35587000000001</v>
      </c>
      <c r="H13" s="2">
        <v>232.578361</v>
      </c>
      <c r="J13" s="2">
        <f t="shared" si="0"/>
        <v>231.69143579999999</v>
      </c>
      <c r="K13" s="2">
        <f>MIN(D13:H13)</f>
        <v>230.45999599999999</v>
      </c>
      <c r="M13" s="2">
        <f t="shared" si="2"/>
        <v>6.839906375</v>
      </c>
      <c r="N13" s="3">
        <f t="shared" si="3"/>
        <v>0.94973968497335226</v>
      </c>
    </row>
    <row r="14" spans="2:19" ht="15" thickBot="1"/>
    <row r="15" spans="2:19" ht="15" thickBot="1">
      <c r="B15" s="1" t="s">
        <v>24</v>
      </c>
      <c r="D15" s="24" t="s">
        <v>0</v>
      </c>
      <c r="E15" s="25"/>
      <c r="F15" s="25"/>
      <c r="G15" s="25"/>
      <c r="H15" s="26"/>
    </row>
    <row r="16" spans="2:19" ht="15" thickBot="1">
      <c r="B16" s="4" t="s">
        <v>22</v>
      </c>
      <c r="D16" s="18">
        <v>1</v>
      </c>
      <c r="E16" s="19">
        <v>2</v>
      </c>
      <c r="F16" s="19">
        <v>3</v>
      </c>
      <c r="G16" s="19">
        <v>4</v>
      </c>
      <c r="H16" s="20">
        <v>5</v>
      </c>
      <c r="J16" s="18" t="s">
        <v>2</v>
      </c>
      <c r="K16" s="20" t="s">
        <v>7</v>
      </c>
      <c r="M16" s="18" t="s">
        <v>4</v>
      </c>
      <c r="N16" s="20" t="s">
        <v>3</v>
      </c>
    </row>
    <row r="18" spans="2:15">
      <c r="B18" s="1">
        <v>1</v>
      </c>
      <c r="D18" s="1">
        <v>119.44435199999999</v>
      </c>
      <c r="E18" s="1">
        <v>119.627106</v>
      </c>
      <c r="F18" s="1">
        <v>120.853495</v>
      </c>
      <c r="G18" s="1">
        <v>119.94502</v>
      </c>
      <c r="H18" s="1">
        <v>120.4539522</v>
      </c>
      <c r="J18" s="1">
        <f>AVERAGE(D18:H18)</f>
        <v>120.06478504000002</v>
      </c>
      <c r="K18" s="1">
        <f>MIN(D18:H18)</f>
        <v>119.44435199999999</v>
      </c>
      <c r="M18" s="1">
        <f>K18</f>
        <v>119.44435199999999</v>
      </c>
      <c r="N18" s="1">
        <v>1</v>
      </c>
    </row>
    <row r="19" spans="2:15" ht="15" thickBot="1">
      <c r="B19" s="6">
        <v>2</v>
      </c>
      <c r="D19" s="2">
        <v>123.15995599999999</v>
      </c>
      <c r="E19" s="2">
        <v>123.669177</v>
      </c>
      <c r="F19" s="2">
        <v>124.0502042</v>
      </c>
      <c r="G19" s="2">
        <v>123.4230424</v>
      </c>
      <c r="H19" s="2">
        <v>124.00223099999999</v>
      </c>
      <c r="J19" s="2">
        <f t="shared" ref="J19:J24" si="4">AVERAGE(D19:H19)</f>
        <v>123.66092211999998</v>
      </c>
      <c r="K19" s="2">
        <f t="shared" ref="K19:K23" si="5">MIN(D19:H19)</f>
        <v>123.15995599999999</v>
      </c>
      <c r="M19" s="2">
        <f>$M$18/B19</f>
        <v>59.722175999999997</v>
      </c>
      <c r="N19" s="3">
        <f>$K$18/K19</f>
        <v>0.96983107074185704</v>
      </c>
    </row>
    <row r="20" spans="2:15" ht="15" thickBot="1">
      <c r="B20" s="6">
        <v>4</v>
      </c>
      <c r="D20" s="2">
        <v>118.64257000000001</v>
      </c>
      <c r="E20" s="2">
        <v>118.313467</v>
      </c>
      <c r="F20" s="2">
        <v>119.320213</v>
      </c>
      <c r="G20" s="2">
        <v>118.324324</v>
      </c>
      <c r="H20" s="2">
        <v>119.002495</v>
      </c>
      <c r="J20" s="2">
        <f t="shared" si="4"/>
        <v>118.7206138</v>
      </c>
      <c r="K20" s="2">
        <f t="shared" si="5"/>
        <v>118.313467</v>
      </c>
      <c r="M20" s="2">
        <f t="shared" ref="M20:M24" si="6">$M$18/B20</f>
        <v>29.861087999999999</v>
      </c>
      <c r="N20" s="3">
        <f t="shared" ref="N20:N24" si="7">$K$18/K20</f>
        <v>1.0095583793516929</v>
      </c>
      <c r="O20" s="17" t="s">
        <v>5</v>
      </c>
    </row>
    <row r="21" spans="2:15">
      <c r="B21" s="6">
        <v>8</v>
      </c>
      <c r="D21" s="2">
        <v>119.126598</v>
      </c>
      <c r="E21" s="2">
        <v>119.178578</v>
      </c>
      <c r="F21" s="2">
        <v>120.140013</v>
      </c>
      <c r="G21" s="2">
        <v>119.401922</v>
      </c>
      <c r="H21" s="2">
        <v>120.0321</v>
      </c>
      <c r="J21" s="2">
        <f t="shared" si="4"/>
        <v>119.57584220000001</v>
      </c>
      <c r="K21" s="2">
        <f t="shared" si="5"/>
        <v>119.126598</v>
      </c>
      <c r="M21" s="2">
        <f t="shared" si="6"/>
        <v>14.930543999999999</v>
      </c>
      <c r="N21" s="3">
        <f t="shared" si="7"/>
        <v>1.0026673640088337</v>
      </c>
    </row>
    <row r="22" spans="2:15">
      <c r="B22" s="6">
        <v>16</v>
      </c>
      <c r="D22" s="2">
        <v>119.05395799999999</v>
      </c>
      <c r="E22" s="2">
        <v>119.337451</v>
      </c>
      <c r="F22" s="2">
        <v>120.394012</v>
      </c>
      <c r="G22" s="2">
        <v>119.9932031</v>
      </c>
      <c r="H22" s="2">
        <v>120.30105399999999</v>
      </c>
      <c r="J22" s="2">
        <f t="shared" si="4"/>
        <v>119.81593562</v>
      </c>
      <c r="K22" s="2">
        <f t="shared" si="5"/>
        <v>119.05395799999999</v>
      </c>
      <c r="M22" s="2">
        <f t="shared" si="6"/>
        <v>7.4652719999999997</v>
      </c>
      <c r="N22" s="3">
        <f t="shared" si="7"/>
        <v>1.003279134995243</v>
      </c>
      <c r="O22" s="2">
        <f>1</f>
        <v>1</v>
      </c>
    </row>
    <row r="23" spans="2:15">
      <c r="B23" s="6">
        <v>24</v>
      </c>
      <c r="D23" s="2">
        <v>119.282031</v>
      </c>
      <c r="E23" s="2">
        <v>120.060846</v>
      </c>
      <c r="F23" s="2">
        <v>121.09532</v>
      </c>
      <c r="G23" s="2">
        <v>121.02024299999999</v>
      </c>
      <c r="H23" s="2">
        <v>121.030241</v>
      </c>
      <c r="J23" s="2">
        <f t="shared" si="4"/>
        <v>120.49773620000001</v>
      </c>
      <c r="K23" s="2">
        <f t="shared" si="5"/>
        <v>119.282031</v>
      </c>
      <c r="M23" s="2">
        <f t="shared" si="6"/>
        <v>4.9768479999999995</v>
      </c>
      <c r="N23" s="3">
        <f t="shared" si="7"/>
        <v>1.0013608168693908</v>
      </c>
      <c r="O23" s="2">
        <f>2</f>
        <v>2</v>
      </c>
    </row>
    <row r="24" spans="2:15">
      <c r="B24" s="6">
        <v>32</v>
      </c>
      <c r="D24" s="2">
        <v>121.132858</v>
      </c>
      <c r="E24" s="2">
        <v>121.71333</v>
      </c>
      <c r="F24" s="2">
        <v>122.34043200000001</v>
      </c>
      <c r="G24" s="2">
        <v>121.792103</v>
      </c>
      <c r="H24" s="2">
        <v>121.002194</v>
      </c>
      <c r="J24" s="2">
        <f t="shared" si="4"/>
        <v>121.5961834</v>
      </c>
      <c r="K24" s="2">
        <f>MIN(D24:H24)</f>
        <v>121.002194</v>
      </c>
      <c r="M24" s="2">
        <f t="shared" si="6"/>
        <v>3.7326359999999998</v>
      </c>
      <c r="N24" s="3">
        <f t="shared" si="7"/>
        <v>0.98712550617057404</v>
      </c>
      <c r="O24" s="2">
        <f>4</f>
        <v>4</v>
      </c>
    </row>
    <row r="25" spans="2:15" ht="15" thickBot="1">
      <c r="O25" s="1">
        <v>8</v>
      </c>
    </row>
    <row r="26" spans="2:15" ht="15" thickBot="1">
      <c r="B26" s="1" t="s">
        <v>25</v>
      </c>
      <c r="D26" s="24" t="s">
        <v>0</v>
      </c>
      <c r="E26" s="25"/>
      <c r="F26" s="25"/>
      <c r="G26" s="25"/>
      <c r="H26" s="26"/>
    </row>
    <row r="27" spans="2:15" ht="15" thickBot="1">
      <c r="B27" s="4" t="s">
        <v>22</v>
      </c>
      <c r="D27" s="18">
        <v>1</v>
      </c>
      <c r="E27" s="19">
        <v>2</v>
      </c>
      <c r="F27" s="19">
        <v>3</v>
      </c>
      <c r="G27" s="19">
        <v>4</v>
      </c>
      <c r="H27" s="20">
        <v>5</v>
      </c>
      <c r="J27" s="18" t="s">
        <v>2</v>
      </c>
      <c r="K27" s="20" t="s">
        <v>7</v>
      </c>
      <c r="M27" s="18" t="s">
        <v>4</v>
      </c>
      <c r="N27" s="20" t="s">
        <v>3</v>
      </c>
    </row>
    <row r="29" spans="2:15">
      <c r="B29" s="1">
        <v>1</v>
      </c>
      <c r="D29" s="1">
        <v>85.031940000000006</v>
      </c>
      <c r="E29" s="1">
        <v>84.49597</v>
      </c>
      <c r="F29" s="1">
        <v>84.993200999999999</v>
      </c>
      <c r="G29" s="1">
        <v>85.342021000000003</v>
      </c>
      <c r="H29" s="1">
        <v>86.032110000000003</v>
      </c>
      <c r="J29" s="1">
        <f>AVERAGE(D29:H29)</f>
        <v>85.179048399999999</v>
      </c>
      <c r="K29" s="1">
        <f>MIN(D29:H29)</f>
        <v>84.49597</v>
      </c>
      <c r="M29" s="1">
        <f>K29</f>
        <v>84.49597</v>
      </c>
      <c r="N29" s="1">
        <v>1</v>
      </c>
    </row>
    <row r="30" spans="2:15">
      <c r="B30" s="6">
        <v>2</v>
      </c>
      <c r="D30" s="2">
        <v>86.883427999999995</v>
      </c>
      <c r="E30" s="2">
        <v>86.314060999999995</v>
      </c>
      <c r="F30" s="2">
        <v>86.013934000000006</v>
      </c>
      <c r="G30" s="2">
        <v>87.493014000000002</v>
      </c>
      <c r="H30" s="2">
        <v>87.102333000000002</v>
      </c>
      <c r="J30" s="2">
        <f t="shared" ref="J30:J35" si="8">AVERAGE(D30:H30)</f>
        <v>86.761353999999997</v>
      </c>
      <c r="K30" s="2">
        <f t="shared" ref="K30:K34" si="9">MIN(D30:H30)</f>
        <v>86.013934000000006</v>
      </c>
      <c r="M30" s="2">
        <f>$M$29/B30</f>
        <v>42.247985</v>
      </c>
      <c r="N30" s="3">
        <f>$K$29/K30</f>
        <v>0.98235211518170995</v>
      </c>
    </row>
    <row r="31" spans="2:15">
      <c r="B31" s="6">
        <v>4</v>
      </c>
      <c r="D31" s="2">
        <v>81.696727999999993</v>
      </c>
      <c r="E31" s="2">
        <v>81.863737</v>
      </c>
      <c r="F31" s="2">
        <v>81.199432000000002</v>
      </c>
      <c r="G31" s="2">
        <v>82.014324000000002</v>
      </c>
      <c r="H31" s="2">
        <v>82.934809999999999</v>
      </c>
      <c r="J31" s="2">
        <f t="shared" si="8"/>
        <v>81.941806200000002</v>
      </c>
      <c r="K31" s="2">
        <f t="shared" si="9"/>
        <v>81.199432000000002</v>
      </c>
      <c r="M31" s="2">
        <f t="shared" ref="M31:M35" si="10">$M$29/B31</f>
        <v>21.1239925</v>
      </c>
      <c r="N31" s="3">
        <f t="shared" ref="N31:N35" si="11">$K$29/K31</f>
        <v>1.0405980426069976</v>
      </c>
    </row>
    <row r="32" spans="2:15">
      <c r="B32" s="6">
        <v>8</v>
      </c>
      <c r="D32" s="2">
        <v>80.142211000000003</v>
      </c>
      <c r="E32" s="2">
        <v>80.021655999999993</v>
      </c>
      <c r="F32" s="2">
        <v>80.941032000000007</v>
      </c>
      <c r="G32" s="2">
        <v>81.003230000000002</v>
      </c>
      <c r="H32" s="2">
        <v>81.320319999999995</v>
      </c>
      <c r="J32" s="2">
        <f t="shared" si="8"/>
        <v>80.685689799999992</v>
      </c>
      <c r="K32" s="2">
        <f t="shared" si="9"/>
        <v>80.021655999999993</v>
      </c>
      <c r="M32" s="2">
        <f t="shared" si="10"/>
        <v>10.56199625</v>
      </c>
      <c r="N32" s="3">
        <f t="shared" si="11"/>
        <v>1.0559137891372807</v>
      </c>
    </row>
    <row r="33" spans="2:14">
      <c r="B33" s="6">
        <v>16</v>
      </c>
      <c r="D33" s="2">
        <v>81.088508000000004</v>
      </c>
      <c r="E33" s="2">
        <v>80.918436999999997</v>
      </c>
      <c r="F33" s="2">
        <v>81.023200000000003</v>
      </c>
      <c r="G33" s="2">
        <v>81.329329000000001</v>
      </c>
      <c r="H33" s="2">
        <v>81.946104000000005</v>
      </c>
      <c r="J33" s="2">
        <f t="shared" si="8"/>
        <v>81.261115599999997</v>
      </c>
      <c r="K33" s="2">
        <f t="shared" si="9"/>
        <v>80.918436999999997</v>
      </c>
      <c r="M33" s="2">
        <f t="shared" si="10"/>
        <v>5.280998125</v>
      </c>
      <c r="N33" s="3">
        <f t="shared" si="11"/>
        <v>1.0442115929649012</v>
      </c>
    </row>
    <row r="34" spans="2:14">
      <c r="B34" s="6">
        <v>24</v>
      </c>
      <c r="D34" s="2">
        <v>82.850479000000007</v>
      </c>
      <c r="E34" s="2">
        <v>83.284891999999999</v>
      </c>
      <c r="F34" s="2">
        <v>83.920390999999995</v>
      </c>
      <c r="G34" s="2">
        <v>83.001293000000004</v>
      </c>
      <c r="H34" s="2">
        <v>84.301321999999999</v>
      </c>
      <c r="J34" s="2">
        <f t="shared" si="8"/>
        <v>83.471675400000009</v>
      </c>
      <c r="K34" s="2">
        <f t="shared" si="9"/>
        <v>82.850479000000007</v>
      </c>
      <c r="M34" s="2">
        <f t="shared" si="10"/>
        <v>3.5206654166666667</v>
      </c>
      <c r="N34" s="3">
        <f t="shared" si="11"/>
        <v>1.0198609714736833</v>
      </c>
    </row>
    <row r="35" spans="2:14">
      <c r="B35" s="6">
        <v>32</v>
      </c>
      <c r="D35" s="2">
        <v>85.882797999999994</v>
      </c>
      <c r="E35" s="2">
        <v>85.647487999999996</v>
      </c>
      <c r="F35" s="2">
        <v>86.903219000000007</v>
      </c>
      <c r="G35" s="2">
        <v>86.123000000000005</v>
      </c>
      <c r="H35" s="2">
        <v>85.323901000000006</v>
      </c>
      <c r="J35" s="2">
        <f t="shared" si="8"/>
        <v>85.976081199999996</v>
      </c>
      <c r="K35" s="2">
        <f>MIN(D35:H35)</f>
        <v>85.323901000000006</v>
      </c>
      <c r="M35" s="2">
        <f t="shared" si="10"/>
        <v>2.6404990625</v>
      </c>
      <c r="N35" s="3">
        <f t="shared" si="11"/>
        <v>0.99029661102813371</v>
      </c>
    </row>
    <row r="36" spans="2:14" ht="15" thickBot="1"/>
    <row r="37" spans="2:14" ht="15" thickBot="1">
      <c r="B37" s="1" t="s">
        <v>26</v>
      </c>
      <c r="D37" s="24" t="s">
        <v>0</v>
      </c>
      <c r="E37" s="25"/>
      <c r="F37" s="25"/>
      <c r="G37" s="25"/>
      <c r="H37" s="26"/>
    </row>
    <row r="38" spans="2:14" ht="15" thickBot="1">
      <c r="B38" s="4" t="s">
        <v>22</v>
      </c>
      <c r="D38" s="18">
        <v>1</v>
      </c>
      <c r="E38" s="19">
        <v>2</v>
      </c>
      <c r="F38" s="19">
        <v>3</v>
      </c>
      <c r="G38" s="19">
        <v>4</v>
      </c>
      <c r="H38" s="20">
        <v>5</v>
      </c>
      <c r="J38" s="18" t="s">
        <v>2</v>
      </c>
      <c r="K38" s="20" t="s">
        <v>7</v>
      </c>
      <c r="M38" s="18" t="s">
        <v>4</v>
      </c>
      <c r="N38" s="20" t="s">
        <v>3</v>
      </c>
    </row>
    <row r="40" spans="2:14">
      <c r="B40" s="1">
        <v>1</v>
      </c>
      <c r="D40" s="1">
        <v>78.906335999999996</v>
      </c>
      <c r="E40" s="1">
        <v>78.606301999999999</v>
      </c>
      <c r="F40" s="1">
        <v>78.994242</v>
      </c>
      <c r="G40" s="1">
        <v>79.321094000000002</v>
      </c>
      <c r="H40" s="1">
        <v>79.002300000000005</v>
      </c>
      <c r="J40" s="1">
        <f>AVERAGE(D40:H40)</f>
        <v>78.966054799999995</v>
      </c>
      <c r="K40" s="1">
        <f>MIN(D40:H40)</f>
        <v>78.606301999999999</v>
      </c>
      <c r="M40" s="1">
        <f>K40</f>
        <v>78.606301999999999</v>
      </c>
      <c r="N40" s="1">
        <v>1</v>
      </c>
    </row>
    <row r="41" spans="2:14">
      <c r="B41" s="6">
        <v>2</v>
      </c>
      <c r="D41" s="2">
        <v>81.761345000000006</v>
      </c>
      <c r="E41" s="2">
        <v>79.759158999999997</v>
      </c>
      <c r="F41" s="2">
        <v>79.910212999999999</v>
      </c>
      <c r="G41" s="2">
        <v>81.390243999999996</v>
      </c>
      <c r="H41" s="2">
        <v>80.304239999999993</v>
      </c>
      <c r="J41" s="2">
        <f t="shared" ref="J41:J46" si="12">AVERAGE(D41:H41)</f>
        <v>80.625040200000001</v>
      </c>
      <c r="K41" s="2">
        <f t="shared" ref="K41:K45" si="13">MIN(D41:H41)</f>
        <v>79.759158999999997</v>
      </c>
      <c r="M41" s="2">
        <f>$M$40/B41</f>
        <v>39.303151</v>
      </c>
      <c r="N41" s="3">
        <f>$K$40/K41</f>
        <v>0.98554577286854295</v>
      </c>
    </row>
    <row r="42" spans="2:14">
      <c r="B42" s="6">
        <v>4</v>
      </c>
      <c r="D42" s="2">
        <v>71.666779000000005</v>
      </c>
      <c r="E42" s="2">
        <v>71.631953999999993</v>
      </c>
      <c r="F42" s="2">
        <v>71.580342000000002</v>
      </c>
      <c r="G42" s="2">
        <v>73.054903999999993</v>
      </c>
      <c r="H42" s="2">
        <v>72.042941999999996</v>
      </c>
      <c r="J42" s="2">
        <f t="shared" si="12"/>
        <v>71.995384200000004</v>
      </c>
      <c r="K42" s="2">
        <f t="shared" si="13"/>
        <v>71.580342000000002</v>
      </c>
      <c r="M42" s="2">
        <f t="shared" ref="M42:M46" si="14">$M$40/B42</f>
        <v>19.6515755</v>
      </c>
      <c r="N42" s="3">
        <f t="shared" ref="N42:N46" si="15">$K$40/K42</f>
        <v>1.0981548816852538</v>
      </c>
    </row>
    <row r="43" spans="2:14">
      <c r="B43" s="6">
        <v>8</v>
      </c>
      <c r="D43" s="2">
        <v>71.849401</v>
      </c>
      <c r="E43" s="2">
        <v>71.843891999999997</v>
      </c>
      <c r="F43" s="2">
        <v>71.903294000000002</v>
      </c>
      <c r="G43" s="2">
        <v>73.503204999999994</v>
      </c>
      <c r="H43" s="2">
        <v>72.493021999999996</v>
      </c>
      <c r="J43" s="2">
        <f t="shared" si="12"/>
        <v>72.318562799999995</v>
      </c>
      <c r="K43" s="2">
        <f t="shared" si="13"/>
        <v>71.843891999999997</v>
      </c>
      <c r="M43" s="2">
        <f t="shared" si="14"/>
        <v>9.8257877499999999</v>
      </c>
      <c r="N43" s="3">
        <f t="shared" si="15"/>
        <v>1.0941264429271176</v>
      </c>
    </row>
    <row r="44" spans="2:14">
      <c r="B44" s="6">
        <v>16</v>
      </c>
      <c r="D44" s="2">
        <v>73.302086000000003</v>
      </c>
      <c r="E44" s="2">
        <v>73.948301999999998</v>
      </c>
      <c r="F44" s="2">
        <v>73.942939999999993</v>
      </c>
      <c r="G44" s="2">
        <v>75.304321000000002</v>
      </c>
      <c r="H44" s="2">
        <v>74.511989999999997</v>
      </c>
      <c r="J44" s="2">
        <f t="shared" si="12"/>
        <v>74.201927799999993</v>
      </c>
      <c r="K44" s="2">
        <f t="shared" si="13"/>
        <v>73.302086000000003</v>
      </c>
      <c r="M44" s="2">
        <f t="shared" si="14"/>
        <v>4.912893875</v>
      </c>
      <c r="N44" s="3">
        <f t="shared" si="15"/>
        <v>1.0723610512257453</v>
      </c>
    </row>
    <row r="45" spans="2:14">
      <c r="B45" s="6">
        <v>24</v>
      </c>
      <c r="D45" s="2">
        <v>77.433530000000005</v>
      </c>
      <c r="E45" s="2">
        <v>77.845930999999993</v>
      </c>
      <c r="F45" s="2">
        <v>78.042309000000003</v>
      </c>
      <c r="G45" s="2">
        <v>78.042311999999995</v>
      </c>
      <c r="H45" s="2">
        <v>79.011139999999997</v>
      </c>
      <c r="J45" s="2">
        <f t="shared" si="12"/>
        <v>78.075044399999996</v>
      </c>
      <c r="K45" s="2">
        <f t="shared" si="13"/>
        <v>77.433530000000005</v>
      </c>
      <c r="M45" s="2">
        <f t="shared" si="14"/>
        <v>3.2752625833333333</v>
      </c>
      <c r="N45" s="3">
        <f t="shared" si="15"/>
        <v>1.0151455319162124</v>
      </c>
    </row>
    <row r="46" spans="2:14">
      <c r="B46" s="6">
        <v>32</v>
      </c>
      <c r="D46" s="2">
        <v>82.184375000000003</v>
      </c>
      <c r="E46" s="2">
        <v>82.433019999999999</v>
      </c>
      <c r="F46" s="2">
        <v>83.054353000000006</v>
      </c>
      <c r="G46" s="2">
        <v>82.031293000000005</v>
      </c>
      <c r="H46" s="2">
        <v>84.106719999999996</v>
      </c>
      <c r="J46" s="2">
        <f t="shared" si="12"/>
        <v>82.761952199999996</v>
      </c>
      <c r="K46" s="2">
        <f>MIN(D46:H46)</f>
        <v>82.031293000000005</v>
      </c>
      <c r="M46" s="2">
        <f t="shared" si="14"/>
        <v>2.4564469375</v>
      </c>
      <c r="N46" s="3">
        <f t="shared" si="15"/>
        <v>0.95824775064803613</v>
      </c>
    </row>
    <row r="47" spans="2:14" ht="15" thickBot="1"/>
    <row r="48" spans="2:14" ht="15" thickBot="1">
      <c r="B48" s="1" t="s">
        <v>27</v>
      </c>
      <c r="D48" s="24" t="s">
        <v>0</v>
      </c>
      <c r="E48" s="25"/>
      <c r="F48" s="25"/>
      <c r="G48" s="25"/>
      <c r="H48" s="26"/>
    </row>
    <row r="49" spans="2:14" ht="15" thickBot="1">
      <c r="B49" s="4" t="s">
        <v>22</v>
      </c>
      <c r="D49" s="18">
        <v>1</v>
      </c>
      <c r="E49" s="19">
        <v>2</v>
      </c>
      <c r="F49" s="19">
        <v>3</v>
      </c>
      <c r="G49" s="19">
        <v>4</v>
      </c>
      <c r="H49" s="20">
        <v>5</v>
      </c>
      <c r="J49" s="18" t="s">
        <v>2</v>
      </c>
      <c r="K49" s="20" t="s">
        <v>7</v>
      </c>
      <c r="M49" s="18" t="s">
        <v>4</v>
      </c>
      <c r="N49" s="20" t="s">
        <v>3</v>
      </c>
    </row>
    <row r="51" spans="2:14">
      <c r="B51" s="1">
        <v>1</v>
      </c>
      <c r="D51" s="1">
        <v>95.983711999999997</v>
      </c>
      <c r="E51" s="1">
        <v>95.934229999999999</v>
      </c>
      <c r="F51" s="1">
        <v>97.434900099999993</v>
      </c>
      <c r="G51" s="1">
        <v>96.043912300000002</v>
      </c>
      <c r="H51" s="1">
        <v>97.005438999999996</v>
      </c>
      <c r="J51" s="1">
        <f>AVERAGE(D51:H51)</f>
        <v>96.480438679999992</v>
      </c>
      <c r="K51" s="1">
        <f>MIN(D51:H51)</f>
        <v>95.934229999999999</v>
      </c>
      <c r="M51" s="1">
        <f>K51</f>
        <v>95.934229999999999</v>
      </c>
      <c r="N51" s="1">
        <v>1</v>
      </c>
    </row>
    <row r="52" spans="2:14">
      <c r="B52" s="6">
        <v>2</v>
      </c>
      <c r="D52" s="2">
        <v>384.43976800000002</v>
      </c>
      <c r="E52" s="2">
        <v>390.95401099999998</v>
      </c>
      <c r="F52" s="2">
        <v>387.49299100000002</v>
      </c>
      <c r="G52" s="2">
        <v>393.23906199999999</v>
      </c>
      <c r="H52" s="2">
        <v>389.51023099999998</v>
      </c>
      <c r="J52" s="2">
        <f t="shared" ref="J52:J57" si="16">AVERAGE(D52:H52)</f>
        <v>389.12721260000001</v>
      </c>
      <c r="K52" s="2">
        <f t="shared" ref="K52:K56" si="17">MIN(D52:H52)</f>
        <v>384.43976800000002</v>
      </c>
      <c r="M52" s="2">
        <f>$M$51/B52</f>
        <v>47.967115</v>
      </c>
      <c r="N52" s="3">
        <f>$K$51/K52</f>
        <v>0.24954294010498934</v>
      </c>
    </row>
    <row r="53" spans="2:14">
      <c r="B53" s="6">
        <v>4</v>
      </c>
      <c r="D53" s="2">
        <v>1159.517961</v>
      </c>
      <c r="E53" s="2">
        <v>1201.203401</v>
      </c>
      <c r="F53" s="2">
        <v>1179.049111</v>
      </c>
      <c r="G53" s="2">
        <v>1193.5101239999999</v>
      </c>
      <c r="H53" s="2">
        <v>1200.034942</v>
      </c>
      <c r="J53" s="2">
        <f t="shared" si="16"/>
        <v>1186.6631078000003</v>
      </c>
      <c r="K53" s="2">
        <f t="shared" si="17"/>
        <v>1159.517961</v>
      </c>
      <c r="M53" s="2">
        <f t="shared" ref="M53:M57" si="18">$M$51/B53</f>
        <v>23.9835575</v>
      </c>
      <c r="N53" s="3">
        <f t="shared" ref="N53:N57" si="19">$K$51/K53</f>
        <v>8.2736303556060223E-2</v>
      </c>
    </row>
    <row r="54" spans="2:14">
      <c r="B54" s="6">
        <v>8</v>
      </c>
      <c r="D54" s="2">
        <v>2539.604863</v>
      </c>
      <c r="E54" s="2">
        <v>2567.0012430000002</v>
      </c>
      <c r="F54" s="2">
        <v>2601.09582</v>
      </c>
      <c r="G54" s="2">
        <v>2542.459053</v>
      </c>
      <c r="H54" s="2">
        <v>2607.53024</v>
      </c>
      <c r="J54" s="2">
        <f t="shared" si="16"/>
        <v>2571.5382438000001</v>
      </c>
      <c r="K54" s="2">
        <f t="shared" si="17"/>
        <v>2539.604863</v>
      </c>
      <c r="M54" s="2">
        <f t="shared" si="18"/>
        <v>11.99177875</v>
      </c>
      <c r="N54" s="3">
        <f t="shared" si="19"/>
        <v>3.777525842609792E-2</v>
      </c>
    </row>
    <row r="55" spans="2:14">
      <c r="B55" s="6">
        <v>16</v>
      </c>
      <c r="D55" s="2" t="s">
        <v>32</v>
      </c>
      <c r="E55" s="2"/>
      <c r="F55" s="2"/>
      <c r="G55" s="2"/>
      <c r="H55" s="2"/>
      <c r="J55" s="2" t="e">
        <f t="shared" si="16"/>
        <v>#DIV/0!</v>
      </c>
      <c r="K55" s="2">
        <f t="shared" si="17"/>
        <v>0</v>
      </c>
      <c r="M55" s="2">
        <f t="shared" si="18"/>
        <v>5.995889375</v>
      </c>
      <c r="N55" s="3" t="e">
        <f t="shared" si="19"/>
        <v>#DIV/0!</v>
      </c>
    </row>
    <row r="56" spans="2:14">
      <c r="B56" s="6">
        <v>24</v>
      </c>
      <c r="D56" s="2" t="s">
        <v>32</v>
      </c>
      <c r="E56" s="2"/>
      <c r="F56" s="2"/>
      <c r="G56" s="2"/>
      <c r="H56" s="2"/>
      <c r="J56" s="2" t="e">
        <f t="shared" si="16"/>
        <v>#DIV/0!</v>
      </c>
      <c r="K56" s="2">
        <f t="shared" si="17"/>
        <v>0</v>
      </c>
      <c r="M56" s="2">
        <f t="shared" si="18"/>
        <v>3.9972595833333333</v>
      </c>
      <c r="N56" s="3" t="e">
        <f t="shared" si="19"/>
        <v>#DIV/0!</v>
      </c>
    </row>
    <row r="57" spans="2:14">
      <c r="B57" s="6">
        <v>32</v>
      </c>
      <c r="D57" s="2"/>
      <c r="E57" s="2"/>
      <c r="F57" s="2"/>
      <c r="G57" s="2"/>
      <c r="H57" s="2"/>
      <c r="J57" s="2" t="e">
        <f t="shared" si="16"/>
        <v>#DIV/0!</v>
      </c>
      <c r="K57" s="2">
        <f>MIN(D57:H57)</f>
        <v>0</v>
      </c>
      <c r="M57" s="2">
        <f t="shared" si="18"/>
        <v>2.9979446875</v>
      </c>
      <c r="N57" s="3" t="e">
        <f t="shared" si="19"/>
        <v>#DIV/0!</v>
      </c>
    </row>
    <row r="58" spans="2:14" ht="15" thickBot="1"/>
    <row r="59" spans="2:14" ht="15" thickBot="1">
      <c r="B59" s="1" t="s">
        <v>28</v>
      </c>
      <c r="D59" s="24" t="s">
        <v>0</v>
      </c>
      <c r="E59" s="25"/>
      <c r="F59" s="25"/>
      <c r="G59" s="25"/>
      <c r="H59" s="26"/>
    </row>
    <row r="60" spans="2:14" ht="15" thickBot="1">
      <c r="B60" s="4" t="s">
        <v>22</v>
      </c>
      <c r="D60" s="18">
        <v>1</v>
      </c>
      <c r="E60" s="19">
        <v>2</v>
      </c>
      <c r="F60" s="19">
        <v>3</v>
      </c>
      <c r="G60" s="19">
        <v>4</v>
      </c>
      <c r="H60" s="20">
        <v>5</v>
      </c>
      <c r="J60" s="18" t="s">
        <v>2</v>
      </c>
      <c r="K60" s="20" t="s">
        <v>7</v>
      </c>
      <c r="M60" s="18" t="s">
        <v>4</v>
      </c>
      <c r="N60" s="20" t="s">
        <v>3</v>
      </c>
    </row>
    <row r="62" spans="2:14">
      <c r="B62" s="1">
        <v>1</v>
      </c>
      <c r="D62" s="1">
        <v>310.93402400000002</v>
      </c>
      <c r="E62" s="1">
        <v>303.21992399999999</v>
      </c>
      <c r="F62" s="1">
        <v>308.40348999999998</v>
      </c>
      <c r="G62" s="1">
        <v>312.49053199999997</v>
      </c>
      <c r="H62" s="1">
        <v>310.90132299999999</v>
      </c>
      <c r="J62" s="1">
        <f>AVERAGE(D62:H62)</f>
        <v>309.18985860000004</v>
      </c>
      <c r="K62" s="1">
        <f>MIN(D62:H62)</f>
        <v>303.21992399999999</v>
      </c>
      <c r="M62" s="1">
        <f>K62</f>
        <v>303.21992399999999</v>
      </c>
      <c r="N62" s="1">
        <v>1</v>
      </c>
    </row>
    <row r="63" spans="2:14">
      <c r="B63" s="6">
        <v>2</v>
      </c>
      <c r="D63" s="2">
        <v>438.72244000000001</v>
      </c>
      <c r="E63" s="2">
        <v>440.03294099999999</v>
      </c>
      <c r="F63" s="2">
        <v>457.4203</v>
      </c>
      <c r="G63" s="2">
        <v>457.43943000000002</v>
      </c>
      <c r="H63" s="2">
        <v>454.72095100000001</v>
      </c>
      <c r="J63" s="2">
        <f t="shared" ref="J63:J68" si="20">AVERAGE(D63:H63)</f>
        <v>449.66721240000004</v>
      </c>
      <c r="K63" s="2">
        <f t="shared" ref="K63:K67" si="21">MIN(D63:H63)</f>
        <v>438.72244000000001</v>
      </c>
      <c r="M63" s="2">
        <f>$M$62/B63</f>
        <v>151.609962</v>
      </c>
      <c r="N63" s="3">
        <f>$K$62/K63</f>
        <v>0.69114295589712704</v>
      </c>
    </row>
    <row r="64" spans="2:14">
      <c r="B64" s="6">
        <v>4</v>
      </c>
      <c r="D64" s="2">
        <v>1371.8043580000001</v>
      </c>
      <c r="E64" s="2">
        <v>1390.390292</v>
      </c>
      <c r="F64" s="2">
        <v>1382.50496</v>
      </c>
      <c r="G64" s="2">
        <v>1400.4929999999999</v>
      </c>
      <c r="H64" s="2">
        <v>1384.06934</v>
      </c>
      <c r="J64" s="2">
        <f t="shared" si="20"/>
        <v>1385.85239</v>
      </c>
      <c r="K64" s="2">
        <f t="shared" si="21"/>
        <v>1371.8043580000001</v>
      </c>
      <c r="M64" s="2">
        <f t="shared" ref="M64:M68" si="22">$M$62/B64</f>
        <v>75.804980999999998</v>
      </c>
      <c r="N64" s="3">
        <f t="shared" ref="N64:N68" si="23">$K$62/K64</f>
        <v>0.22103729459066201</v>
      </c>
    </row>
    <row r="65" spans="2:14">
      <c r="B65" s="6">
        <v>8</v>
      </c>
      <c r="D65" s="2">
        <v>3553.8500509999999</v>
      </c>
      <c r="E65" s="2">
        <v>3569.4039120000002</v>
      </c>
      <c r="F65" s="2">
        <v>3600.430194</v>
      </c>
      <c r="G65" s="2">
        <v>3571.0091229999998</v>
      </c>
      <c r="H65" s="2">
        <v>3601.872014</v>
      </c>
      <c r="J65" s="2">
        <f t="shared" si="20"/>
        <v>3579.3130587999999</v>
      </c>
      <c r="K65" s="2">
        <f t="shared" si="21"/>
        <v>3553.8500509999999</v>
      </c>
      <c r="M65" s="2">
        <f t="shared" si="22"/>
        <v>37.902490499999999</v>
      </c>
      <c r="N65" s="3">
        <f t="shared" si="23"/>
        <v>8.5321530072626023E-2</v>
      </c>
    </row>
    <row r="66" spans="2:14">
      <c r="B66" s="6">
        <v>16</v>
      </c>
      <c r="D66" s="2" t="s">
        <v>33</v>
      </c>
      <c r="E66" s="2"/>
      <c r="F66" s="2"/>
      <c r="G66" s="2"/>
      <c r="H66" s="2"/>
      <c r="J66" s="2" t="e">
        <f t="shared" si="20"/>
        <v>#DIV/0!</v>
      </c>
      <c r="K66" s="2">
        <f t="shared" si="21"/>
        <v>0</v>
      </c>
      <c r="M66" s="2">
        <f t="shared" si="22"/>
        <v>18.951245249999999</v>
      </c>
      <c r="N66" s="3" t="e">
        <f t="shared" si="23"/>
        <v>#DIV/0!</v>
      </c>
    </row>
    <row r="67" spans="2:14">
      <c r="B67" s="6">
        <v>24</v>
      </c>
      <c r="D67" s="2"/>
      <c r="E67" s="2"/>
      <c r="F67" s="2"/>
      <c r="G67" s="2"/>
      <c r="H67" s="2"/>
      <c r="J67" s="2" t="e">
        <f t="shared" si="20"/>
        <v>#DIV/0!</v>
      </c>
      <c r="K67" s="2">
        <f t="shared" si="21"/>
        <v>0</v>
      </c>
      <c r="M67" s="2">
        <f t="shared" si="22"/>
        <v>12.6341635</v>
      </c>
      <c r="N67" s="3" t="e">
        <f t="shared" si="23"/>
        <v>#DIV/0!</v>
      </c>
    </row>
    <row r="68" spans="2:14">
      <c r="B68" s="6">
        <v>32</v>
      </c>
      <c r="D68" s="2"/>
      <c r="E68" s="2"/>
      <c r="F68" s="2"/>
      <c r="G68" s="2"/>
      <c r="H68" s="2"/>
      <c r="J68" s="2" t="e">
        <f t="shared" si="20"/>
        <v>#DIV/0!</v>
      </c>
      <c r="K68" s="2">
        <f>MIN(D57:H57)</f>
        <v>0</v>
      </c>
      <c r="M68" s="2">
        <f t="shared" si="22"/>
        <v>9.4756226249999997</v>
      </c>
      <c r="N68" s="3" t="e">
        <f t="shared" si="23"/>
        <v>#DIV/0!</v>
      </c>
    </row>
  </sheetData>
  <mergeCells count="6">
    <mergeCell ref="D59:H59"/>
    <mergeCell ref="D4:H4"/>
    <mergeCell ref="D15:H15"/>
    <mergeCell ref="D26:H26"/>
    <mergeCell ref="D37:H37"/>
    <mergeCell ref="D48:H48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36" workbookViewId="0">
      <selection activeCell="Z54" sqref="Z54"/>
    </sheetView>
  </sheetViews>
  <sheetFormatPr baseColWidth="10" defaultColWidth="10.83203125" defaultRowHeight="15" x14ac:dyDescent="0"/>
  <cols>
    <col min="1" max="16384" width="10.83203125" style="12"/>
  </cols>
  <sheetData>
    <row r="1" spans="1:24">
      <c r="B1" s="1" t="s">
        <v>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ht="16" thickBot="1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24" ht="16" thickBot="1">
      <c r="A3" s="1"/>
      <c r="B3" s="1"/>
      <c r="C3" s="1"/>
      <c r="D3" s="24" t="s">
        <v>0</v>
      </c>
      <c r="E3" s="25"/>
      <c r="F3" s="25"/>
      <c r="G3" s="25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thickBot="1">
      <c r="A4" s="1"/>
      <c r="B4" s="4" t="s">
        <v>22</v>
      </c>
      <c r="C4" s="1"/>
      <c r="D4" s="21">
        <v>1</v>
      </c>
      <c r="E4" s="22">
        <v>2</v>
      </c>
      <c r="F4" s="22">
        <v>3</v>
      </c>
      <c r="G4" s="22">
        <v>4</v>
      </c>
      <c r="H4" s="23">
        <v>5</v>
      </c>
      <c r="I4" s="1"/>
      <c r="J4" s="21" t="s">
        <v>2</v>
      </c>
      <c r="K4" s="23" t="s">
        <v>7</v>
      </c>
      <c r="L4" s="1"/>
      <c r="M4" s="21" t="s">
        <v>4</v>
      </c>
      <c r="N4" s="23" t="s">
        <v>3</v>
      </c>
      <c r="O4" s="1"/>
      <c r="P4" s="4" t="s">
        <v>1</v>
      </c>
      <c r="Q4" s="1"/>
      <c r="R4" s="17" t="s">
        <v>9</v>
      </c>
    </row>
    <row r="5" spans="1: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4">
      <c r="A6" s="1"/>
      <c r="B6" s="1">
        <v>1</v>
      </c>
      <c r="C6" s="1"/>
      <c r="D6" s="1">
        <v>236.65478200000001</v>
      </c>
      <c r="E6" s="1">
        <v>237.53463400000001</v>
      </c>
      <c r="F6" s="1">
        <v>236.95425499999999</v>
      </c>
      <c r="G6" s="1">
        <v>236.853252</v>
      </c>
      <c r="H6" s="1">
        <v>236.84324229999999</v>
      </c>
      <c r="I6" s="1"/>
      <c r="J6" s="1">
        <f>AVERAGE(D6:H6)</f>
        <v>236.96803306000001</v>
      </c>
      <c r="K6" s="1">
        <f>MIN(D6:H6)</f>
        <v>236.65478200000001</v>
      </c>
      <c r="L6" s="1"/>
      <c r="M6" s="1">
        <f>K6</f>
        <v>236.65478200000001</v>
      </c>
      <c r="N6" s="1">
        <v>1</v>
      </c>
      <c r="O6" s="1"/>
      <c r="P6" s="2" t="s">
        <v>14</v>
      </c>
      <c r="Q6" s="1"/>
      <c r="R6" s="11" t="s">
        <v>19</v>
      </c>
    </row>
    <row r="7" spans="1:24">
      <c r="A7" s="1"/>
      <c r="B7" s="6">
        <v>2</v>
      </c>
      <c r="C7" s="1"/>
      <c r="D7" s="2">
        <v>245.63633999999999</v>
      </c>
      <c r="E7" s="2">
        <v>245.943241</v>
      </c>
      <c r="F7" s="2">
        <v>247.61234099999999</v>
      </c>
      <c r="G7" s="2">
        <v>246.52563509999999</v>
      </c>
      <c r="H7" s="2">
        <v>245.9542543</v>
      </c>
      <c r="I7" s="1"/>
      <c r="J7" s="2">
        <f t="shared" ref="J7:J12" si="0">AVERAGE(D7:H7)</f>
        <v>246.33436227999999</v>
      </c>
      <c r="K7" s="2">
        <f t="shared" ref="K7:K11" si="1">MIN(D7:H7)</f>
        <v>245.63633999999999</v>
      </c>
      <c r="L7" s="1"/>
      <c r="M7" s="2">
        <f t="shared" ref="M7:M12" si="2">$M$6/B7</f>
        <v>118.32739100000001</v>
      </c>
      <c r="N7" s="3">
        <f t="shared" ref="N7:N12" si="3">$K$6/K7</f>
        <v>0.9634355486651528</v>
      </c>
      <c r="O7" s="1"/>
      <c r="P7" s="1"/>
      <c r="Q7" s="1"/>
      <c r="R7" s="1"/>
    </row>
    <row r="8" spans="1:24">
      <c r="A8" s="1"/>
      <c r="B8" s="6">
        <v>4</v>
      </c>
      <c r="C8" s="1"/>
      <c r="D8" s="2">
        <v>238.916371</v>
      </c>
      <c r="E8" s="2">
        <v>238.99432400000001</v>
      </c>
      <c r="F8" s="2">
        <v>239.02433400000001</v>
      </c>
      <c r="G8" s="2">
        <v>239.001249</v>
      </c>
      <c r="H8" s="2">
        <v>238.94510962999999</v>
      </c>
      <c r="I8" s="1"/>
      <c r="J8" s="2">
        <f t="shared" si="0"/>
        <v>238.97627752600002</v>
      </c>
      <c r="K8" s="2">
        <f t="shared" si="1"/>
        <v>238.916371</v>
      </c>
      <c r="L8" s="1"/>
      <c r="M8" s="2">
        <f t="shared" si="2"/>
        <v>59.163695500000003</v>
      </c>
      <c r="N8" s="3">
        <f t="shared" si="3"/>
        <v>0.99053397224085582</v>
      </c>
      <c r="O8" s="1"/>
      <c r="P8" s="1"/>
      <c r="Q8" s="1"/>
      <c r="R8" s="1"/>
    </row>
    <row r="9" spans="1:24">
      <c r="A9" s="1"/>
      <c r="B9" s="6">
        <v>8</v>
      </c>
      <c r="C9" s="1"/>
      <c r="D9" s="2">
        <v>242.77222</v>
      </c>
      <c r="E9" s="2">
        <v>243.593242</v>
      </c>
      <c r="F9" s="2">
        <v>242.958123</v>
      </c>
      <c r="G9" s="2">
        <v>243.59303399999999</v>
      </c>
      <c r="H9" s="2">
        <v>243.58923490000001</v>
      </c>
      <c r="I9" s="1"/>
      <c r="J9" s="2">
        <f t="shared" si="0"/>
        <v>243.30117077999998</v>
      </c>
      <c r="K9" s="2">
        <f t="shared" si="1"/>
        <v>242.77222</v>
      </c>
      <c r="L9" s="1"/>
      <c r="M9" s="2">
        <f t="shared" si="2"/>
        <v>29.581847750000001</v>
      </c>
      <c r="N9" s="3">
        <f t="shared" si="3"/>
        <v>0.97480173802422698</v>
      </c>
      <c r="O9" s="1"/>
      <c r="P9" s="1"/>
      <c r="Q9" s="1"/>
      <c r="R9" s="1"/>
    </row>
    <row r="10" spans="1:24">
      <c r="A10" s="1"/>
      <c r="B10" s="6">
        <v>16</v>
      </c>
      <c r="C10" s="1"/>
      <c r="D10" s="2">
        <v>246.07029900000001</v>
      </c>
      <c r="E10" s="2">
        <v>246.49681340000001</v>
      </c>
      <c r="F10" s="2">
        <v>246.98420300000001</v>
      </c>
      <c r="G10" s="2">
        <v>246.89645200000001</v>
      </c>
      <c r="H10" s="2">
        <v>247.54395339999999</v>
      </c>
      <c r="I10" s="1"/>
      <c r="J10" s="2">
        <f t="shared" si="0"/>
        <v>246.79834416</v>
      </c>
      <c r="K10" s="2">
        <f t="shared" si="1"/>
        <v>246.07029900000001</v>
      </c>
      <c r="L10" s="1"/>
      <c r="M10" s="2">
        <f t="shared" si="2"/>
        <v>14.790923875000001</v>
      </c>
      <c r="N10" s="3">
        <f t="shared" si="3"/>
        <v>0.96173647515257421</v>
      </c>
      <c r="O10" s="1"/>
      <c r="P10" s="1"/>
      <c r="Q10" s="1"/>
      <c r="R10" s="1"/>
    </row>
    <row r="11" spans="1:24">
      <c r="A11" s="1"/>
      <c r="B11" s="6">
        <v>24</v>
      </c>
      <c r="C11" s="1"/>
      <c r="D11" s="2">
        <v>249.54484400000001</v>
      </c>
      <c r="E11" s="2">
        <v>249.986796</v>
      </c>
      <c r="F11" s="2">
        <v>249.67895340000001</v>
      </c>
      <c r="G11" s="2">
        <v>250.53895299999999</v>
      </c>
      <c r="H11" s="2">
        <v>249.96798570000001</v>
      </c>
      <c r="I11" s="1"/>
      <c r="J11" s="2">
        <f t="shared" si="0"/>
        <v>249.94350642000003</v>
      </c>
      <c r="K11" s="2">
        <f t="shared" si="1"/>
        <v>249.54484400000001</v>
      </c>
      <c r="L11" s="1"/>
      <c r="M11" s="2">
        <f t="shared" si="2"/>
        <v>9.8606159166666671</v>
      </c>
      <c r="N11" s="3">
        <f t="shared" si="3"/>
        <v>0.94834570895802595</v>
      </c>
      <c r="O11" s="1"/>
      <c r="P11" s="1"/>
      <c r="Q11" s="1"/>
      <c r="R11" s="1"/>
    </row>
    <row r="12" spans="1:24">
      <c r="A12" s="1"/>
      <c r="B12" s="6">
        <v>32</v>
      </c>
      <c r="C12" s="1"/>
      <c r="D12" s="2">
        <v>249.051546</v>
      </c>
      <c r="E12" s="2">
        <v>249.06458599999999</v>
      </c>
      <c r="F12" s="2">
        <v>249.19645639999999</v>
      </c>
      <c r="G12" s="2">
        <v>250.48953420000001</v>
      </c>
      <c r="H12" s="2">
        <v>249.43535299999999</v>
      </c>
      <c r="I12" s="1"/>
      <c r="J12" s="2">
        <f t="shared" si="0"/>
        <v>249.44749511999999</v>
      </c>
      <c r="K12" s="2">
        <f>MIN(D12:H12)</f>
        <v>249.051546</v>
      </c>
      <c r="L12" s="1"/>
      <c r="M12" s="2">
        <f t="shared" si="2"/>
        <v>7.3954619375000004</v>
      </c>
      <c r="N12" s="3">
        <f t="shared" si="3"/>
        <v>0.95022410340709151</v>
      </c>
      <c r="O12" s="1"/>
      <c r="P12" s="1"/>
      <c r="Q12" s="1"/>
      <c r="R12" s="1"/>
    </row>
    <row r="13" spans="1:24" ht="16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4" ht="16" thickBot="1">
      <c r="A14" s="1"/>
      <c r="B14" s="1" t="s">
        <v>24</v>
      </c>
      <c r="C14" s="1"/>
      <c r="D14" s="24" t="s">
        <v>0</v>
      </c>
      <c r="E14" s="25"/>
      <c r="F14" s="25"/>
      <c r="G14" s="25"/>
      <c r="H14" s="26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4" ht="16" thickBot="1">
      <c r="A15" s="1"/>
      <c r="B15" s="4" t="s">
        <v>22</v>
      </c>
      <c r="C15" s="1"/>
      <c r="D15" s="21">
        <v>1</v>
      </c>
      <c r="E15" s="22">
        <v>2</v>
      </c>
      <c r="F15" s="22">
        <v>3</v>
      </c>
      <c r="G15" s="22">
        <v>4</v>
      </c>
      <c r="H15" s="23">
        <v>5</v>
      </c>
      <c r="I15" s="1"/>
      <c r="J15" s="21" t="s">
        <v>2</v>
      </c>
      <c r="K15" s="23" t="s">
        <v>7</v>
      </c>
      <c r="L15" s="1"/>
      <c r="M15" s="21" t="s">
        <v>4</v>
      </c>
      <c r="N15" s="23" t="s">
        <v>3</v>
      </c>
      <c r="O15" s="1"/>
      <c r="P15" s="1"/>
      <c r="Q15" s="1"/>
      <c r="R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4">
      <c r="A17" s="1"/>
      <c r="B17" s="1">
        <v>1</v>
      </c>
      <c r="C17" s="1"/>
      <c r="D17" s="1">
        <v>114.983327</v>
      </c>
      <c r="E17" s="1">
        <v>115.43953500000001</v>
      </c>
      <c r="F17" s="1">
        <v>115.429053</v>
      </c>
      <c r="G17" s="1">
        <v>114.99535299999999</v>
      </c>
      <c r="H17" s="1">
        <v>115.9087092</v>
      </c>
      <c r="I17" s="1"/>
      <c r="J17" s="1">
        <f>AVERAGE(D17:H17)</f>
        <v>115.35119544</v>
      </c>
      <c r="K17" s="1">
        <f>MIN(D17:H17)</f>
        <v>114.983327</v>
      </c>
      <c r="L17" s="1"/>
      <c r="M17" s="1">
        <f>K17</f>
        <v>114.983327</v>
      </c>
      <c r="N17" s="1">
        <v>1</v>
      </c>
      <c r="O17" s="1"/>
      <c r="P17" s="1"/>
      <c r="Q17" s="1"/>
      <c r="R17" s="1"/>
    </row>
    <row r="18" spans="1:24">
      <c r="A18" s="1"/>
      <c r="B18" s="6">
        <v>2</v>
      </c>
      <c r="C18" s="1"/>
      <c r="D18" s="2">
        <v>114.679022</v>
      </c>
      <c r="E18" s="2">
        <v>114.8549043</v>
      </c>
      <c r="F18" s="2">
        <v>114.965424</v>
      </c>
      <c r="G18" s="2">
        <v>114.676446</v>
      </c>
      <c r="H18" s="2">
        <v>114.65903400000001</v>
      </c>
      <c r="I18" s="1"/>
      <c r="J18" s="2">
        <f t="shared" ref="J18:J23" si="4">AVERAGE(D18:H18)</f>
        <v>114.76696606</v>
      </c>
      <c r="K18" s="2">
        <f t="shared" ref="K18:K22" si="5">MIN(D18:H18)</f>
        <v>114.65903400000001</v>
      </c>
      <c r="L18" s="1"/>
      <c r="M18" s="2">
        <f t="shared" ref="M18:M23" si="6">$M$17/B18</f>
        <v>57.491663500000001</v>
      </c>
      <c r="N18" s="3">
        <f t="shared" ref="N18:N23" si="7">$K$17/K18</f>
        <v>1.0028283248923935</v>
      </c>
      <c r="O18" s="1"/>
      <c r="P18" s="1"/>
      <c r="Q18" s="1"/>
      <c r="R18" s="1"/>
    </row>
    <row r="19" spans="1:24">
      <c r="A19" s="1"/>
      <c r="B19" s="6">
        <v>4</v>
      </c>
      <c r="C19" s="1"/>
      <c r="D19" s="2">
        <v>110.87253</v>
      </c>
      <c r="E19" s="2">
        <v>111.59345</v>
      </c>
      <c r="F19" s="2">
        <v>110.958439</v>
      </c>
      <c r="G19" s="2">
        <v>110.848629</v>
      </c>
      <c r="H19" s="2">
        <v>110.82496</v>
      </c>
      <c r="I19" s="1"/>
      <c r="J19" s="2">
        <f t="shared" si="4"/>
        <v>111.01960160000002</v>
      </c>
      <c r="K19" s="2">
        <f t="shared" si="5"/>
        <v>110.82496</v>
      </c>
      <c r="L19" s="1"/>
      <c r="M19" s="2">
        <f t="shared" si="6"/>
        <v>28.745831750000001</v>
      </c>
      <c r="N19" s="3">
        <f t="shared" si="7"/>
        <v>1.0375219354917882</v>
      </c>
      <c r="O19" s="1"/>
      <c r="P19" s="1"/>
      <c r="Q19" s="1"/>
      <c r="R19" s="1"/>
    </row>
    <row r="20" spans="1:24">
      <c r="A20" s="1"/>
      <c r="B20" s="6">
        <v>8</v>
      </c>
      <c r="C20" s="1"/>
      <c r="D20" s="2">
        <v>110.642495</v>
      </c>
      <c r="E20" s="2">
        <v>111.294853</v>
      </c>
      <c r="F20" s="2">
        <v>110.4324623</v>
      </c>
      <c r="G20" s="2">
        <v>110.63344499999999</v>
      </c>
      <c r="H20" s="2">
        <v>110.734622</v>
      </c>
      <c r="I20" s="1"/>
      <c r="J20" s="2">
        <f t="shared" si="4"/>
        <v>110.74757546000001</v>
      </c>
      <c r="K20" s="2">
        <f t="shared" si="5"/>
        <v>110.4324623</v>
      </c>
      <c r="L20" s="1"/>
      <c r="M20" s="2">
        <f t="shared" si="6"/>
        <v>14.372915875</v>
      </c>
      <c r="N20" s="3">
        <f t="shared" si="7"/>
        <v>1.0412094832010279</v>
      </c>
      <c r="O20" s="1"/>
      <c r="P20" s="1"/>
      <c r="Q20" s="1"/>
      <c r="R20" s="1"/>
    </row>
    <row r="21" spans="1:24">
      <c r="A21" s="1"/>
      <c r="B21" s="6">
        <v>16</v>
      </c>
      <c r="C21" s="1"/>
      <c r="D21" s="2">
        <v>110.69609199999999</v>
      </c>
      <c r="E21" s="2">
        <v>111.595034</v>
      </c>
      <c r="F21" s="2">
        <v>110.94032900000001</v>
      </c>
      <c r="G21" s="2">
        <v>110.895043</v>
      </c>
      <c r="H21" s="2">
        <v>110.953553</v>
      </c>
      <c r="I21" s="1"/>
      <c r="J21" s="2">
        <f t="shared" si="4"/>
        <v>111.01601019999998</v>
      </c>
      <c r="K21" s="2">
        <f t="shared" si="5"/>
        <v>110.69609199999999</v>
      </c>
      <c r="L21" s="1"/>
      <c r="M21" s="2">
        <f t="shared" si="6"/>
        <v>7.1864579375000002</v>
      </c>
      <c r="N21" s="3">
        <f t="shared" si="7"/>
        <v>1.0387297773800361</v>
      </c>
      <c r="O21" s="1"/>
      <c r="P21" s="1"/>
      <c r="Q21" s="1"/>
      <c r="R21" s="1"/>
    </row>
    <row r="22" spans="1:24">
      <c r="A22" s="1"/>
      <c r="B22" s="6">
        <v>24</v>
      </c>
      <c r="C22" s="1"/>
      <c r="D22" s="2">
        <v>111.03015600000001</v>
      </c>
      <c r="E22" s="2">
        <v>111.98779999999999</v>
      </c>
      <c r="F22" s="2">
        <v>111.425665</v>
      </c>
      <c r="G22" s="2">
        <v>111.05646400000001</v>
      </c>
      <c r="H22" s="2">
        <v>111.1035435</v>
      </c>
      <c r="I22" s="1"/>
      <c r="J22" s="2">
        <f t="shared" si="4"/>
        <v>111.3207257</v>
      </c>
      <c r="K22" s="2">
        <f t="shared" si="5"/>
        <v>111.03015600000001</v>
      </c>
      <c r="L22" s="1"/>
      <c r="M22" s="2">
        <f t="shared" si="6"/>
        <v>4.7909719583333334</v>
      </c>
      <c r="N22" s="3">
        <f t="shared" si="7"/>
        <v>1.0356044802819155</v>
      </c>
      <c r="O22" s="1"/>
      <c r="P22" s="1"/>
      <c r="Q22" s="1"/>
      <c r="R22" s="1"/>
    </row>
    <row r="23" spans="1:24">
      <c r="A23" s="1"/>
      <c r="B23" s="6">
        <v>32</v>
      </c>
      <c r="C23" s="1"/>
      <c r="D23" s="2">
        <v>113.10733</v>
      </c>
      <c r="E23" s="2">
        <v>113.1969546</v>
      </c>
      <c r="F23" s="2">
        <v>113.25943593</v>
      </c>
      <c r="G23" s="2">
        <v>113.15345499999999</v>
      </c>
      <c r="H23" s="2">
        <v>113.39543500000001</v>
      </c>
      <c r="I23" s="1"/>
      <c r="J23" s="2">
        <f t="shared" si="4"/>
        <v>113.222522106</v>
      </c>
      <c r="K23" s="2">
        <f>MIN(D23:H23)</f>
        <v>113.10733</v>
      </c>
      <c r="L23" s="1"/>
      <c r="M23" s="2">
        <f t="shared" si="6"/>
        <v>3.5932289687500001</v>
      </c>
      <c r="N23" s="3">
        <f t="shared" si="7"/>
        <v>1.0165859896082774</v>
      </c>
      <c r="O23" s="1"/>
      <c r="P23" s="1"/>
      <c r="Q23" s="1"/>
      <c r="R23" s="1"/>
    </row>
    <row r="24" spans="1:24" ht="16" thickBot="1">
      <c r="A24" s="1"/>
      <c r="B24" s="1" t="s">
        <v>30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4" ht="16" thickBot="1">
      <c r="A25" s="1"/>
      <c r="B25" s="1" t="s">
        <v>25</v>
      </c>
      <c r="C25" s="1"/>
      <c r="D25" s="24" t="s">
        <v>0</v>
      </c>
      <c r="E25" s="25"/>
      <c r="F25" s="25"/>
      <c r="G25" s="25"/>
      <c r="H25" s="26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4" ht="16" thickBot="1">
      <c r="A26" s="1"/>
      <c r="B26" s="4" t="s">
        <v>22</v>
      </c>
      <c r="C26" s="1"/>
      <c r="D26" s="21">
        <v>1</v>
      </c>
      <c r="E26" s="22">
        <v>2</v>
      </c>
      <c r="F26" s="22">
        <v>3</v>
      </c>
      <c r="G26" s="22">
        <v>4</v>
      </c>
      <c r="H26" s="23">
        <v>5</v>
      </c>
      <c r="I26" s="1"/>
      <c r="J26" s="21" t="s">
        <v>2</v>
      </c>
      <c r="K26" s="23" t="s">
        <v>7</v>
      </c>
      <c r="L26" s="1"/>
      <c r="M26" s="21" t="s">
        <v>4</v>
      </c>
      <c r="N26" s="23" t="s">
        <v>3</v>
      </c>
      <c r="O26" s="1"/>
      <c r="P26" s="1"/>
      <c r="Q26" s="1"/>
      <c r="R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24">
      <c r="A28" s="1"/>
      <c r="B28" s="1">
        <v>1</v>
      </c>
      <c r="C28" s="1"/>
      <c r="D28" s="1">
        <v>71.944141000000002</v>
      </c>
      <c r="E28" s="1">
        <v>72.489534500000005</v>
      </c>
      <c r="F28" s="1">
        <v>72.534593450000003</v>
      </c>
      <c r="G28" s="1">
        <v>73.423953999999995</v>
      </c>
      <c r="H28" s="1">
        <v>71.999424300000001</v>
      </c>
      <c r="I28" s="1"/>
      <c r="J28" s="1">
        <f>AVERAGE(D28:H28)</f>
        <v>72.47832944999999</v>
      </c>
      <c r="K28" s="1">
        <f>MIN(D28:H28)</f>
        <v>71.944141000000002</v>
      </c>
      <c r="L28" s="1"/>
      <c r="M28" s="1">
        <f>K28</f>
        <v>71.944141000000002</v>
      </c>
      <c r="N28" s="1">
        <v>1</v>
      </c>
      <c r="O28" s="1"/>
      <c r="P28" s="1"/>
      <c r="Q28" s="1"/>
      <c r="R28" s="1"/>
    </row>
    <row r="29" spans="1:24">
      <c r="A29" s="1"/>
      <c r="B29" s="6">
        <v>2</v>
      </c>
      <c r="C29" s="1"/>
      <c r="D29" s="2">
        <v>74.438074999999998</v>
      </c>
      <c r="E29" s="2">
        <v>75.423451999999997</v>
      </c>
      <c r="F29" s="2">
        <v>74.85942</v>
      </c>
      <c r="G29" s="2">
        <v>74.953203999999999</v>
      </c>
      <c r="H29" s="2">
        <v>74.592444200000003</v>
      </c>
      <c r="I29" s="1"/>
      <c r="J29" s="2">
        <f t="shared" ref="J29:J34" si="8">AVERAGE(D29:H29)</f>
        <v>74.853319040000002</v>
      </c>
      <c r="K29" s="2">
        <f t="shared" ref="K29:K33" si="9">MIN(D29:H29)</f>
        <v>74.438074999999998</v>
      </c>
      <c r="L29" s="1"/>
      <c r="M29" s="2">
        <f>$M$28/B29</f>
        <v>35.972070500000001</v>
      </c>
      <c r="N29" s="3">
        <f>$K$28/K29</f>
        <v>0.96649652748274328</v>
      </c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6">
        <v>4</v>
      </c>
      <c r="C30" s="1"/>
      <c r="D30" s="2">
        <v>68.667033000000004</v>
      </c>
      <c r="E30" s="2">
        <v>69.645645000000002</v>
      </c>
      <c r="F30" s="2">
        <v>68.978978960000006</v>
      </c>
      <c r="G30" s="2">
        <v>70.525233999999998</v>
      </c>
      <c r="H30" s="2">
        <v>68.975633999999999</v>
      </c>
      <c r="I30" s="1"/>
      <c r="J30" s="2">
        <f t="shared" si="8"/>
        <v>69.358504992000007</v>
      </c>
      <c r="K30" s="2">
        <f t="shared" si="9"/>
        <v>68.667033000000004</v>
      </c>
      <c r="L30" s="1"/>
      <c r="M30" s="2">
        <f t="shared" ref="M30:M34" si="10">$M$28/B30</f>
        <v>17.98603525</v>
      </c>
      <c r="N30" s="3">
        <f t="shared" ref="N30:N34" si="11">$K$28/K30</f>
        <v>1.0477246191778811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6">
        <v>8</v>
      </c>
      <c r="C31" s="1"/>
      <c r="D31" s="2">
        <v>67.027510000000007</v>
      </c>
      <c r="E31" s="2">
        <v>68.657560000000004</v>
      </c>
      <c r="F31" s="2">
        <v>67.543210000000002</v>
      </c>
      <c r="G31" s="2">
        <v>67.343239999999994</v>
      </c>
      <c r="H31" s="2">
        <v>68.492034000000004</v>
      </c>
      <c r="I31" s="1"/>
      <c r="J31" s="2">
        <f t="shared" si="8"/>
        <v>67.812710799999991</v>
      </c>
      <c r="K31" s="2">
        <f t="shared" si="9"/>
        <v>67.027510000000007</v>
      </c>
      <c r="L31" s="1"/>
      <c r="M31" s="2">
        <f t="shared" si="10"/>
        <v>8.9930176250000002</v>
      </c>
      <c r="N31" s="3">
        <f t="shared" si="11"/>
        <v>1.0733524339483891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6">
        <v>16</v>
      </c>
      <c r="C32" s="1"/>
      <c r="D32" s="2">
        <v>67.211361999999994</v>
      </c>
      <c r="E32" s="2">
        <v>68.911361999999997</v>
      </c>
      <c r="F32" s="2">
        <v>68.376519999999999</v>
      </c>
      <c r="G32" s="2">
        <v>67.932361999999998</v>
      </c>
      <c r="H32" s="2">
        <v>69.435361999999998</v>
      </c>
      <c r="I32" s="1"/>
      <c r="J32" s="2">
        <f t="shared" si="8"/>
        <v>68.3733936</v>
      </c>
      <c r="K32" s="2">
        <f t="shared" si="9"/>
        <v>67.211361999999994</v>
      </c>
      <c r="L32" s="1"/>
      <c r="M32" s="2">
        <f t="shared" si="10"/>
        <v>4.4965088125000001</v>
      </c>
      <c r="N32" s="3">
        <f t="shared" si="11"/>
        <v>1.0704163531160105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6">
        <v>24</v>
      </c>
      <c r="C33" s="1"/>
      <c r="D33" s="2">
        <v>71.319372999999999</v>
      </c>
      <c r="E33" s="2">
        <v>72.534570000000002</v>
      </c>
      <c r="F33" s="2">
        <v>72.953450000000004</v>
      </c>
      <c r="G33" s="2">
        <v>71.968221</v>
      </c>
      <c r="H33" s="2">
        <v>71.547216879999993</v>
      </c>
      <c r="I33" s="1"/>
      <c r="J33" s="2">
        <f t="shared" si="8"/>
        <v>72.064566176</v>
      </c>
      <c r="K33" s="2">
        <f t="shared" si="9"/>
        <v>71.319372999999999</v>
      </c>
      <c r="L33" s="1"/>
      <c r="M33" s="2">
        <f t="shared" si="10"/>
        <v>2.9976725416666667</v>
      </c>
      <c r="N33" s="3">
        <f t="shared" si="11"/>
        <v>1.0087601443159071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6">
        <v>32</v>
      </c>
      <c r="C34" s="1"/>
      <c r="D34" s="2">
        <v>72.409683999999999</v>
      </c>
      <c r="E34" s="2">
        <v>73.986412000000001</v>
      </c>
      <c r="F34" s="2">
        <v>73.675719999999998</v>
      </c>
      <c r="G34" s="2">
        <v>72.697568000000004</v>
      </c>
      <c r="H34" s="2">
        <v>72.723519999999994</v>
      </c>
      <c r="I34" s="1"/>
      <c r="J34" s="2">
        <f t="shared" si="8"/>
        <v>73.098580800000008</v>
      </c>
      <c r="K34" s="2">
        <f>MIN(D34:H34)</f>
        <v>72.409683999999999</v>
      </c>
      <c r="L34" s="1"/>
      <c r="M34" s="2">
        <f t="shared" si="10"/>
        <v>2.2482544062500001</v>
      </c>
      <c r="N34" s="3">
        <f t="shared" si="11"/>
        <v>0.99357070802850078</v>
      </c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" thickBot="1">
      <c r="A36" s="1"/>
      <c r="B36" s="1" t="s">
        <v>26</v>
      </c>
      <c r="C36" s="1"/>
      <c r="D36" s="24" t="s">
        <v>0</v>
      </c>
      <c r="E36" s="25"/>
      <c r="F36" s="25"/>
      <c r="G36" s="25"/>
      <c r="H36" s="2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" thickBot="1">
      <c r="A37" s="1"/>
      <c r="B37" s="4" t="s">
        <v>22</v>
      </c>
      <c r="C37" s="1"/>
      <c r="D37" s="21">
        <v>1</v>
      </c>
      <c r="E37" s="22">
        <v>2</v>
      </c>
      <c r="F37" s="22">
        <v>3</v>
      </c>
      <c r="G37" s="22">
        <v>4</v>
      </c>
      <c r="H37" s="23">
        <v>5</v>
      </c>
      <c r="I37" s="1"/>
      <c r="J37" s="21" t="s">
        <v>2</v>
      </c>
      <c r="K37" s="23" t="s">
        <v>7</v>
      </c>
      <c r="L37" s="1"/>
      <c r="M37" s="21" t="s">
        <v>4</v>
      </c>
      <c r="N37" s="23" t="s">
        <v>3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U38" s="1"/>
      <c r="V38" s="1"/>
      <c r="W38" s="1"/>
      <c r="X38" s="1"/>
    </row>
    <row r="39" spans="1:24">
      <c r="B39" s="1">
        <v>1</v>
      </c>
      <c r="C39" s="1"/>
      <c r="D39" s="1">
        <v>54.072265000000002</v>
      </c>
      <c r="E39" s="1">
        <v>54.9423423</v>
      </c>
      <c r="F39" s="1">
        <v>55.983220000000003</v>
      </c>
      <c r="G39" s="1">
        <v>57.523941000000001</v>
      </c>
      <c r="H39" s="1">
        <v>56.432895000000002</v>
      </c>
      <c r="I39" s="1"/>
      <c r="J39" s="1">
        <f>AVERAGE(D39:H39)</f>
        <v>55.790932659999996</v>
      </c>
      <c r="K39" s="1">
        <f>MIN(D39:H39)</f>
        <v>54.072265000000002</v>
      </c>
      <c r="L39" s="1"/>
      <c r="M39" s="1">
        <f>K39</f>
        <v>54.072265000000002</v>
      </c>
      <c r="N39" s="1">
        <v>1</v>
      </c>
    </row>
    <row r="40" spans="1:24">
      <c r="B40" s="6">
        <v>2</v>
      </c>
      <c r="C40" s="1"/>
      <c r="D40" s="2">
        <v>54.371073000000003</v>
      </c>
      <c r="E40" s="2">
        <v>55.493421099999999</v>
      </c>
      <c r="F40" s="2">
        <v>56.903210000000001</v>
      </c>
      <c r="G40" s="2">
        <v>57.988394999999997</v>
      </c>
      <c r="H40" s="2">
        <v>56.930230999999999</v>
      </c>
      <c r="I40" s="1"/>
      <c r="J40" s="2">
        <f t="shared" ref="J40:J45" si="12">AVERAGE(D40:H40)</f>
        <v>56.337266020000001</v>
      </c>
      <c r="K40" s="2">
        <f t="shared" ref="K40:K44" si="13">MIN(D40:H40)</f>
        <v>54.371073000000003</v>
      </c>
      <c r="L40" s="1"/>
      <c r="M40" s="2">
        <f>$M$39/B40</f>
        <v>27.036132500000001</v>
      </c>
      <c r="N40" s="3">
        <f>$K$39/K40</f>
        <v>0.99450428355533826</v>
      </c>
    </row>
    <row r="41" spans="1:24">
      <c r="B41" s="6">
        <v>4</v>
      </c>
      <c r="C41" s="1"/>
      <c r="D41" s="2">
        <v>49.337975999999998</v>
      </c>
      <c r="E41" s="2">
        <v>50.394348000000001</v>
      </c>
      <c r="F41" s="2">
        <v>51.43891</v>
      </c>
      <c r="G41" s="2">
        <v>50.294421</v>
      </c>
      <c r="H41" s="2">
        <v>51.434092999999997</v>
      </c>
      <c r="I41" s="1"/>
      <c r="J41" s="2">
        <f t="shared" si="12"/>
        <v>50.579949599999999</v>
      </c>
      <c r="K41" s="2">
        <f t="shared" si="13"/>
        <v>49.337975999999998</v>
      </c>
      <c r="L41" s="1"/>
      <c r="M41" s="2">
        <f t="shared" ref="M41:M45" si="14">$M$39/B41</f>
        <v>13.51806625</v>
      </c>
      <c r="N41" s="3">
        <f t="shared" ref="N41:N45" si="15">$K$39/K41</f>
        <v>1.0959562873029085</v>
      </c>
    </row>
    <row r="42" spans="1:24">
      <c r="B42" s="6">
        <v>8</v>
      </c>
      <c r="C42" s="1"/>
      <c r="D42" s="2">
        <v>48.443953999999998</v>
      </c>
      <c r="E42" s="2">
        <v>49.321348</v>
      </c>
      <c r="F42" s="2">
        <v>49.412942000000001</v>
      </c>
      <c r="G42" s="2">
        <v>48.709420999999999</v>
      </c>
      <c r="H42" s="2">
        <v>50.421312</v>
      </c>
      <c r="I42" s="1"/>
      <c r="J42" s="2">
        <f t="shared" si="12"/>
        <v>49.261795399999997</v>
      </c>
      <c r="K42" s="2">
        <f t="shared" si="13"/>
        <v>48.443953999999998</v>
      </c>
      <c r="L42" s="1"/>
      <c r="M42" s="2">
        <f t="shared" si="14"/>
        <v>6.7590331250000002</v>
      </c>
      <c r="N42" s="3">
        <f t="shared" si="15"/>
        <v>1.1161819078599571</v>
      </c>
    </row>
    <row r="43" spans="1:24">
      <c r="B43" s="6">
        <v>16</v>
      </c>
      <c r="C43" s="1"/>
      <c r="D43" s="2">
        <v>51.829725000000003</v>
      </c>
      <c r="E43" s="2">
        <v>52.532953999999997</v>
      </c>
      <c r="F43" s="2">
        <v>53.329042000000001</v>
      </c>
      <c r="G43" s="2">
        <v>54.409233999999998</v>
      </c>
      <c r="H43" s="2">
        <v>54.432940000000002</v>
      </c>
      <c r="I43" s="1"/>
      <c r="J43" s="2">
        <f t="shared" si="12"/>
        <v>53.306779000000006</v>
      </c>
      <c r="K43" s="2">
        <f t="shared" si="13"/>
        <v>51.829725000000003</v>
      </c>
      <c r="L43" s="1"/>
      <c r="M43" s="2">
        <f t="shared" si="14"/>
        <v>3.3795165625000001</v>
      </c>
      <c r="N43" s="3">
        <f t="shared" si="15"/>
        <v>1.0432674493256524</v>
      </c>
    </row>
    <row r="44" spans="1:24">
      <c r="B44" s="6">
        <v>24</v>
      </c>
      <c r="C44" s="1"/>
      <c r="D44" s="2">
        <v>53.043956999999999</v>
      </c>
      <c r="E44" s="2">
        <v>54.094220999999997</v>
      </c>
      <c r="F44" s="2">
        <v>55.43291</v>
      </c>
      <c r="G44" s="2">
        <v>54.903210999999999</v>
      </c>
      <c r="H44" s="2">
        <v>55.43092</v>
      </c>
      <c r="I44" s="1"/>
      <c r="J44" s="2">
        <f t="shared" si="12"/>
        <v>54.581043799999996</v>
      </c>
      <c r="K44" s="2">
        <f t="shared" si="13"/>
        <v>53.043956999999999</v>
      </c>
      <c r="L44" s="1"/>
      <c r="M44" s="2">
        <f t="shared" si="14"/>
        <v>2.2530110416666669</v>
      </c>
      <c r="N44" s="3">
        <f t="shared" si="15"/>
        <v>1.0193859594600003</v>
      </c>
    </row>
    <row r="45" spans="1:24">
      <c r="B45" s="6">
        <v>32</v>
      </c>
      <c r="C45" s="1"/>
      <c r="D45" s="2">
        <v>54.896670999999998</v>
      </c>
      <c r="E45" s="2">
        <v>55.423988000000001</v>
      </c>
      <c r="F45" s="2">
        <v>56.912480000000002</v>
      </c>
      <c r="G45" s="2">
        <v>55.898961</v>
      </c>
      <c r="H45" s="2">
        <v>56.89931</v>
      </c>
      <c r="I45" s="1"/>
      <c r="J45" s="2">
        <f t="shared" si="12"/>
        <v>56.006281999999999</v>
      </c>
      <c r="K45" s="2">
        <f>MIN(D45:H45)</f>
        <v>54.896670999999998</v>
      </c>
      <c r="L45" s="1"/>
      <c r="M45" s="2">
        <f t="shared" si="14"/>
        <v>1.68975828125</v>
      </c>
      <c r="N45" s="3">
        <f t="shared" si="15"/>
        <v>0.98498258664901561</v>
      </c>
    </row>
    <row r="46" spans="1:24" ht="16" thickBo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24" ht="16" thickBot="1">
      <c r="B47" s="1" t="s">
        <v>27</v>
      </c>
      <c r="C47" s="1"/>
      <c r="D47" s="24" t="s">
        <v>0</v>
      </c>
      <c r="E47" s="25"/>
      <c r="F47" s="25"/>
      <c r="G47" s="25"/>
      <c r="H47" s="26"/>
      <c r="I47" s="1"/>
      <c r="J47" s="1"/>
      <c r="K47" s="1"/>
      <c r="L47" s="1"/>
      <c r="M47" s="1"/>
      <c r="N47" s="1"/>
    </row>
    <row r="48" spans="1:24" ht="16" thickBot="1">
      <c r="B48" s="4" t="s">
        <v>22</v>
      </c>
      <c r="C48" s="1"/>
      <c r="D48" s="21">
        <v>1</v>
      </c>
      <c r="E48" s="22">
        <v>2</v>
      </c>
      <c r="F48" s="22">
        <v>3</v>
      </c>
      <c r="G48" s="22">
        <v>4</v>
      </c>
      <c r="H48" s="23">
        <v>5</v>
      </c>
      <c r="I48" s="1"/>
      <c r="J48" s="21" t="s">
        <v>2</v>
      </c>
      <c r="K48" s="23" t="s">
        <v>7</v>
      </c>
      <c r="L48" s="1"/>
      <c r="M48" s="21" t="s">
        <v>4</v>
      </c>
      <c r="N48" s="23" t="s">
        <v>3</v>
      </c>
    </row>
    <row r="49" spans="2:1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>
      <c r="B50" s="1">
        <v>1</v>
      </c>
      <c r="C50" s="1"/>
      <c r="D50" s="1">
        <v>50.535792999999998</v>
      </c>
      <c r="E50" s="1">
        <v>51.654634999999999</v>
      </c>
      <c r="F50" s="1">
        <v>50.859341999999998</v>
      </c>
      <c r="G50" s="1">
        <v>50.952041999999999</v>
      </c>
      <c r="H50" s="1">
        <v>51.42342</v>
      </c>
      <c r="I50" s="1"/>
      <c r="J50" s="1">
        <f>AVERAGE(D50:H50)</f>
        <v>51.085046399999996</v>
      </c>
      <c r="K50" s="1">
        <f>MIN(D50:H50)</f>
        <v>50.535792999999998</v>
      </c>
      <c r="L50" s="1"/>
      <c r="M50" s="1">
        <f>K50</f>
        <v>50.535792999999998</v>
      </c>
      <c r="N50" s="1">
        <v>1</v>
      </c>
    </row>
    <row r="51" spans="2:14">
      <c r="B51" s="6">
        <v>2</v>
      </c>
      <c r="C51" s="1"/>
      <c r="D51" s="2">
        <v>48.073574000000001</v>
      </c>
      <c r="E51" s="2">
        <v>49.320110999999997</v>
      </c>
      <c r="F51" s="2">
        <v>48.942300000000003</v>
      </c>
      <c r="G51" s="2">
        <v>49.832189999999997</v>
      </c>
      <c r="H51" s="2">
        <v>50.423904</v>
      </c>
      <c r="I51" s="1"/>
      <c r="J51" s="2">
        <f t="shared" ref="J51:J56" si="16">AVERAGE(D51:H51)</f>
        <v>49.318415799999997</v>
      </c>
      <c r="K51" s="2">
        <f t="shared" ref="K51:K55" si="17">MIN(D51:H51)</f>
        <v>48.073574000000001</v>
      </c>
      <c r="L51" s="1"/>
      <c r="M51" s="2">
        <f>$M$50/B51</f>
        <v>25.267896499999999</v>
      </c>
      <c r="N51" s="3">
        <f>$K$50/K51</f>
        <v>1.051217723067563</v>
      </c>
    </row>
    <row r="52" spans="2:14">
      <c r="B52" s="6">
        <v>4</v>
      </c>
      <c r="C52" s="1"/>
      <c r="D52" s="2">
        <v>44.524380999999998</v>
      </c>
      <c r="E52" s="2">
        <v>45.990282000000001</v>
      </c>
      <c r="F52" s="2">
        <v>44.594301000000002</v>
      </c>
      <c r="G52" s="2">
        <v>45.329022999999999</v>
      </c>
      <c r="H52" s="2">
        <v>45.990901999999998</v>
      </c>
      <c r="I52" s="1"/>
      <c r="J52" s="2">
        <f t="shared" si="16"/>
        <v>45.285777800000005</v>
      </c>
      <c r="K52" s="2">
        <f t="shared" si="17"/>
        <v>44.524380999999998</v>
      </c>
      <c r="L52" s="1"/>
      <c r="M52" s="2">
        <f t="shared" ref="M52:M56" si="18">$M$50/B52</f>
        <v>12.63394825</v>
      </c>
      <c r="N52" s="3">
        <f t="shared" ref="N52:N56" si="19">$K$50/K52</f>
        <v>1.1350139376446355</v>
      </c>
    </row>
    <row r="53" spans="2:14">
      <c r="B53" s="6">
        <v>8</v>
      </c>
      <c r="C53" s="1"/>
      <c r="D53" s="2">
        <v>44.344880000000003</v>
      </c>
      <c r="E53" s="2">
        <v>45.535252</v>
      </c>
      <c r="F53" s="2">
        <v>44.24539</v>
      </c>
      <c r="G53" s="2">
        <v>45.144044000000001</v>
      </c>
      <c r="H53" s="2">
        <v>45.405023999999997</v>
      </c>
      <c r="I53" s="1"/>
      <c r="J53" s="2">
        <f t="shared" si="16"/>
        <v>44.934917999999996</v>
      </c>
      <c r="K53" s="2">
        <f t="shared" si="17"/>
        <v>44.24539</v>
      </c>
      <c r="L53" s="1"/>
      <c r="M53" s="2">
        <f t="shared" si="18"/>
        <v>6.3169741249999998</v>
      </c>
      <c r="N53" s="3">
        <f t="shared" si="19"/>
        <v>1.1421708114675901</v>
      </c>
    </row>
    <row r="54" spans="2:14">
      <c r="B54" s="6">
        <v>16</v>
      </c>
      <c r="C54" s="1"/>
      <c r="D54" s="2">
        <v>48.729663000000002</v>
      </c>
      <c r="E54" s="2">
        <v>49.893242000000001</v>
      </c>
      <c r="F54" s="2">
        <v>49.022010999999999</v>
      </c>
      <c r="G54" s="2">
        <v>50.213321000000001</v>
      </c>
      <c r="H54" s="2">
        <v>50.884123000000002</v>
      </c>
      <c r="I54" s="1"/>
      <c r="J54" s="2">
        <f t="shared" si="16"/>
        <v>49.748472000000007</v>
      </c>
      <c r="K54" s="2">
        <f t="shared" si="17"/>
        <v>48.729663000000002</v>
      </c>
      <c r="L54" s="1"/>
      <c r="M54" s="2">
        <f t="shared" si="18"/>
        <v>3.1584870624999999</v>
      </c>
      <c r="N54" s="3">
        <f t="shared" si="19"/>
        <v>1.0370642825910779</v>
      </c>
    </row>
    <row r="55" spans="2:14">
      <c r="B55" s="6">
        <v>24</v>
      </c>
      <c r="C55" s="1"/>
      <c r="D55" s="2">
        <v>50.582374000000002</v>
      </c>
      <c r="E55" s="2">
        <v>51.789321999999999</v>
      </c>
      <c r="F55" s="2">
        <v>50.864241999999997</v>
      </c>
      <c r="G55" s="2">
        <v>50.984234000000001</v>
      </c>
      <c r="H55" s="2">
        <v>51.704932999999997</v>
      </c>
      <c r="I55" s="1"/>
      <c r="J55" s="2">
        <f t="shared" si="16"/>
        <v>51.185020999999992</v>
      </c>
      <c r="K55" s="2">
        <f t="shared" si="17"/>
        <v>50.582374000000002</v>
      </c>
      <c r="L55" s="1"/>
      <c r="M55" s="2">
        <f t="shared" si="18"/>
        <v>2.1056580416666666</v>
      </c>
      <c r="N55" s="3">
        <f t="shared" si="19"/>
        <v>0.9990791060933597</v>
      </c>
    </row>
    <row r="56" spans="2:14">
      <c r="B56" s="6">
        <v>32</v>
      </c>
      <c r="C56" s="1"/>
      <c r="D56" s="2">
        <v>53.424481</v>
      </c>
      <c r="E56" s="2">
        <v>54.523522999999997</v>
      </c>
      <c r="F56" s="2">
        <v>53.920184999999996</v>
      </c>
      <c r="G56" s="2">
        <v>53.601221000000002</v>
      </c>
      <c r="H56" s="2">
        <v>54.933441999999999</v>
      </c>
      <c r="I56" s="1"/>
      <c r="J56" s="2">
        <f t="shared" si="16"/>
        <v>54.080570399999999</v>
      </c>
      <c r="K56" s="2">
        <f>MIN(D56:H56)</f>
        <v>53.424481</v>
      </c>
      <c r="L56" s="1"/>
      <c r="M56" s="2">
        <f t="shared" si="18"/>
        <v>1.5792435312499999</v>
      </c>
      <c r="N56" s="3">
        <f t="shared" si="19"/>
        <v>0.94592950748552895</v>
      </c>
    </row>
    <row r="57" spans="2:14" ht="16" thickBo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6" thickBot="1">
      <c r="B58" s="1" t="s">
        <v>28</v>
      </c>
      <c r="C58" s="1"/>
      <c r="D58" s="24" t="s">
        <v>0</v>
      </c>
      <c r="E58" s="25"/>
      <c r="F58" s="25"/>
      <c r="G58" s="25"/>
      <c r="H58" s="26"/>
      <c r="I58" s="1"/>
      <c r="J58" s="1"/>
      <c r="K58" s="1"/>
      <c r="L58" s="1"/>
      <c r="M58" s="1"/>
      <c r="N58" s="1"/>
    </row>
    <row r="59" spans="2:14" ht="16" thickBot="1">
      <c r="B59" s="4" t="s">
        <v>22</v>
      </c>
      <c r="C59" s="1"/>
      <c r="D59" s="21">
        <v>1</v>
      </c>
      <c r="E59" s="22">
        <v>2</v>
      </c>
      <c r="F59" s="22">
        <v>3</v>
      </c>
      <c r="G59" s="22">
        <v>4</v>
      </c>
      <c r="H59" s="23">
        <v>5</v>
      </c>
      <c r="I59" s="1"/>
      <c r="J59" s="21" t="s">
        <v>2</v>
      </c>
      <c r="K59" s="23" t="s">
        <v>7</v>
      </c>
      <c r="L59" s="1"/>
      <c r="M59" s="21" t="s">
        <v>4</v>
      </c>
      <c r="N59" s="23" t="s">
        <v>3</v>
      </c>
    </row>
    <row r="60" spans="2:1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>
      <c r="B61" s="1">
        <v>1</v>
      </c>
      <c r="C61" s="1"/>
      <c r="D61" s="1">
        <v>62.881427000000002</v>
      </c>
      <c r="E61" s="1">
        <v>63.404299999999999</v>
      </c>
      <c r="F61" s="1">
        <v>62.938302</v>
      </c>
      <c r="G61" s="1">
        <v>64.402100000000004</v>
      </c>
      <c r="H61" s="1">
        <v>63.930210000000002</v>
      </c>
      <c r="I61" s="1"/>
      <c r="J61" s="1">
        <f>AVERAGE(D61:H61)</f>
        <v>63.511267799999999</v>
      </c>
      <c r="K61" s="1">
        <f>MIN(D61:H61)</f>
        <v>62.881427000000002</v>
      </c>
      <c r="L61" s="1"/>
      <c r="M61" s="1">
        <f>K61</f>
        <v>62.881427000000002</v>
      </c>
      <c r="N61" s="1">
        <v>1</v>
      </c>
    </row>
    <row r="62" spans="2:14">
      <c r="B62" s="6">
        <v>2</v>
      </c>
      <c r="C62" s="1"/>
      <c r="D62" s="2">
        <v>341.60022300000003</v>
      </c>
      <c r="E62" s="2">
        <v>349.03912000000003</v>
      </c>
      <c r="F62" s="2">
        <v>351.94000199999999</v>
      </c>
      <c r="G62" s="2">
        <v>342.30419899999998</v>
      </c>
      <c r="H62" s="2">
        <v>351.77812</v>
      </c>
      <c r="I62" s="1"/>
      <c r="J62" s="2">
        <f t="shared" ref="J62:J67" si="20">AVERAGE(D62:H62)</f>
        <v>347.33233280000002</v>
      </c>
      <c r="K62" s="2">
        <f t="shared" ref="K62:K66" si="21">MIN(D62:H62)</f>
        <v>341.60022300000003</v>
      </c>
      <c r="L62" s="1"/>
      <c r="M62" s="2">
        <f>$M$61/B62</f>
        <v>31.440713500000001</v>
      </c>
      <c r="N62" s="3">
        <f>$K$61/K62</f>
        <v>0.18407899868379182</v>
      </c>
    </row>
    <row r="63" spans="2:14">
      <c r="B63" s="6">
        <v>4</v>
      </c>
      <c r="C63" s="1"/>
      <c r="D63" s="2">
        <v>1194.377115</v>
      </c>
      <c r="E63" s="2">
        <v>1200.232004</v>
      </c>
      <c r="F63" s="2">
        <v>1196.7328809999999</v>
      </c>
      <c r="G63" s="2">
        <v>1209.540101</v>
      </c>
      <c r="H63" s="2">
        <v>1198.4031110000001</v>
      </c>
      <c r="I63" s="1"/>
      <c r="J63" s="2">
        <f t="shared" si="20"/>
        <v>1199.8570423999997</v>
      </c>
      <c r="K63" s="2">
        <f t="shared" si="21"/>
        <v>1194.377115</v>
      </c>
      <c r="L63" s="1"/>
      <c r="M63" s="2">
        <f t="shared" ref="M63:M67" si="22">$M$61/B63</f>
        <v>15.720356750000001</v>
      </c>
      <c r="N63" s="3">
        <f t="shared" ref="N63:N67" si="23">$K$61/K63</f>
        <v>5.2647883327871701E-2</v>
      </c>
    </row>
    <row r="64" spans="2:14">
      <c r="B64" s="6">
        <v>8</v>
      </c>
      <c r="C64" s="1"/>
      <c r="D64" s="2">
        <v>2478.8049179999998</v>
      </c>
      <c r="E64" s="2">
        <v>2602.5929999999998</v>
      </c>
      <c r="F64" s="2">
        <v>2499.0329400000001</v>
      </c>
      <c r="G64" s="2">
        <v>2504.9792010000001</v>
      </c>
      <c r="H64" s="2">
        <v>2592.0439110000002</v>
      </c>
      <c r="I64" s="1"/>
      <c r="J64" s="2">
        <f t="shared" si="20"/>
        <v>2535.4907940000003</v>
      </c>
      <c r="K64" s="2">
        <f t="shared" si="21"/>
        <v>2478.8049179999998</v>
      </c>
      <c r="L64" s="1"/>
      <c r="M64" s="2">
        <f t="shared" si="22"/>
        <v>7.8601783750000003</v>
      </c>
      <c r="N64" s="3">
        <f t="shared" si="23"/>
        <v>2.5367638471015818E-2</v>
      </c>
    </row>
    <row r="65" spans="2:14">
      <c r="B65" s="6">
        <v>16</v>
      </c>
      <c r="C65" s="1"/>
      <c r="D65" s="2"/>
      <c r="E65" s="2"/>
      <c r="F65" s="2"/>
      <c r="G65" s="2"/>
      <c r="H65" s="2"/>
      <c r="I65" s="1"/>
      <c r="J65" s="2" t="e">
        <f t="shared" si="20"/>
        <v>#DIV/0!</v>
      </c>
      <c r="K65" s="2">
        <f t="shared" si="21"/>
        <v>0</v>
      </c>
      <c r="L65" s="1"/>
      <c r="M65" s="2">
        <f t="shared" si="22"/>
        <v>3.9300891875000001</v>
      </c>
      <c r="N65" s="3" t="e">
        <f t="shared" si="23"/>
        <v>#DIV/0!</v>
      </c>
    </row>
    <row r="66" spans="2:14">
      <c r="B66" s="6">
        <v>24</v>
      </c>
      <c r="C66" s="1"/>
      <c r="D66" s="2"/>
      <c r="E66" s="2"/>
      <c r="F66" s="2"/>
      <c r="G66" s="2"/>
      <c r="H66" s="2"/>
      <c r="I66" s="1"/>
      <c r="J66" s="2" t="e">
        <f t="shared" si="20"/>
        <v>#DIV/0!</v>
      </c>
      <c r="K66" s="2">
        <f t="shared" si="21"/>
        <v>0</v>
      </c>
      <c r="L66" s="1"/>
      <c r="M66" s="2">
        <f t="shared" si="22"/>
        <v>2.6200594583333334</v>
      </c>
      <c r="N66" s="3" t="e">
        <f t="shared" si="23"/>
        <v>#DIV/0!</v>
      </c>
    </row>
    <row r="67" spans="2:14">
      <c r="B67" s="6">
        <v>32</v>
      </c>
      <c r="C67" s="1"/>
      <c r="D67" s="2"/>
      <c r="E67" s="2"/>
      <c r="F67" s="2"/>
      <c r="G67" s="2"/>
      <c r="H67" s="2"/>
      <c r="I67" s="1"/>
      <c r="J67" s="2" t="e">
        <f t="shared" si="20"/>
        <v>#DIV/0!</v>
      </c>
      <c r="K67" s="2">
        <f>MIN(D67:H67)</f>
        <v>0</v>
      </c>
      <c r="L67" s="1"/>
      <c r="M67" s="2">
        <f t="shared" si="22"/>
        <v>1.9650445937500001</v>
      </c>
      <c r="N67" s="3" t="e">
        <f t="shared" si="23"/>
        <v>#DIV/0!</v>
      </c>
    </row>
  </sheetData>
  <mergeCells count="6">
    <mergeCell ref="D47:H47"/>
    <mergeCell ref="D58:H58"/>
    <mergeCell ref="D3:H3"/>
    <mergeCell ref="D14:H14"/>
    <mergeCell ref="D25:H25"/>
    <mergeCell ref="D36:H36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B19" sqref="B19"/>
    </sheetView>
  </sheetViews>
  <sheetFormatPr baseColWidth="10" defaultColWidth="8.83203125" defaultRowHeight="14" x14ac:dyDescent="0"/>
  <cols>
    <col min="1" max="1" width="8.83203125" style="1"/>
    <col min="2" max="2" width="19.83203125" style="1" customWidth="1"/>
    <col min="3" max="3" width="2" style="1" customWidth="1"/>
    <col min="4" max="8" width="10.5" style="1" customWidth="1"/>
    <col min="9" max="9" width="1.6640625" style="1" customWidth="1"/>
    <col min="10" max="10" width="8.83203125" style="1"/>
    <col min="11" max="11" width="14.5" style="1" customWidth="1"/>
    <col min="12" max="12" width="1.83203125" style="1" customWidth="1"/>
    <col min="13" max="13" width="15.6640625" style="1" bestFit="1" customWidth="1"/>
    <col min="14" max="16384" width="8.83203125" style="1"/>
  </cols>
  <sheetData>
    <row r="2" spans="2:13" ht="15" thickBot="1"/>
    <row r="3" spans="2:13" ht="15" thickBot="1">
      <c r="D3" s="24" t="s">
        <v>8</v>
      </c>
      <c r="E3" s="25"/>
      <c r="F3" s="25"/>
      <c r="G3" s="25"/>
      <c r="H3" s="26"/>
    </row>
    <row r="4" spans="2:13" ht="15" thickBot="1">
      <c r="D4" s="8">
        <v>1</v>
      </c>
      <c r="E4" s="9">
        <v>2</v>
      </c>
      <c r="F4" s="9">
        <v>3</v>
      </c>
      <c r="G4" s="9">
        <v>4</v>
      </c>
      <c r="H4" s="10">
        <v>5</v>
      </c>
      <c r="J4" s="8" t="s">
        <v>2</v>
      </c>
      <c r="K4" s="10" t="s">
        <v>7</v>
      </c>
      <c r="M4" s="4" t="s">
        <v>10</v>
      </c>
    </row>
    <row r="5" spans="2:13" ht="4.5" customHeight="1" thickBot="1"/>
    <row r="6" spans="2:13">
      <c r="B6" s="5" t="s">
        <v>6</v>
      </c>
      <c r="D6" s="2">
        <v>62.857823000000003</v>
      </c>
      <c r="E6" s="2">
        <v>62.847183999999999</v>
      </c>
      <c r="F6" s="2">
        <v>64.367891999999998</v>
      </c>
      <c r="G6" s="2">
        <v>64.802111999999994</v>
      </c>
      <c r="H6" s="2">
        <v>64.358690999999993</v>
      </c>
      <c r="J6" s="2">
        <f>AVERAGE(D6:H6)</f>
        <v>63.846740400000002</v>
      </c>
      <c r="K6" s="2">
        <f>MIN(D6:H6)</f>
        <v>62.847183999999999</v>
      </c>
      <c r="M6" s="3">
        <f>J6-J7</f>
        <v>49.6259412</v>
      </c>
    </row>
    <row r="7" spans="2:13" ht="15" thickBot="1">
      <c r="B7" s="7" t="s">
        <v>16</v>
      </c>
      <c r="D7" s="2">
        <v>14.414586999999999</v>
      </c>
      <c r="E7" s="2">
        <v>14.426406999999999</v>
      </c>
      <c r="F7" s="2">
        <v>14.325676</v>
      </c>
      <c r="G7" s="2">
        <v>13.955185</v>
      </c>
      <c r="H7" s="2">
        <v>13.982141</v>
      </c>
      <c r="J7" s="2">
        <f>AVERAGE(D7:H7)</f>
        <v>14.220799199999998</v>
      </c>
      <c r="K7" s="2">
        <f>MIN(D7:H7)</f>
        <v>13.955185</v>
      </c>
    </row>
    <row r="8" spans="2:13" ht="15" thickBot="1">
      <c r="B8" s="7" t="s">
        <v>17</v>
      </c>
      <c r="D8" s="2">
        <v>12.926603999999999</v>
      </c>
      <c r="E8" s="2">
        <v>12.759304</v>
      </c>
      <c r="F8" s="2">
        <v>12.76512</v>
      </c>
      <c r="G8" s="2">
        <v>12.805364000000001</v>
      </c>
      <c r="H8" s="2">
        <v>12.883858</v>
      </c>
      <c r="J8" s="2">
        <f>AVERAGE(D8:H8)</f>
        <v>12.828049999999999</v>
      </c>
      <c r="K8" s="2">
        <f>MIN(D8:H8)</f>
        <v>12.759304</v>
      </c>
    </row>
    <row r="11" spans="2:13">
      <c r="B11" s="1" t="s">
        <v>18</v>
      </c>
    </row>
  </sheetData>
  <mergeCells count="1">
    <mergeCell ref="D3:H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19KBytes-641</vt:lpstr>
      <vt:lpstr>19KBytes-662</vt:lpstr>
      <vt:lpstr>CacheLvL2-641</vt:lpstr>
      <vt:lpstr>CacheLvL2-662</vt:lpstr>
      <vt:lpstr>CacheLvL3-641</vt:lpstr>
      <vt:lpstr>CacheLvL3-662</vt:lpstr>
      <vt:lpstr>RAM-641</vt:lpstr>
      <vt:lpstr>RAM-662</vt:lpstr>
      <vt:lpstr>Otimização do Compilador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2017-01-06T15:55:58Z</dcterms:modified>
</cp:coreProperties>
</file>