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BUILDEX INGENIERIA/BD Cotizaciones/"/>
    </mc:Choice>
  </mc:AlternateContent>
  <xr:revisionPtr revIDLastSave="11" documentId="13_ncr:1_{CC20B51A-4DD9-490B-A6F9-3F46777E5502}" xr6:coauthVersionLast="47" xr6:coauthVersionMax="47" xr10:uidLastSave="{E56B2119-3D12-4457-8F37-759A872A2022}"/>
  <bookViews>
    <workbookView xWindow="-120" yWindow="-120" windowWidth="29040" windowHeight="15720" xr2:uid="{00000000-000D-0000-FFFF-FFFF00000000}"/>
  </bookViews>
  <sheets>
    <sheet name="MAYO" sheetId="2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J13" i="2"/>
  <c r="J10" i="2"/>
  <c r="J11" i="2"/>
  <c r="J8" i="2"/>
  <c r="J9" i="2"/>
  <c r="J7" i="2"/>
  <c r="O3" i="2"/>
  <c r="Y3" i="2"/>
  <c r="AC3" i="2"/>
  <c r="Q3" i="2"/>
  <c r="R3" i="2" s="1"/>
  <c r="J3" i="2"/>
  <c r="O12" i="2"/>
  <c r="Y10" i="2"/>
  <c r="AC10" i="2" s="1"/>
  <c r="AC11" i="2"/>
  <c r="O11" i="2"/>
  <c r="AC13" i="2"/>
  <c r="O13" i="2"/>
  <c r="AC12" i="2"/>
  <c r="O8" i="2"/>
  <c r="AC8" i="2"/>
  <c r="O7" i="2"/>
  <c r="Q7" i="2" s="1"/>
  <c r="R7" i="2" s="1"/>
  <c r="AC7" i="2"/>
  <c r="O9" i="2"/>
  <c r="Q9" i="2" s="1"/>
  <c r="Q10" i="2"/>
  <c r="R10" i="2" s="1"/>
  <c r="S3" i="2" l="1"/>
  <c r="Q11" i="2"/>
  <c r="R11" i="2" s="1"/>
  <c r="Q13" i="2"/>
  <c r="R13" i="2" s="1"/>
  <c r="Q12" i="2"/>
  <c r="R12" i="2" s="1"/>
  <c r="Q8" i="2"/>
  <c r="R8" i="2" s="1"/>
  <c r="S7" i="2"/>
  <c r="U7" i="2" s="1"/>
  <c r="S10" i="2"/>
  <c r="U10" i="2" s="1"/>
  <c r="U3" i="2" l="1"/>
  <c r="W3" i="2" s="1"/>
  <c r="S11" i="2"/>
  <c r="S13" i="2"/>
  <c r="S12" i="2"/>
  <c r="W7" i="2"/>
  <c r="AE7" i="2" s="1"/>
  <c r="AF7" i="2" s="1"/>
  <c r="AG7" i="2" s="1"/>
  <c r="S8" i="2"/>
  <c r="W10" i="2"/>
  <c r="AE10" i="2" s="1"/>
  <c r="AF10" i="2" s="1"/>
  <c r="AG10" i="2" s="1"/>
  <c r="AH10" i="2" s="1"/>
  <c r="AI10" i="2" s="1"/>
  <c r="AC9" i="2"/>
  <c r="AE3" i="2" l="1"/>
  <c r="AF3" i="2" s="1"/>
  <c r="AG3" i="2" s="1"/>
  <c r="AH3" i="2" s="1"/>
  <c r="AI3" i="2" s="1"/>
  <c r="U11" i="2"/>
  <c r="W11" i="2" s="1"/>
  <c r="U13" i="2"/>
  <c r="W13" i="2" s="1"/>
  <c r="U12" i="2"/>
  <c r="W12" i="2" s="1"/>
  <c r="U8" i="2"/>
  <c r="W8" i="2" s="1"/>
  <c r="AH7" i="2"/>
  <c r="AI7" i="2" s="1"/>
  <c r="AE11" i="2" l="1"/>
  <c r="AF11" i="2" s="1"/>
  <c r="AG11" i="2" s="1"/>
  <c r="AE13" i="2"/>
  <c r="AF13" i="2" s="1"/>
  <c r="AG13" i="2" s="1"/>
  <c r="AE12" i="2"/>
  <c r="AF12" i="2" s="1"/>
  <c r="AG12" i="2" s="1"/>
  <c r="AE8" i="2"/>
  <c r="AF8" i="2" s="1"/>
  <c r="AG8" i="2" s="1"/>
  <c r="AP9" i="2"/>
  <c r="R9" i="2"/>
  <c r="S9" i="2"/>
  <c r="U9" i="2" s="1"/>
  <c r="AH11" i="2" l="1"/>
  <c r="AI11" i="2" s="1"/>
  <c r="AH13" i="2"/>
  <c r="AI13" i="2" s="1"/>
  <c r="AH12" i="2"/>
  <c r="AI12" i="2" s="1"/>
  <c r="AH8" i="2"/>
  <c r="AI8" i="2" s="1"/>
  <c r="W9" i="2"/>
  <c r="AD155" i="2"/>
  <c r="AE9" i="2" l="1"/>
  <c r="AF9" i="2" s="1"/>
  <c r="AG9" i="2" s="1"/>
  <c r="AH9" i="2" l="1"/>
  <c r="AI9" i="2" s="1"/>
  <c r="AN9" i="2" l="1"/>
  <c r="AL9" i="2"/>
  <c r="AO9" i="2"/>
  <c r="AM9" i="2"/>
  <c r="AS9" i="2" l="1"/>
  <c r="AQ9" i="2"/>
  <c r="AT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D2" authorId="0" shapeId="0" xr:uid="{5CC480B6-CC7F-44C3-AB41-125C0FBFA0E0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E2" authorId="0" shapeId="0" xr:uid="{B4469D21-F826-4753-885A-5033514D3CAF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<sst xmlns="http://schemas.openxmlformats.org/spreadsheetml/2006/main" count="151" uniqueCount="95">
  <si>
    <t>Para editar</t>
  </si>
  <si>
    <t>COTIZACIÓN PROPUESTA_BUILDEX INGENIERIA_PRODUCTOS VARIOS_11.05.26</t>
  </si>
  <si>
    <t>50/50, LIMA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</si>
  <si>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</si>
  <si>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</si>
  <si>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</si>
  <si>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</si>
  <si>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</si>
  <si>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</si>
  <si>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No IGV (S/.)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</si>
  <si>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</si>
  <si>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</si>
  <si>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</si>
  <si>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</si>
  <si>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</si>
  <si>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</si>
  <si>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</si>
  <si>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</si>
  <si>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</si>
  <si>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</si>
  <si>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</si>
  <si>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</si>
  <si>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</si>
  <si>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</si>
  <si>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</si>
  <si>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</si>
  <si>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</si>
  <si>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</si>
  <si>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</si>
  <si>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</si>
  <si>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</si>
  <si>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</si>
  <si>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</si>
  <si>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</si>
  <si>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</si>
  <si>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</si>
  <si>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</si>
  <si>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</si>
  <si>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</si>
  <si>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</si>
  <si>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</si>
  <si>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</si>
  <si>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</si>
  <si>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</si>
  <si>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PULSERAS</t>
  </si>
  <si>
    <t xml:space="preserve">
Imagen referencial</t>
  </si>
  <si>
    <t>5 a 7 dias utiles</t>
  </si>
  <si>
    <r>
      <rPr>
        <b/>
        <u/>
        <sz val="16"/>
        <color rgb="FF000000"/>
        <rFont val="Arial"/>
        <family val="2"/>
      </rPr>
      <t>PULSERAS</t>
    </r>
    <r>
      <rPr>
        <sz val="16"/>
        <color indexed="8"/>
        <rFont val="Arial"/>
        <family val="2"/>
      </rPr>
      <t xml:space="preserve">
Materiales: Goma PVC 
Medidas: 9.5 x ancho 1.5 cm
Color: Verde (tono sujeto a stock local)
Presentacion: Grupal
</t>
    </r>
    <r>
      <rPr>
        <sz val="16"/>
        <color rgb="FFFF0000"/>
        <rFont val="Arial"/>
        <family val="2"/>
      </rPr>
      <t>*Incluye 1 logo a 1 color por 1 lado (considerar que detalles chicos no saldrían, se adecuará arte logo a medida de zona impresión y  lado  producto permita) 
*Diseño o logo debe ser facilitado por el cliente</t>
    </r>
    <r>
      <rPr>
        <sz val="16"/>
        <color indexed="8"/>
        <rFont val="Arial"/>
        <family val="2"/>
      </rPr>
      <t xml:space="preserve">
</t>
    </r>
    <r>
      <rPr>
        <b/>
        <sz val="16"/>
        <color theme="1"/>
        <rFont val="Arial"/>
        <family val="2"/>
      </rPr>
      <t>+S/.25 +IGV por desarrollo de muestra física</t>
    </r>
  </si>
  <si>
    <t>HOSH
Cel. 998 106 740</t>
  </si>
  <si>
    <t>100 a S/.60 
Incluido IGV
Tiempo 2 a 3 dia
Muestra S/.10</t>
  </si>
  <si>
    <t>INCLUYE</t>
  </si>
  <si>
    <t>IMANTADO PROMOCIONAL</t>
  </si>
  <si>
    <t xml:space="preserve">
Imagen referencial</t>
  </si>
  <si>
    <r>
      <rPr>
        <b/>
        <u/>
        <sz val="16"/>
        <color rgb="FF000000"/>
        <rFont val="Arial"/>
        <family val="2"/>
      </rPr>
      <t>IMANTADO PROMOCIONAL</t>
    </r>
    <r>
      <rPr>
        <sz val="16"/>
        <color indexed="8"/>
        <rFont val="Arial"/>
        <family val="2"/>
      </rPr>
      <t xml:space="preserve">
Medida: 5 cm x 5 cm aprox
Modelo: Rectangular, Ovalado o Troquelado
Presentacion: Grupal
</t>
    </r>
    <r>
      <rPr>
        <sz val="16"/>
        <color rgb="FFFF0000"/>
        <rFont val="Arial"/>
        <family val="2"/>
      </rPr>
      <t>*impreso a full color.
*Diseño debe ser facilitado por el cliente.</t>
    </r>
    <r>
      <rPr>
        <sz val="16"/>
        <color indexed="8"/>
        <rFont val="Arial"/>
        <family val="2"/>
      </rPr>
      <t xml:space="preserve">
</t>
    </r>
    <r>
      <rPr>
        <b/>
        <sz val="16"/>
        <color theme="1"/>
        <rFont val="Arial"/>
        <family val="2"/>
      </rPr>
      <t>+S/.25 +IGV por desarrollo de muestra física</t>
    </r>
  </si>
  <si>
    <t>RED FLOWERS
Cel. 970 581 759</t>
  </si>
  <si>
    <t>100 a S/.55
+ IGV
Tiempo 5 dias</t>
  </si>
  <si>
    <t>COEF-SFPU-7B
(LCPU-7B)</t>
  </si>
  <si>
    <t>PELOTA ANTIESTRES</t>
  </si>
  <si>
    <t xml:space="preserve">
Imagen referencial</t>
  </si>
  <si>
    <r>
      <rPr>
        <b/>
        <u/>
        <sz val="16"/>
        <rFont val="Arial"/>
        <family val="2"/>
      </rPr>
      <t>PELOTA ANTIESTRES</t>
    </r>
    <r>
      <rPr>
        <sz val="16"/>
        <rFont val="Arial"/>
        <family val="2"/>
      </rPr>
      <t xml:space="preserve">
Material: Espuma de goma en alto relieve
Medidas: 6.3 cm
Color: Blanco
Presentacion:Grupal
</t>
    </r>
    <r>
      <rPr>
        <sz val="16"/>
        <color rgb="FFFF0000"/>
        <rFont val="Arial"/>
        <family val="2"/>
      </rPr>
      <t xml:space="preserve">*Incluye 1 logo a 2 colores  por 1 lado (considerar que detalles chicos no saldrían, se adecuará arte logo a medida zona impresión producto permita) 
*Diseño debe ser facilitado por el cliente.
</t>
    </r>
    <r>
      <rPr>
        <sz val="16"/>
        <rFont val="Arial"/>
        <family val="2"/>
      </rPr>
      <t xml:space="preserve">
</t>
    </r>
    <r>
      <rPr>
        <b/>
        <sz val="16"/>
        <rFont val="Arial"/>
        <family val="2"/>
      </rPr>
      <t>+S/.45 +IGV por desarrollo de muestra física</t>
    </r>
  </si>
  <si>
    <t>EYF
/
CKI</t>
  </si>
  <si>
    <t>SFPU-7B
(LCPU-7B)
/
KA88</t>
  </si>
  <si>
    <t>EYF
100 a S/.200 +IGV
/
CKI
S/.1.95
Incluido IGV</t>
  </si>
  <si>
    <t xml:space="preserve">GRAMPHOS
Cel.994 228 471
100 a S/.360
1logo de 2 a 3 colores
/
IMPRESIONES UV
Cel.936512939
100 a S/.70
1 logo full color
Muestra S/.15 </t>
  </si>
  <si>
    <t>COHP-450TK</t>
  </si>
  <si>
    <t>TOMATODO</t>
  </si>
  <si>
    <t xml:space="preserve">
Imagen referencial</t>
  </si>
  <si>
    <r>
      <rPr>
        <b/>
        <u/>
        <sz val="16"/>
        <color rgb="FF000000"/>
        <rFont val="Arial"/>
        <family val="2"/>
      </rPr>
      <t xml:space="preserve">TOMATODO
</t>
    </r>
    <r>
      <rPr>
        <sz val="16"/>
        <color rgb="FF000000"/>
        <rFont val="Arial"/>
        <family val="2"/>
      </rPr>
      <t xml:space="preserve">Material: Plastico
Plástico de cuerpo color traslúcido, con tapa asa de color sólido y sorbete interior blanco.
Capacidad: 800ml
Colores: Negro
Presentación: Bolsita individual
</t>
    </r>
    <r>
      <rPr>
        <sz val="16"/>
        <color rgb="FFFF0000"/>
        <rFont val="Arial"/>
        <family val="2"/>
      </rPr>
      <t xml:space="preserve">*Incluye 1 logo a 1 color por 1 lado
*Diseño debe ser facilitado por el cliente.
</t>
    </r>
    <r>
      <rPr>
        <sz val="16"/>
        <color rgb="FF000000"/>
        <rFont val="Arial"/>
        <family val="2"/>
      </rPr>
      <t xml:space="preserve">
</t>
    </r>
    <r>
      <rPr>
        <b/>
        <sz val="16"/>
        <color rgb="FF000000"/>
        <rFont val="Arial"/>
        <family val="2"/>
      </rPr>
      <t>+S/.70 +IGV por desarrollo de muestra física</t>
    </r>
  </si>
  <si>
    <t>H&amp;PM</t>
  </si>
  <si>
    <t>450 TK</t>
  </si>
  <si>
    <t>50 a S/.8.00 +IGV</t>
  </si>
  <si>
    <t xml:space="preserve">GRAMPHOS
Cel.994 228 471
50 a S/.80 +IGV
1 logo 1 color
Muestra S/.45 
/
IMPRESIONES UV
Cel.936512939
50 a S/.2.00 +IGV
Rotativo S/.3.50
Muestra S/.15
</t>
  </si>
  <si>
    <t>CANGURO</t>
  </si>
  <si>
    <t>10 a 12
 dias utiles</t>
  </si>
  <si>
    <r>
      <rPr>
        <b/>
        <u/>
        <sz val="16"/>
        <color rgb="FF000000"/>
        <rFont val="Arial"/>
        <family val="2"/>
      </rPr>
      <t>CANGURO</t>
    </r>
    <r>
      <rPr>
        <sz val="16"/>
        <color indexed="8"/>
        <rFont val="Arial"/>
        <family val="2"/>
      </rPr>
      <t xml:space="preserve">
Material: Tetron
Medida: 37 x 15 cm
Color: A elegir
1 compatimiento principal con cierre
Correa cinta rigida con ajustador plastico
Presentacion: Grupal
</t>
    </r>
    <r>
      <rPr>
        <sz val="16"/>
        <color rgb="FFFF0000"/>
        <rFont val="Arial"/>
        <family val="2"/>
      </rPr>
      <t>*Incluye 1 logo a 1 color por 1 lado estampado
*Diseño debe ser facilitado por el cliente.</t>
    </r>
    <r>
      <rPr>
        <sz val="16"/>
        <color indexed="8"/>
        <rFont val="Arial"/>
        <family val="2"/>
      </rPr>
      <t xml:space="preserve">
</t>
    </r>
    <r>
      <rPr>
        <b/>
        <sz val="16"/>
        <color rgb="FF000000"/>
        <rFont val="Arial"/>
        <family val="2"/>
      </rPr>
      <t>+S/.70 +IGV por desarrollo de muestra física</t>
    </r>
  </si>
  <si>
    <t>EDILBERTO
Cel.949 775 137</t>
  </si>
  <si>
    <t>50 a S/.8.00 
Incluido IGV
Tiempo 7 dias
Muestra S/.30</t>
  </si>
  <si>
    <t xml:space="preserve">GORRO </t>
  </si>
  <si>
    <t>15 a 17 dias utiles</t>
  </si>
  <si>
    <r>
      <rPr>
        <b/>
        <u/>
        <sz val="16"/>
        <color rgb="FF000000"/>
        <rFont val="Arial"/>
        <family val="2"/>
      </rPr>
      <t xml:space="preserve">GORRO </t>
    </r>
    <r>
      <rPr>
        <sz val="16"/>
        <color indexed="8"/>
        <rFont val="Arial"/>
        <family val="2"/>
      </rPr>
      <t xml:space="preserve">
Material: Drill Tecnología
Modelo: 6 tapas
Incluye ojalillos
Color: A elegir
Acabado: La parte de atras pega pega
Presentación: Grupal
</t>
    </r>
    <r>
      <rPr>
        <sz val="16"/>
        <color rgb="FFFF0000"/>
        <rFont val="Arial"/>
        <family val="2"/>
      </rPr>
      <t>*Incluye 1 logo bordado por 1 lado
*Diseño debe ser facilitado por el cliente.</t>
    </r>
    <r>
      <rPr>
        <sz val="16"/>
        <color indexed="8"/>
        <rFont val="Arial"/>
        <family val="2"/>
      </rPr>
      <t xml:space="preserve">
</t>
    </r>
    <r>
      <rPr>
        <b/>
        <sz val="16"/>
        <color rgb="FF000000"/>
        <rFont val="Arial"/>
        <family val="2"/>
      </rPr>
      <t>+S/.85 +IGV por desarrollo de muestra física</t>
    </r>
  </si>
  <si>
    <t>MAGALI
Cel.986 273 616
/
INVERSIONES IGOE
Cel.972 055 180</t>
  </si>
  <si>
    <t>MAGALI
50 a S/.9.60 Incluido IGV
Tiempos 12 dias
/
INVERSIONES IGOE
50 a S/.13.50 Incluido IGV
Tiempos 12 dias
Muestra S/.60</t>
  </si>
  <si>
    <t>POLOS PUBLICITARIOS</t>
  </si>
  <si>
    <t>12 a 15 dias utiles</t>
  </si>
  <si>
    <r>
      <rPr>
        <b/>
        <u/>
        <sz val="16"/>
        <color rgb="FF000000"/>
        <rFont val="Arial"/>
        <family val="2"/>
      </rPr>
      <t>POLOS PUBLICITARIOS</t>
    </r>
    <r>
      <rPr>
        <sz val="16"/>
        <color indexed="8"/>
        <rFont val="Arial"/>
        <family val="2"/>
      </rPr>
      <t xml:space="preserve">
Modelo: Clasico (manga corta, cuello redondo)
Color: Blanco
Material: Algodón Jersey 30/1
Talla: S,M,L
Presentacion: Bolsita individual
</t>
    </r>
    <r>
      <rPr>
        <sz val="16"/>
        <color rgb="FFFF0000"/>
        <rFont val="Arial"/>
        <family val="2"/>
      </rPr>
      <t xml:space="preserve">*Incluye 1 logo full color por 1 lado estampado
*Diseño debe ser facilitado por el cliente.
</t>
    </r>
    <r>
      <rPr>
        <sz val="16"/>
        <color indexed="8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+S/.3.50 +IGV costo adicional talla XL</t>
    </r>
    <r>
      <rPr>
        <sz val="16"/>
        <color indexed="8"/>
        <rFont val="Arial"/>
        <family val="2"/>
      </rPr>
      <t xml:space="preserve">
</t>
    </r>
    <r>
      <rPr>
        <b/>
        <sz val="16"/>
        <color rgb="FF000000"/>
        <rFont val="Arial"/>
        <family val="2"/>
      </rPr>
      <t>+S/.70 +IGV por desarrollo de muestra física</t>
    </r>
  </si>
  <si>
    <r>
      <t xml:space="preserve">MAGALI
Cel.986 273 616
/
</t>
    </r>
    <r>
      <rPr>
        <b/>
        <sz val="12"/>
        <rFont val="Arial"/>
        <family val="2"/>
      </rPr>
      <t>TEXTIL LA CENTRAL 
Cel.953 106 889</t>
    </r>
  </si>
  <si>
    <t>MAGALI
50 a S/.13.80 Incluido IGV
Logo tamaño A4
Tiempos 8 a 10 dias
/
TEXTIL LA CENTRAL
50 a S/.13 +IGV</t>
  </si>
  <si>
    <t>COCH-6000G</t>
  </si>
  <si>
    <t>TOMATODO
PLASTICO CON REFRIGERANTE</t>
  </si>
  <si>
    <t xml:space="preserve">Imagen Referencial </t>
  </si>
  <si>
    <t xml:space="preserve">CHIPER </t>
  </si>
  <si>
    <t>6000G</t>
  </si>
  <si>
    <t>Precio 
1000 a 500  S/. 7900
100 a  50 S/. 800
INCLUIDO IGV
Stock colores: azul, negro, verde (menos de 1000: blanco, rojo)</t>
  </si>
  <si>
    <t>5 a 7 Días útiles</t>
  </si>
  <si>
    <r>
      <rPr>
        <b/>
        <u/>
        <sz val="16"/>
        <color rgb="FF000000"/>
        <rFont val="Arial"/>
        <family val="2"/>
      </rPr>
      <t xml:space="preserve">TOMATODO PLASTICO
</t>
    </r>
    <r>
      <rPr>
        <sz val="16"/>
        <color rgb="FF000000"/>
        <rFont val="Arial"/>
        <family val="2"/>
      </rPr>
      <t xml:space="preserve">Material: Polietileno
Capacidad; 700 ML
Color: Traslúcido - Azul, blanco, negro, rojo, verde
Presentación: Caja blanca individual.
</t>
    </r>
    <r>
      <rPr>
        <sz val="16"/>
        <color rgb="FFFF0000"/>
        <rFont val="Arial"/>
        <family val="2"/>
      </rPr>
      <t>*Incluye 1 logo a full color por 1 lado
* Arte y diseño debe ser facilitado por el cliente.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</si>
</sst>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-* #,##0.00\ &quot;€&quot;_-;\-* #,##0.00\ &quot;€&quot;_-;_-* &quot;-&quot;??\ &quot;€&quot;_-;_-@_-"/>
    <numFmt numFmtId="165" formatCode="_ * #,##0.00_ ;_ * \-#,##0.00_ ;_ * &quot;-&quot;??_ ;_ @_ "/>
    <numFmt numFmtId="166" formatCode="_ &quot;S/.&quot;\ * #,##0.00_ ;_ &quot;S/.&quot;\ * \-#,##0.00_ ;_ &quot;S/.&quot;\ * &quot;-&quot;??_ ;_ @_ "/>
    <numFmt numFmtId="167" formatCode="_-* #,##0.00\ _€_-;\-* #,##0.00\ _€_-;_-* &quot;-&quot;??\ _€_-;_-@_-"/>
    <numFmt numFmtId="168" formatCode="_-[$$-409]* #,##0.00_ ;_-[$$-409]* \-#,##0.00\ ;_-[$$-409]* &quot;-&quot;??_ ;_-@_ "/>
    <numFmt numFmtId="169" formatCode="_(* #,##0_);_(* \(#,##0\);_(* &quot;-&quot;??_);_(@_)"/>
    <numFmt numFmtId="170" formatCode="&quot;S/.&quot;\ #,##0.00"/>
    <numFmt numFmtId="171" formatCode="[$$-2C0A]\ #,##0.00"/>
    <numFmt numFmtId="172" formatCode="[$S/.-280A]\ #,##0.00"/>
    <numFmt numFmtId="173" formatCode="_(* #,##0.00_);_(* \(#,##0.00\);_(* &quot;-&quot;??_);_(@_)"/>
    <numFmt numFmtId="174" formatCode="_(&quot;$&quot;* #,##0.00_);_(&quot;$&quot;* \(#,##0.00\);_(&quot;$&quot;* &quot;-&quot;??_);_(@_)"/>
    <numFmt numFmtId="175" formatCode="_(* #,##0_);_(* \(#,##0\);_(* &quot;-&quot;_);_(@_)"/>
    <numFmt numFmtId="176" formatCode="_(&quot;$&quot;* #,##0_);_(&quot;$&quot;* \(#,##0\);_(&quot;$&quot;* &quot;-&quot;_);_(@_)"/>
    <numFmt numFmtId="177" formatCode="_([$€-2]\ * #,##0.00_);_([$€-2]\ * \(#,##0.00\);_([$€-2]\ * &quot;-&quot;??_)"/>
    <numFmt numFmtId="178" formatCode="_ &quot;S/.&quot;* #,##0.00_ ;_ &quot;S/.&quot;* \-#,##0.00_ ;_ &quot;S/.&quot;* &quot;-&quot;??_ ;_ @_ "/>
    <numFmt numFmtId="179" formatCode="_(&quot;S/.&quot;\ * #,##0.00_);_(&quot;S/.&quot;\ * \(#,##0.00\);_(&quot;S/.&quot;\ * &quot;-&quot;??_);_(@_)"/>
    <numFmt numFmtId="180" formatCode="_ &quot;€&quot;* #,##0.00_ ;_ &quot;€&quot;* \-#,##0.00_ ;_ &quot;€&quot;* &quot;-&quot;??_ ;_ @_ "/>
    <numFmt numFmtId="181" formatCode="_-[$€]* #,##0.00_-;\-[$€]* #,##0.00_-;_-[$€]* &quot;-&quot;??_-;_-@_-"/>
    <numFmt numFmtId="182" formatCode="[$S/.-280A]\ #,##0.000"/>
    <numFmt numFmtId="183" formatCode="[$$-409]#,##0.00"/>
    <numFmt numFmtId="184" formatCode="&quot;€&quot;\ #,##0.00"/>
    <numFmt numFmtId="185" formatCode="_(&quot;€&quot;\ * #,##0.00_);_(&quot;€&quot;\ * \(#,##0.00\);_(&quot;€&quot;\ * &quot;-&quot;??_);_(@_)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宋体"/>
      <charset val="134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u/>
      <sz val="6.05"/>
      <color theme="10"/>
      <name val="Calibri"/>
      <family val="2"/>
    </font>
    <font>
      <b/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7.5"/>
      <color indexed="12"/>
      <name val="Arial"/>
      <family val="2"/>
    </font>
    <font>
      <b/>
      <sz val="12"/>
      <color indexed="9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sz val="16"/>
      <color indexed="8"/>
      <name val="Arial"/>
      <family val="2"/>
    </font>
    <font>
      <b/>
      <sz val="16"/>
      <color rgb="FF00000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6"/>
      <color rgb="FFFF000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11"/>
      <color theme="10"/>
      <name val="Calibri"/>
      <family val="2"/>
    </font>
    <font>
      <sz val="16"/>
      <name val="Arial"/>
      <family val="2"/>
    </font>
    <font>
      <sz val="9"/>
      <color rgb="FFFF0000"/>
      <name val="Arial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u/>
      <sz val="16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Arial"/>
      <family val="2"/>
    </font>
    <font>
      <sz val="20"/>
      <color rgb="FFFF0000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FFFF"/>
      <name val="Arial"/>
      <family val="2"/>
    </font>
    <font>
      <sz val="11"/>
      <color rgb="FF000000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  <font>
      <b/>
      <u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sz val="14"/>
      <color rgb="FF000000"/>
      <name val="Calibri"/>
      <family val="2"/>
      <scheme val="minor"/>
    </font>
    <font>
      <sz val="16"/>
      <color theme="1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67">
    <xf numFmtId="0" fontId="0" fillId="0" borderId="0"/>
    <xf numFmtId="0" fontId="5" fillId="0" borderId="0" applyNumberForma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3" borderId="0" applyNumberFormat="0" applyBorder="0" applyAlignment="0" applyProtection="0"/>
    <xf numFmtId="0" fontId="11" fillId="22" borderId="0" applyNumberFormat="0" applyBorder="0" applyAlignment="0" applyProtection="0"/>
    <xf numFmtId="0" fontId="16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4" fillId="21" borderId="4" applyNumberFormat="0" applyAlignment="0" applyProtection="0"/>
    <xf numFmtId="0" fontId="13" fillId="20" borderId="3" applyNumberFormat="0" applyAlignment="0" applyProtection="0"/>
    <xf numFmtId="0" fontId="12" fillId="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7" fillId="11" borderId="3" applyNumberFormat="0" applyAlignment="0" applyProtection="0"/>
    <xf numFmtId="0" fontId="18" fillId="7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6" applyNumberFormat="0" applyFont="0" applyAlignment="0" applyProtection="0"/>
    <xf numFmtId="0" fontId="20" fillId="20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16" fillId="0" borderId="10" applyNumberFormat="0" applyFill="0" applyAlignment="0" applyProtection="0"/>
    <xf numFmtId="0" fontId="26" fillId="0" borderId="11" applyNumberFormat="0" applyFill="0" applyAlignment="0" applyProtection="0"/>
    <xf numFmtId="0" fontId="6" fillId="0" borderId="0"/>
    <xf numFmtId="180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6" fillId="0" borderId="0"/>
    <xf numFmtId="0" fontId="1" fillId="0" borderId="0"/>
    <xf numFmtId="164" fontId="3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0" fontId="6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6" fillId="0" borderId="0"/>
    <xf numFmtId="0" fontId="1" fillId="0" borderId="0"/>
    <xf numFmtId="165" fontId="6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81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81" fontId="2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3" fillId="32" borderId="0" applyProtection="0">
      <alignment vertical="center"/>
    </xf>
    <xf numFmtId="0" fontId="43" fillId="32" borderId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Protection="0">
      <alignment vertical="center"/>
    </xf>
    <xf numFmtId="0" fontId="43" fillId="33" borderId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Protection="0">
      <alignment vertical="center"/>
    </xf>
    <xf numFmtId="0" fontId="43" fillId="34" borderId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Protection="0">
      <alignment vertical="center"/>
    </xf>
    <xf numFmtId="0" fontId="43" fillId="35" borderId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Protection="0">
      <alignment vertical="center"/>
    </xf>
    <xf numFmtId="0" fontId="43" fillId="36" borderId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Protection="0">
      <alignment vertical="center"/>
    </xf>
    <xf numFmtId="0" fontId="43" fillId="37" borderId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3" fillId="38" borderId="0" applyProtection="0">
      <alignment vertical="center"/>
    </xf>
    <xf numFmtId="0" fontId="43" fillId="38" borderId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Protection="0">
      <alignment vertical="center"/>
    </xf>
    <xf numFmtId="0" fontId="43" fillId="39" borderId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Protection="0">
      <alignment vertical="center"/>
    </xf>
    <xf numFmtId="0" fontId="43" fillId="40" borderId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35" borderId="0" applyProtection="0">
      <alignment vertical="center"/>
    </xf>
    <xf numFmtId="0" fontId="43" fillId="35" borderId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8" borderId="0" applyProtection="0">
      <alignment vertical="center"/>
    </xf>
    <xf numFmtId="0" fontId="43" fillId="38" borderId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41" borderId="0" applyProtection="0">
      <alignment vertical="center"/>
    </xf>
    <xf numFmtId="0" fontId="43" fillId="41" borderId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44" fillId="42" borderId="0" applyProtection="0">
      <alignment vertical="center"/>
    </xf>
    <xf numFmtId="0" fontId="44" fillId="42" borderId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39" borderId="0" applyProtection="0">
      <alignment vertical="center"/>
    </xf>
    <xf numFmtId="0" fontId="44" fillId="39" borderId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Protection="0">
      <alignment vertical="center"/>
    </xf>
    <xf numFmtId="0" fontId="44" fillId="40" borderId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3" borderId="0" applyProtection="0">
      <alignment vertical="center"/>
    </xf>
    <xf numFmtId="0" fontId="44" fillId="43" borderId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Protection="0">
      <alignment vertical="center"/>
    </xf>
    <xf numFmtId="0" fontId="44" fillId="45" borderId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Protection="0">
      <alignment vertical="center"/>
    </xf>
    <xf numFmtId="0" fontId="44" fillId="46" borderId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3" fillId="20" borderId="3" applyNumberFormat="0" applyAlignment="0" applyProtection="0"/>
    <xf numFmtId="0" fontId="14" fillId="21" borderId="4" applyNumberFormat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7" fillId="11" borderId="3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18" fillId="7" borderId="0" applyNumberFormat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9" fillId="2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6" fillId="0" borderId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42" fillId="0" borderId="0">
      <alignment vertical="top"/>
    </xf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9" fontId="2" fillId="0" borderId="0" applyFont="0" applyFill="0" applyBorder="0" applyAlignment="0" applyProtection="0"/>
    <xf numFmtId="0" fontId="20" fillId="20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16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45" fillId="34" borderId="0" applyProtection="0">
      <alignment vertical="center"/>
    </xf>
    <xf numFmtId="0" fontId="45" fillId="34" borderId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3" borderId="0" applyProtection="0">
      <alignment vertical="center"/>
    </xf>
    <xf numFmtId="0" fontId="46" fillId="33" borderId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6" fillId="0" borderId="0" applyProtection="0"/>
    <xf numFmtId="0" fontId="44" fillId="47" borderId="0" applyProtection="0">
      <alignment vertical="center"/>
    </xf>
    <xf numFmtId="0" fontId="44" fillId="47" borderId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Protection="0">
      <alignment vertical="center"/>
    </xf>
    <xf numFmtId="0" fontId="44" fillId="48" borderId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Protection="0">
      <alignment vertical="center"/>
    </xf>
    <xf numFmtId="0" fontId="44" fillId="49" borderId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3" borderId="0" applyProtection="0">
      <alignment vertical="center"/>
    </xf>
    <xf numFmtId="0" fontId="44" fillId="43" borderId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Protection="0">
      <alignment vertical="center"/>
    </xf>
    <xf numFmtId="0" fontId="44" fillId="45" borderId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50" borderId="0" applyProtection="0">
      <alignment vertical="center"/>
    </xf>
    <xf numFmtId="0" fontId="44" fillId="50" borderId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7" fillId="0" borderId="0" applyProtection="0">
      <alignment vertical="center"/>
    </xf>
    <xf numFmtId="0" fontId="48" fillId="0" borderId="8" applyProtection="0">
      <alignment vertical="center"/>
    </xf>
    <xf numFmtId="0" fontId="48" fillId="0" borderId="8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9" fillId="0" borderId="9" applyProtection="0">
      <alignment vertical="center"/>
    </xf>
    <xf numFmtId="0" fontId="49" fillId="0" borderId="9" applyProtection="0">
      <alignment vertical="center"/>
    </xf>
    <xf numFmtId="0" fontId="49" fillId="0" borderId="9" applyNumberFormat="0" applyFill="0" applyAlignment="0" applyProtection="0">
      <alignment vertical="center"/>
    </xf>
    <xf numFmtId="0" fontId="50" fillId="0" borderId="10" applyProtection="0">
      <alignment vertical="center"/>
    </xf>
    <xf numFmtId="0" fontId="50" fillId="0" borderId="1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0" fillId="0" borderId="0" applyProtection="0">
      <alignment vertical="center"/>
    </xf>
    <xf numFmtId="0" fontId="50" fillId="0" borderId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51" borderId="4" applyProtection="0">
      <alignment vertical="center"/>
    </xf>
    <xf numFmtId="0" fontId="51" fillId="51" borderId="4" applyProtection="0">
      <alignment vertical="center"/>
    </xf>
    <xf numFmtId="0" fontId="51" fillId="51" borderId="4" applyNumberFormat="0" applyAlignment="0" applyProtection="0">
      <alignment vertical="center"/>
    </xf>
    <xf numFmtId="0" fontId="52" fillId="0" borderId="11" applyProtection="0">
      <alignment vertical="center"/>
    </xf>
    <xf numFmtId="0" fontId="52" fillId="0" borderId="11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6" fillId="52" borderId="6" applyProtection="0">
      <alignment vertical="center"/>
    </xf>
    <xf numFmtId="0" fontId="6" fillId="52" borderId="6" applyProtection="0">
      <alignment vertical="center"/>
    </xf>
    <xf numFmtId="0" fontId="6" fillId="52" borderId="6" applyNumberFormat="0" applyFont="0" applyAlignment="0" applyProtection="0">
      <alignment vertical="center"/>
    </xf>
    <xf numFmtId="0" fontId="53" fillId="0" borderId="0" applyProtection="0">
      <alignment vertical="center"/>
    </xf>
    <xf numFmtId="0" fontId="53" fillId="0" borderId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Protection="0">
      <alignment vertical="center"/>
    </xf>
    <xf numFmtId="0" fontId="54" fillId="0" borderId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3" borderId="3" applyProtection="0">
      <alignment vertical="center"/>
    </xf>
    <xf numFmtId="0" fontId="55" fillId="53" borderId="3" applyProtection="0">
      <alignment vertical="center"/>
    </xf>
    <xf numFmtId="0" fontId="55" fillId="53" borderId="3" applyNumberFormat="0" applyAlignment="0" applyProtection="0">
      <alignment vertical="center"/>
    </xf>
    <xf numFmtId="0" fontId="56" fillId="37" borderId="3" applyProtection="0">
      <alignment vertical="center"/>
    </xf>
    <xf numFmtId="0" fontId="56" fillId="37" borderId="3" applyProtection="0">
      <alignment vertical="center"/>
    </xf>
    <xf numFmtId="0" fontId="56" fillId="37" borderId="3" applyNumberFormat="0" applyAlignment="0" applyProtection="0">
      <alignment vertical="center"/>
    </xf>
    <xf numFmtId="0" fontId="57" fillId="53" borderId="7" applyProtection="0">
      <alignment vertical="center"/>
    </xf>
    <xf numFmtId="0" fontId="57" fillId="53" borderId="7" applyProtection="0">
      <alignment vertical="center"/>
    </xf>
    <xf numFmtId="0" fontId="57" fillId="53" borderId="7" applyNumberFormat="0" applyAlignment="0" applyProtection="0">
      <alignment vertical="center"/>
    </xf>
    <xf numFmtId="0" fontId="58" fillId="54" borderId="0" applyProtection="0">
      <alignment vertical="center"/>
    </xf>
    <xf numFmtId="0" fontId="58" fillId="54" borderId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9" fillId="0" borderId="5" applyProtection="0">
      <alignment vertical="center"/>
    </xf>
    <xf numFmtId="0" fontId="59" fillId="0" borderId="5" applyProtection="0">
      <alignment vertical="center"/>
    </xf>
    <xf numFmtId="0" fontId="5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80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5" fontId="2" fillId="0" borderId="0" applyFont="0" applyFill="0" applyBorder="0" applyAlignment="0" applyProtection="0"/>
  </cellStyleXfs>
  <cellXfs count="111">
    <xf numFmtId="0" fontId="0" fillId="0" borderId="0" xfId="0"/>
    <xf numFmtId="0" fontId="2" fillId="4" borderId="0" xfId="21" applyFill="1"/>
    <xf numFmtId="0" fontId="2" fillId="0" borderId="0" xfId="21"/>
    <xf numFmtId="0" fontId="7" fillId="2" borderId="14" xfId="21" applyFont="1" applyFill="1" applyBorder="1" applyAlignment="1">
      <alignment horizontal="center" vertical="center" wrapText="1"/>
    </xf>
    <xf numFmtId="0" fontId="7" fillId="2" borderId="15" xfId="21" applyFont="1" applyFill="1" applyBorder="1" applyAlignment="1">
      <alignment horizontal="center" vertical="center" wrapText="1"/>
    </xf>
    <xf numFmtId="0" fontId="7" fillId="3" borderId="14" xfId="21" applyFont="1" applyFill="1" applyBorder="1" applyAlignment="1">
      <alignment horizontal="center" vertical="center" wrapText="1"/>
    </xf>
    <xf numFmtId="0" fontId="10" fillId="3" borderId="16" xfId="21" applyFont="1" applyFill="1" applyBorder="1" applyAlignment="1">
      <alignment horizontal="center" vertical="center" wrapText="1"/>
    </xf>
    <xf numFmtId="9" fontId="10" fillId="3" borderId="15" xfId="21" applyNumberFormat="1" applyFont="1" applyFill="1" applyBorder="1" applyAlignment="1">
      <alignment horizontal="center" vertical="center"/>
    </xf>
    <xf numFmtId="0" fontId="7" fillId="2" borderId="16" xfId="21" applyFont="1" applyFill="1" applyBorder="1" applyAlignment="1">
      <alignment horizontal="center" vertical="center" wrapText="1"/>
    </xf>
    <xf numFmtId="0" fontId="4" fillId="5" borderId="14" xfId="21" applyFont="1" applyFill="1" applyBorder="1" applyAlignment="1">
      <alignment horizontal="center" vertical="center" wrapText="1"/>
    </xf>
    <xf numFmtId="0" fontId="4" fillId="5" borderId="16" xfId="21" applyFont="1" applyFill="1" applyBorder="1" applyAlignment="1">
      <alignment horizontal="center" vertical="center" wrapText="1"/>
    </xf>
    <xf numFmtId="0" fontId="4" fillId="5" borderId="15" xfId="21" applyFont="1" applyFill="1" applyBorder="1" applyAlignment="1">
      <alignment horizontal="center" vertical="center" wrapText="1"/>
    </xf>
    <xf numFmtId="0" fontId="28" fillId="2" borderId="14" xfId="21" applyFont="1" applyFill="1" applyBorder="1" applyAlignment="1">
      <alignment horizontal="center" vertical="center" wrapText="1"/>
    </xf>
    <xf numFmtId="0" fontId="2" fillId="4" borderId="0" xfId="32" applyFill="1"/>
    <xf numFmtId="0" fontId="1" fillId="0" borderId="0" xfId="146"/>
    <xf numFmtId="0" fontId="29" fillId="0" borderId="0" xfId="146" applyFont="1"/>
    <xf numFmtId="0" fontId="1" fillId="0" borderId="0" xfId="27"/>
    <xf numFmtId="0" fontId="29" fillId="0" borderId="0" xfId="27" applyFont="1"/>
    <xf numFmtId="0" fontId="0" fillId="3" borderId="0" xfId="0" applyFill="1"/>
    <xf numFmtId="183" fontId="30" fillId="0" borderId="1" xfId="21" applyNumberFormat="1" applyFont="1" applyBorder="1" applyAlignment="1">
      <alignment horizontal="center" vertical="center"/>
    </xf>
    <xf numFmtId="0" fontId="4" fillId="29" borderId="14" xfId="21" applyFont="1" applyFill="1" applyBorder="1" applyAlignment="1">
      <alignment horizontal="center" vertical="center" wrapText="1"/>
    </xf>
    <xf numFmtId="0" fontId="4" fillId="29" borderId="16" xfId="21" applyFont="1" applyFill="1" applyBorder="1" applyAlignment="1">
      <alignment horizontal="center" vertical="center" wrapText="1"/>
    </xf>
    <xf numFmtId="0" fontId="4" fillId="29" borderId="15" xfId="21" applyFont="1" applyFill="1" applyBorder="1" applyAlignment="1">
      <alignment horizontal="center" vertical="center" wrapText="1"/>
    </xf>
    <xf numFmtId="170" fontId="63" fillId="0" borderId="0" xfId="0" applyNumberFormat="1" applyFont="1"/>
    <xf numFmtId="172" fontId="64" fillId="0" borderId="18" xfId="146" applyNumberFormat="1" applyFont="1" applyBorder="1" applyAlignment="1">
      <alignment horizontal="center" vertical="center"/>
    </xf>
    <xf numFmtId="172" fontId="63" fillId="0" borderId="18" xfId="0" applyNumberFormat="1" applyFont="1" applyBorder="1" applyAlignment="1">
      <alignment horizontal="center" vertical="center"/>
    </xf>
    <xf numFmtId="172" fontId="64" fillId="0" borderId="18" xfId="0" applyNumberFormat="1" applyFont="1" applyBorder="1" applyAlignment="1">
      <alignment horizontal="center" vertical="center"/>
    </xf>
    <xf numFmtId="0" fontId="63" fillId="0" borderId="0" xfId="0" applyFont="1"/>
    <xf numFmtId="2" fontId="65" fillId="0" borderId="18" xfId="0" applyNumberFormat="1" applyFont="1" applyBorder="1" applyAlignment="1">
      <alignment horizontal="center" vertical="center"/>
    </xf>
    <xf numFmtId="0" fontId="67" fillId="58" borderId="1" xfId="0" applyFont="1" applyFill="1" applyBorder="1" applyAlignment="1">
      <alignment horizontal="center" wrapText="1"/>
    </xf>
    <xf numFmtId="0" fontId="67" fillId="0" borderId="0" xfId="0" applyFont="1"/>
    <xf numFmtId="0" fontId="68" fillId="58" borderId="1" xfId="0" applyFont="1" applyFill="1" applyBorder="1" applyAlignment="1">
      <alignment horizontal="center" wrapText="1"/>
    </xf>
    <xf numFmtId="0" fontId="35" fillId="0" borderId="0" xfId="144" applyFont="1"/>
    <xf numFmtId="166" fontId="62" fillId="31" borderId="2" xfId="21" applyNumberFormat="1" applyFont="1" applyFill="1" applyBorder="1" applyAlignment="1">
      <alignment horizontal="center" vertical="center" wrapText="1"/>
    </xf>
    <xf numFmtId="0" fontId="75" fillId="0" borderId="2" xfId="0" applyFont="1" applyBorder="1" applyAlignment="1">
      <alignment horizontal="center" vertical="center" wrapText="1"/>
    </xf>
    <xf numFmtId="49" fontId="30" fillId="31" borderId="2" xfId="21" applyNumberFormat="1" applyFont="1" applyFill="1" applyBorder="1" applyAlignment="1">
      <alignment horizontal="center" vertical="center" wrapText="1"/>
    </xf>
    <xf numFmtId="170" fontId="38" fillId="28" borderId="2" xfId="21" applyNumberFormat="1" applyFont="1" applyFill="1" applyBorder="1" applyAlignment="1">
      <alignment horizontal="center" vertical="center"/>
    </xf>
    <xf numFmtId="0" fontId="38" fillId="28" borderId="2" xfId="21" applyFont="1" applyFill="1" applyBorder="1" applyAlignment="1">
      <alignment horizontal="center" vertical="center"/>
    </xf>
    <xf numFmtId="170" fontId="35" fillId="4" borderId="2" xfId="21" applyNumberFormat="1" applyFont="1" applyFill="1" applyBorder="1" applyAlignment="1">
      <alignment horizontal="center" vertical="center" wrapText="1"/>
    </xf>
    <xf numFmtId="170" fontId="38" fillId="30" borderId="2" xfId="21" applyNumberFormat="1" applyFont="1" applyFill="1" applyBorder="1" applyAlignment="1">
      <alignment horizontal="center" vertical="center"/>
    </xf>
    <xf numFmtId="172" fontId="38" fillId="28" borderId="2" xfId="21" applyNumberFormat="1" applyFont="1" applyFill="1" applyBorder="1" applyAlignment="1">
      <alignment horizontal="center" vertical="center"/>
    </xf>
    <xf numFmtId="171" fontId="70" fillId="4" borderId="2" xfId="21" applyNumberFormat="1" applyFont="1" applyFill="1" applyBorder="1" applyAlignment="1">
      <alignment horizontal="center" vertical="center" wrapText="1"/>
    </xf>
    <xf numFmtId="49" fontId="36" fillId="4" borderId="2" xfId="21" applyNumberFormat="1" applyFont="1" applyFill="1" applyBorder="1" applyAlignment="1">
      <alignment horizontal="left" vertical="center" wrapText="1"/>
    </xf>
    <xf numFmtId="49" fontId="36" fillId="4" borderId="12" xfId="21" applyNumberFormat="1" applyFont="1" applyFill="1" applyBorder="1" applyAlignment="1">
      <alignment horizontal="center" vertical="center" wrapText="1"/>
    </xf>
    <xf numFmtId="2" fontId="77" fillId="0" borderId="1" xfId="144" applyNumberFormat="1" applyFont="1" applyBorder="1" applyAlignment="1">
      <alignment horizontal="center" vertical="center"/>
    </xf>
    <xf numFmtId="172" fontId="76" fillId="0" borderId="1" xfId="144" applyNumberFormat="1" applyFont="1" applyBorder="1" applyAlignment="1">
      <alignment horizontal="center" vertical="center"/>
    </xf>
    <xf numFmtId="172" fontId="35" fillId="0" borderId="1" xfId="144" applyNumberFormat="1" applyFont="1" applyBorder="1" applyAlignment="1">
      <alignment horizontal="center" vertical="center"/>
    </xf>
    <xf numFmtId="172" fontId="76" fillId="0" borderId="1" xfId="27" applyNumberFormat="1" applyFont="1" applyBorder="1" applyAlignment="1">
      <alignment horizontal="center" vertical="center"/>
    </xf>
    <xf numFmtId="184" fontId="35" fillId="0" borderId="0" xfId="144" applyNumberFormat="1" applyFont="1"/>
    <xf numFmtId="0" fontId="33" fillId="4" borderId="1" xfId="21" applyFont="1" applyFill="1" applyBorder="1" applyAlignment="1">
      <alignment horizontal="center" vertical="center" wrapText="1"/>
    </xf>
    <xf numFmtId="0" fontId="2" fillId="0" borderId="0" xfId="144"/>
    <xf numFmtId="0" fontId="40" fillId="28" borderId="2" xfId="21" applyFont="1" applyFill="1" applyBorder="1" applyAlignment="1">
      <alignment horizontal="center" vertical="center"/>
    </xf>
    <xf numFmtId="0" fontId="40" fillId="55" borderId="2" xfId="21" applyFont="1" applyFill="1" applyBorder="1" applyAlignment="1">
      <alignment horizontal="center" vertical="center"/>
    </xf>
    <xf numFmtId="172" fontId="71" fillId="56" borderId="2" xfId="21" applyNumberFormat="1" applyFont="1" applyFill="1" applyBorder="1" applyAlignment="1">
      <alignment horizontal="center" vertical="center"/>
    </xf>
    <xf numFmtId="0" fontId="69" fillId="0" borderId="1" xfId="21" applyFont="1" applyBorder="1" applyAlignment="1">
      <alignment horizontal="center" vertical="center" wrapText="1"/>
    </xf>
    <xf numFmtId="170" fontId="69" fillId="0" borderId="1" xfId="21" applyNumberFormat="1" applyFont="1" applyBorder="1" applyAlignment="1">
      <alignment horizontal="center" vertical="center" wrapText="1"/>
    </xf>
    <xf numFmtId="170" fontId="72" fillId="56" borderId="2" xfId="21" applyNumberFormat="1" applyFont="1" applyFill="1" applyBorder="1" applyAlignment="1">
      <alignment horizontal="center" vertical="center"/>
    </xf>
    <xf numFmtId="170" fontId="73" fillId="56" borderId="2" xfId="21" applyNumberFormat="1" applyFont="1" applyFill="1" applyBorder="1" applyAlignment="1">
      <alignment horizontal="center" vertical="center"/>
    </xf>
    <xf numFmtId="170" fontId="71" fillId="56" borderId="2" xfId="21" applyNumberFormat="1" applyFont="1" applyFill="1" applyBorder="1" applyAlignment="1">
      <alignment horizontal="center" vertical="center"/>
    </xf>
    <xf numFmtId="170" fontId="71" fillId="31" borderId="2" xfId="21" applyNumberFormat="1" applyFont="1" applyFill="1" applyBorder="1" applyAlignment="1">
      <alignment horizontal="center" vertical="center"/>
    </xf>
    <xf numFmtId="170" fontId="41" fillId="31" borderId="2" xfId="21" applyNumberFormat="1" applyFont="1" applyFill="1" applyBorder="1" applyAlignment="1">
      <alignment horizontal="center" vertical="center"/>
    </xf>
    <xf numFmtId="0" fontId="71" fillId="55" borderId="2" xfId="21" applyFont="1" applyFill="1" applyBorder="1" applyAlignment="1">
      <alignment horizontal="center" vertical="center"/>
    </xf>
    <xf numFmtId="170" fontId="39" fillId="31" borderId="2" xfId="21" applyNumberFormat="1" applyFont="1" applyFill="1" applyBorder="1" applyAlignment="1">
      <alignment horizontal="center" vertical="center"/>
    </xf>
    <xf numFmtId="170" fontId="71" fillId="55" borderId="2" xfId="21" applyNumberFormat="1" applyFont="1" applyFill="1" applyBorder="1" applyAlignment="1">
      <alignment horizontal="center" vertical="center"/>
    </xf>
    <xf numFmtId="170" fontId="71" fillId="0" borderId="2" xfId="21" applyNumberFormat="1" applyFont="1" applyBorder="1" applyAlignment="1">
      <alignment horizontal="center" vertical="center"/>
    </xf>
    <xf numFmtId="170" fontId="74" fillId="57" borderId="2" xfId="21" applyNumberFormat="1" applyFont="1" applyFill="1" applyBorder="1" applyAlignment="1">
      <alignment horizontal="center" vertical="center"/>
    </xf>
    <xf numFmtId="172" fontId="71" fillId="31" borderId="2" xfId="156" applyNumberFormat="1" applyFont="1" applyFill="1" applyBorder="1" applyAlignment="1">
      <alignment horizontal="center" vertical="center"/>
    </xf>
    <xf numFmtId="172" fontId="41" fillId="31" borderId="13" xfId="21" applyNumberFormat="1" applyFont="1" applyFill="1" applyBorder="1" applyAlignment="1">
      <alignment horizontal="center" vertical="center"/>
    </xf>
    <xf numFmtId="0" fontId="78" fillId="0" borderId="0" xfId="0" applyFont="1"/>
    <xf numFmtId="0" fontId="0" fillId="59" borderId="0" xfId="0" applyFill="1"/>
    <xf numFmtId="0" fontId="79" fillId="0" borderId="0" xfId="0" applyFont="1"/>
    <xf numFmtId="49" fontId="36" fillId="4" borderId="2" xfId="21" applyNumberFormat="1" applyFont="1" applyFill="1" applyBorder="1" applyAlignment="1">
      <alignment horizontal="center" vertical="center" wrapText="1"/>
    </xf>
    <xf numFmtId="0" fontId="32" fillId="5" borderId="18" xfId="21" applyFont="1" applyFill="1" applyBorder="1" applyAlignment="1">
      <alignment horizontal="center" vertical="center" wrapText="1"/>
    </xf>
    <xf numFmtId="0" fontId="32" fillId="5" borderId="18" xfId="156" applyFont="1" applyFill="1" applyBorder="1" applyAlignment="1">
      <alignment horizontal="center" vertical="center" wrapText="1"/>
    </xf>
    <xf numFmtId="170" fontId="69" fillId="0" borderId="21" xfId="21" applyNumberFormat="1" applyFont="1" applyBorder="1" applyAlignment="1">
      <alignment horizontal="center" vertical="center" wrapText="1"/>
    </xf>
    <xf numFmtId="169" fontId="36" fillId="0" borderId="1" xfId="440" applyNumberFormat="1" applyFont="1" applyFill="1" applyBorder="1" applyAlignment="1">
      <alignment vertical="center" wrapText="1"/>
    </xf>
    <xf numFmtId="0" fontId="32" fillId="5" borderId="19" xfId="21" applyFont="1" applyFill="1" applyBorder="1" applyAlignment="1">
      <alignment horizontal="center" vertical="center" wrapText="1"/>
    </xf>
    <xf numFmtId="169" fontId="36" fillId="0" borderId="21" xfId="440" applyNumberFormat="1" applyFont="1" applyFill="1" applyBorder="1" applyAlignment="1">
      <alignment horizontal="center" vertical="center" wrapText="1"/>
    </xf>
    <xf numFmtId="0" fontId="69" fillId="0" borderId="21" xfId="21" applyFont="1" applyBorder="1" applyAlignment="1">
      <alignment horizontal="center" vertical="center" wrapText="1"/>
    </xf>
    <xf numFmtId="0" fontId="33" fillId="4" borderId="21" xfId="21" applyFont="1" applyFill="1" applyBorder="1" applyAlignment="1">
      <alignment horizontal="center" vertical="center" wrapText="1"/>
    </xf>
    <xf numFmtId="0" fontId="61" fillId="0" borderId="21" xfId="21" applyFont="1" applyBorder="1" applyAlignment="1">
      <alignment horizontal="left" vertical="center" wrapText="1"/>
    </xf>
    <xf numFmtId="0" fontId="36" fillId="0" borderId="1" xfId="21" applyFont="1" applyBorder="1" applyAlignment="1">
      <alignment horizontal="center" vertical="center"/>
    </xf>
    <xf numFmtId="0" fontId="33" fillId="0" borderId="1" xfId="31" applyFont="1" applyBorder="1" applyAlignment="1">
      <alignment horizontal="left" vertical="center" wrapText="1"/>
    </xf>
    <xf numFmtId="0" fontId="32" fillId="5" borderId="1" xfId="156" applyFont="1" applyFill="1" applyBorder="1" applyAlignment="1">
      <alignment horizontal="center" vertical="center" wrapText="1"/>
    </xf>
    <xf numFmtId="0" fontId="37" fillId="0" borderId="1" xfId="144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 wrapText="1"/>
    </xf>
    <xf numFmtId="169" fontId="36" fillId="0" borderId="1" xfId="440" applyNumberFormat="1" applyFont="1" applyFill="1" applyBorder="1" applyAlignment="1">
      <alignment horizontal="center" vertical="center" wrapText="1"/>
    </xf>
    <xf numFmtId="0" fontId="80" fillId="0" borderId="0" xfId="21" applyFont="1"/>
    <xf numFmtId="0" fontId="85" fillId="0" borderId="1" xfId="31" applyFont="1" applyBorder="1" applyAlignment="1">
      <alignment horizontal="left" vertical="center" wrapText="1"/>
    </xf>
    <xf numFmtId="172" fontId="87" fillId="4" borderId="18" xfId="21" applyNumberFormat="1" applyFont="1" applyFill="1" applyBorder="1" applyAlignment="1">
      <alignment horizontal="center" vertical="center"/>
    </xf>
    <xf numFmtId="172" fontId="85" fillId="31" borderId="18" xfId="156" applyNumberFormat="1" applyFont="1" applyFill="1" applyBorder="1" applyAlignment="1">
      <alignment horizontal="center" vertical="center"/>
    </xf>
    <xf numFmtId="172" fontId="83" fillId="31" borderId="23" xfId="21" applyNumberFormat="1" applyFont="1" applyFill="1" applyBorder="1" applyAlignment="1">
      <alignment horizontal="center" vertical="center"/>
    </xf>
    <xf numFmtId="49" fontId="35" fillId="4" borderId="12" xfId="21" applyNumberFormat="1" applyFont="1" applyFill="1" applyBorder="1" applyAlignment="1">
      <alignment horizontal="center" vertical="center" wrapText="1"/>
    </xf>
    <xf numFmtId="49" fontId="38" fillId="31" borderId="2" xfId="21" applyNumberFormat="1" applyFont="1" applyFill="1" applyBorder="1" applyAlignment="1">
      <alignment horizontal="center" vertical="center" wrapText="1"/>
    </xf>
    <xf numFmtId="0" fontId="86" fillId="4" borderId="2" xfId="0" applyFont="1" applyFill="1" applyBorder="1" applyAlignment="1">
      <alignment horizontal="center" vertical="center" wrapText="1"/>
    </xf>
    <xf numFmtId="170" fontId="69" fillId="0" borderId="24" xfId="21" applyNumberFormat="1" applyFont="1" applyBorder="1" applyAlignment="1">
      <alignment horizontal="center" vertical="center" wrapText="1"/>
    </xf>
    <xf numFmtId="0" fontId="32" fillId="5" borderId="22" xfId="156" applyFont="1" applyFill="1" applyBorder="1" applyAlignment="1">
      <alignment horizontal="center" vertical="center" wrapText="1"/>
    </xf>
    <xf numFmtId="0" fontId="61" fillId="0" borderId="25" xfId="0" applyFont="1" applyBorder="1" applyAlignment="1">
      <alignment horizontal="center" vertical="center" wrapText="1"/>
    </xf>
    <xf numFmtId="169" fontId="81" fillId="0" borderId="26" xfId="440" applyNumberFormat="1" applyFont="1" applyFill="1" applyBorder="1" applyAlignment="1">
      <alignment horizontal="center" vertical="center" wrapText="1"/>
    </xf>
    <xf numFmtId="0" fontId="39" fillId="0" borderId="26" xfId="0" applyFont="1" applyBorder="1" applyAlignment="1">
      <alignment horizontal="center" wrapText="1"/>
    </xf>
    <xf numFmtId="0" fontId="69" fillId="60" borderId="26" xfId="21" applyFont="1" applyFill="1" applyBorder="1" applyAlignment="1">
      <alignment horizontal="center" vertical="center"/>
    </xf>
    <xf numFmtId="170" fontId="69" fillId="0" borderId="26" xfId="21" applyNumberFormat="1" applyFont="1" applyBorder="1" applyAlignment="1">
      <alignment horizontal="center" vertical="center" wrapText="1"/>
    </xf>
    <xf numFmtId="0" fontId="33" fillId="4" borderId="26" xfId="21" applyFont="1" applyFill="1" applyBorder="1" applyAlignment="1">
      <alignment horizontal="center" vertical="center" wrapText="1"/>
    </xf>
    <xf numFmtId="0" fontId="61" fillId="0" borderId="27" xfId="21" applyFont="1" applyBorder="1" applyAlignment="1">
      <alignment horizontal="left" vertical="center" wrapText="1"/>
    </xf>
    <xf numFmtId="49" fontId="35" fillId="4" borderId="20" xfId="21" applyNumberFormat="1" applyFont="1" applyFill="1" applyBorder="1" applyAlignment="1">
      <alignment horizontal="center" vertical="center" wrapText="1"/>
    </xf>
    <xf numFmtId="172" fontId="87" fillId="28" borderId="2" xfId="21" applyNumberFormat="1" applyFont="1" applyFill="1" applyBorder="1" applyAlignment="1">
      <alignment horizontal="center" vertical="center"/>
    </xf>
    <xf numFmtId="0" fontId="34" fillId="31" borderId="12" xfId="21" applyFont="1" applyFill="1" applyBorder="1" applyAlignment="1">
      <alignment horizontal="center" vertical="center" wrapText="1"/>
    </xf>
    <xf numFmtId="0" fontId="34" fillId="31" borderId="2" xfId="21" applyFont="1" applyFill="1" applyBorder="1" applyAlignment="1">
      <alignment horizontal="center" vertical="center" wrapText="1"/>
    </xf>
    <xf numFmtId="0" fontId="34" fillId="31" borderId="13" xfId="21" applyFont="1" applyFill="1" applyBorder="1" applyAlignment="1">
      <alignment horizontal="center" vertical="center" wrapText="1"/>
    </xf>
    <xf numFmtId="0" fontId="4" fillId="0" borderId="17" xfId="21" applyFont="1" applyBorder="1" applyAlignment="1">
      <alignment horizontal="left" vertical="center" wrapText="1"/>
    </xf>
    <xf numFmtId="169" fontId="36" fillId="0" borderId="1" xfId="440" applyNumberFormat="1" applyFont="1" applyFill="1" applyBorder="1" applyAlignment="1">
      <alignment horizontal="center" vertical="center" wrapText="1"/>
    </xf>
  </cellXfs>
  <cellStyles count="1267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2" xfId="4" xr:uid="{00000000-0005-0000-0000-000003000000}"/>
    <cellStyle name="_Hoja1_3" xfId="5" xr:uid="{00000000-0005-0000-0000-000004000000}"/>
    <cellStyle name="_Hoja1_4" xfId="6" xr:uid="{00000000-0005-0000-0000-000005000000}"/>
    <cellStyle name="20% - Énfasis1 2" xfId="61" xr:uid="{00000000-0005-0000-0000-000006000000}"/>
    <cellStyle name="20% - Énfasis1 2 2" xfId="166" xr:uid="{00000000-0005-0000-0000-000007000000}"/>
    <cellStyle name="20% - Énfasis1 2 2 2" xfId="167" xr:uid="{00000000-0005-0000-0000-000008000000}"/>
    <cellStyle name="20% - Énfasis1 2 3" xfId="168" xr:uid="{00000000-0005-0000-0000-000009000000}"/>
    <cellStyle name="20% - Énfasis1 2 3 2" xfId="169" xr:uid="{00000000-0005-0000-0000-00000A000000}"/>
    <cellStyle name="20% - Énfasis1 2 4" xfId="170" xr:uid="{00000000-0005-0000-0000-00000B000000}"/>
    <cellStyle name="20% - Énfasis2 2" xfId="60" xr:uid="{00000000-0005-0000-0000-00000C000000}"/>
    <cellStyle name="20% - Énfasis2 2 2" xfId="171" xr:uid="{00000000-0005-0000-0000-00000D000000}"/>
    <cellStyle name="20% - Énfasis2 2 2 2" xfId="172" xr:uid="{00000000-0005-0000-0000-00000E000000}"/>
    <cellStyle name="20% - Énfasis2 2 3" xfId="173" xr:uid="{00000000-0005-0000-0000-00000F000000}"/>
    <cellStyle name="20% - Énfasis2 2 3 2" xfId="174" xr:uid="{00000000-0005-0000-0000-000010000000}"/>
    <cellStyle name="20% - Énfasis2 2 4" xfId="175" xr:uid="{00000000-0005-0000-0000-000011000000}"/>
    <cellStyle name="20% - Énfasis3 2" xfId="59" xr:uid="{00000000-0005-0000-0000-000012000000}"/>
    <cellStyle name="20% - Énfasis3 2 2" xfId="176" xr:uid="{00000000-0005-0000-0000-000013000000}"/>
    <cellStyle name="20% - Énfasis3 2 2 2" xfId="177" xr:uid="{00000000-0005-0000-0000-000014000000}"/>
    <cellStyle name="20% - Énfasis3 2 3" xfId="178" xr:uid="{00000000-0005-0000-0000-000015000000}"/>
    <cellStyle name="20% - Énfasis3 2 3 2" xfId="179" xr:uid="{00000000-0005-0000-0000-000016000000}"/>
    <cellStyle name="20% - Énfasis3 2 4" xfId="180" xr:uid="{00000000-0005-0000-0000-000017000000}"/>
    <cellStyle name="20% - Énfasis4 2" xfId="58" xr:uid="{00000000-0005-0000-0000-000018000000}"/>
    <cellStyle name="20% - Énfasis4 2 2" xfId="181" xr:uid="{00000000-0005-0000-0000-000019000000}"/>
    <cellStyle name="20% - Énfasis4 2 2 2" xfId="182" xr:uid="{00000000-0005-0000-0000-00001A000000}"/>
    <cellStyle name="20% - Énfasis4 2 3" xfId="183" xr:uid="{00000000-0005-0000-0000-00001B000000}"/>
    <cellStyle name="20% - Énfasis4 2 3 2" xfId="184" xr:uid="{00000000-0005-0000-0000-00001C000000}"/>
    <cellStyle name="20% - Énfasis4 2 4" xfId="185" xr:uid="{00000000-0005-0000-0000-00001D000000}"/>
    <cellStyle name="20% - Énfasis5 2" xfId="57" xr:uid="{00000000-0005-0000-0000-00001E000000}"/>
    <cellStyle name="20% - Énfasis5 2 2" xfId="186" xr:uid="{00000000-0005-0000-0000-00001F000000}"/>
    <cellStyle name="20% - Énfasis5 2 2 2" xfId="187" xr:uid="{00000000-0005-0000-0000-000020000000}"/>
    <cellStyle name="20% - Énfasis5 2 3" xfId="188" xr:uid="{00000000-0005-0000-0000-000021000000}"/>
    <cellStyle name="20% - Énfasis5 2 3 2" xfId="189" xr:uid="{00000000-0005-0000-0000-000022000000}"/>
    <cellStyle name="20% - Énfasis5 2 4" xfId="190" xr:uid="{00000000-0005-0000-0000-000023000000}"/>
    <cellStyle name="20% - Énfasis6 2" xfId="56" xr:uid="{00000000-0005-0000-0000-000024000000}"/>
    <cellStyle name="20% - Énfasis6 2 2" xfId="191" xr:uid="{00000000-0005-0000-0000-000025000000}"/>
    <cellStyle name="20% - Énfasis6 2 2 2" xfId="192" xr:uid="{00000000-0005-0000-0000-000026000000}"/>
    <cellStyle name="20% - Énfasis6 2 3" xfId="193" xr:uid="{00000000-0005-0000-0000-000027000000}"/>
    <cellStyle name="20% - Énfasis6 2 3 2" xfId="194" xr:uid="{00000000-0005-0000-0000-000028000000}"/>
    <cellStyle name="20% - Énfasis6 2 4" xfId="195" xr:uid="{00000000-0005-0000-0000-000029000000}"/>
    <cellStyle name="20% - 强调文字颜色 1" xfId="196" xr:uid="{00000000-0005-0000-0000-00002A000000}"/>
    <cellStyle name="20% - 强调文字颜色 1 2" xfId="197" xr:uid="{00000000-0005-0000-0000-00002B000000}"/>
    <cellStyle name="20% - 强调文字颜色 1 3" xfId="198" xr:uid="{00000000-0005-0000-0000-00002C000000}"/>
    <cellStyle name="20% - 强调文字颜色 2" xfId="199" xr:uid="{00000000-0005-0000-0000-00002D000000}"/>
    <cellStyle name="20% - 强调文字颜色 2 2" xfId="200" xr:uid="{00000000-0005-0000-0000-00002E000000}"/>
    <cellStyle name="20% - 强调文字颜色 2 3" xfId="201" xr:uid="{00000000-0005-0000-0000-00002F000000}"/>
    <cellStyle name="20% - 强调文字颜色 3" xfId="202" xr:uid="{00000000-0005-0000-0000-000030000000}"/>
    <cellStyle name="20% - 强调文字颜色 3 2" xfId="203" xr:uid="{00000000-0005-0000-0000-000031000000}"/>
    <cellStyle name="20% - 强调文字颜色 3 3" xfId="204" xr:uid="{00000000-0005-0000-0000-000032000000}"/>
    <cellStyle name="20% - 强调文字颜色 4" xfId="205" xr:uid="{00000000-0005-0000-0000-000033000000}"/>
    <cellStyle name="20% - 强调文字颜色 4 2" xfId="206" xr:uid="{00000000-0005-0000-0000-000034000000}"/>
    <cellStyle name="20% - 强调文字颜色 4 3" xfId="207" xr:uid="{00000000-0005-0000-0000-000035000000}"/>
    <cellStyle name="20% - 强调文字颜色 5" xfId="208" xr:uid="{00000000-0005-0000-0000-000036000000}"/>
    <cellStyle name="20% - 强调文字颜色 5 2" xfId="209" xr:uid="{00000000-0005-0000-0000-000037000000}"/>
    <cellStyle name="20% - 强调文字颜色 5 3" xfId="210" xr:uid="{00000000-0005-0000-0000-000038000000}"/>
    <cellStyle name="20% - 强调文字颜色 6" xfId="211" xr:uid="{00000000-0005-0000-0000-000039000000}"/>
    <cellStyle name="20% - 强调文字颜色 6 2" xfId="212" xr:uid="{00000000-0005-0000-0000-00003A000000}"/>
    <cellStyle name="20% - 强调文字颜色 6 3" xfId="213" xr:uid="{00000000-0005-0000-0000-00003B000000}"/>
    <cellStyle name="40% - Énfasis1 2" xfId="55" xr:uid="{00000000-0005-0000-0000-00003C000000}"/>
    <cellStyle name="40% - Énfasis1 2 2" xfId="214" xr:uid="{00000000-0005-0000-0000-00003D000000}"/>
    <cellStyle name="40% - Énfasis1 2 2 2" xfId="215" xr:uid="{00000000-0005-0000-0000-00003E000000}"/>
    <cellStyle name="40% - Énfasis1 2 3" xfId="216" xr:uid="{00000000-0005-0000-0000-00003F000000}"/>
    <cellStyle name="40% - Énfasis1 2 3 2" xfId="217" xr:uid="{00000000-0005-0000-0000-000040000000}"/>
    <cellStyle name="40% - Énfasis1 2 4" xfId="218" xr:uid="{00000000-0005-0000-0000-000041000000}"/>
    <cellStyle name="40% - Énfasis2 2" xfId="35" xr:uid="{00000000-0005-0000-0000-000042000000}"/>
    <cellStyle name="40% - Énfasis2 2 2" xfId="219" xr:uid="{00000000-0005-0000-0000-000043000000}"/>
    <cellStyle name="40% - Énfasis2 2 2 2" xfId="220" xr:uid="{00000000-0005-0000-0000-000044000000}"/>
    <cellStyle name="40% - Énfasis2 2 3" xfId="221" xr:uid="{00000000-0005-0000-0000-000045000000}"/>
    <cellStyle name="40% - Énfasis2 2 3 2" xfId="222" xr:uid="{00000000-0005-0000-0000-000046000000}"/>
    <cellStyle name="40% - Énfasis2 2 4" xfId="223" xr:uid="{00000000-0005-0000-0000-000047000000}"/>
    <cellStyle name="40% - Énfasis3 2" xfId="54" xr:uid="{00000000-0005-0000-0000-000048000000}"/>
    <cellStyle name="40% - Énfasis3 2 2" xfId="224" xr:uid="{00000000-0005-0000-0000-000049000000}"/>
    <cellStyle name="40% - Énfasis3 2 2 2" xfId="225" xr:uid="{00000000-0005-0000-0000-00004A000000}"/>
    <cellStyle name="40% - Énfasis3 2 3" xfId="226" xr:uid="{00000000-0005-0000-0000-00004B000000}"/>
    <cellStyle name="40% - Énfasis3 2 3 2" xfId="227" xr:uid="{00000000-0005-0000-0000-00004C000000}"/>
    <cellStyle name="40% - Énfasis3 2 4" xfId="228" xr:uid="{00000000-0005-0000-0000-00004D000000}"/>
    <cellStyle name="40% - Énfasis4 2" xfId="53" xr:uid="{00000000-0005-0000-0000-00004E000000}"/>
    <cellStyle name="40% - Énfasis4 2 2" xfId="229" xr:uid="{00000000-0005-0000-0000-00004F000000}"/>
    <cellStyle name="40% - Énfasis4 2 2 2" xfId="230" xr:uid="{00000000-0005-0000-0000-000050000000}"/>
    <cellStyle name="40% - Énfasis4 2 3" xfId="231" xr:uid="{00000000-0005-0000-0000-000051000000}"/>
    <cellStyle name="40% - Énfasis4 2 3 2" xfId="232" xr:uid="{00000000-0005-0000-0000-000052000000}"/>
    <cellStyle name="40% - Énfasis4 2 4" xfId="233" xr:uid="{00000000-0005-0000-0000-000053000000}"/>
    <cellStyle name="40% - Énfasis5 2" xfId="52" xr:uid="{00000000-0005-0000-0000-000054000000}"/>
    <cellStyle name="40% - Énfasis5 2 2" xfId="234" xr:uid="{00000000-0005-0000-0000-000055000000}"/>
    <cellStyle name="40% - Énfasis5 2 2 2" xfId="235" xr:uid="{00000000-0005-0000-0000-000056000000}"/>
    <cellStyle name="40% - Énfasis5 2 3" xfId="236" xr:uid="{00000000-0005-0000-0000-000057000000}"/>
    <cellStyle name="40% - Énfasis5 2 3 2" xfId="237" xr:uid="{00000000-0005-0000-0000-000058000000}"/>
    <cellStyle name="40% - Énfasis5 2 4" xfId="238" xr:uid="{00000000-0005-0000-0000-000059000000}"/>
    <cellStyle name="40% - Énfasis6 2" xfId="51" xr:uid="{00000000-0005-0000-0000-00005A000000}"/>
    <cellStyle name="40% - Énfasis6 2 2" xfId="239" xr:uid="{00000000-0005-0000-0000-00005B000000}"/>
    <cellStyle name="40% - Énfasis6 2 2 2" xfId="240" xr:uid="{00000000-0005-0000-0000-00005C000000}"/>
    <cellStyle name="40% - Énfasis6 2 3" xfId="241" xr:uid="{00000000-0005-0000-0000-00005D000000}"/>
    <cellStyle name="40% - Énfasis6 2 3 2" xfId="242" xr:uid="{00000000-0005-0000-0000-00005E000000}"/>
    <cellStyle name="40% - Énfasis6 2 4" xfId="243" xr:uid="{00000000-0005-0000-0000-00005F000000}"/>
    <cellStyle name="40% - 强调文字颜色 1" xfId="244" xr:uid="{00000000-0005-0000-0000-000060000000}"/>
    <cellStyle name="40% - 强调文字颜色 1 2" xfId="245" xr:uid="{00000000-0005-0000-0000-000061000000}"/>
    <cellStyle name="40% - 强调文字颜色 1 3" xfId="246" xr:uid="{00000000-0005-0000-0000-000062000000}"/>
    <cellStyle name="40% - 强调文字颜色 2" xfId="247" xr:uid="{00000000-0005-0000-0000-000063000000}"/>
    <cellStyle name="40% - 强调文字颜色 2 2" xfId="248" xr:uid="{00000000-0005-0000-0000-000064000000}"/>
    <cellStyle name="40% - 强调文字颜色 2 3" xfId="249" xr:uid="{00000000-0005-0000-0000-000065000000}"/>
    <cellStyle name="40% - 强调文字颜色 3" xfId="250" xr:uid="{00000000-0005-0000-0000-000066000000}"/>
    <cellStyle name="40% - 强调文字颜色 3 2" xfId="251" xr:uid="{00000000-0005-0000-0000-000067000000}"/>
    <cellStyle name="40% - 强调文字颜色 3 3" xfId="252" xr:uid="{00000000-0005-0000-0000-000068000000}"/>
    <cellStyle name="40% - 强调文字颜色 4" xfId="253" xr:uid="{00000000-0005-0000-0000-000069000000}"/>
    <cellStyle name="40% - 强调文字颜色 4 2" xfId="254" xr:uid="{00000000-0005-0000-0000-00006A000000}"/>
    <cellStyle name="40% - 强调文字颜色 4 3" xfId="255" xr:uid="{00000000-0005-0000-0000-00006B000000}"/>
    <cellStyle name="40% - 强调文字颜色 5" xfId="256" xr:uid="{00000000-0005-0000-0000-00006C000000}"/>
    <cellStyle name="40% - 强调文字颜色 5 2" xfId="257" xr:uid="{00000000-0005-0000-0000-00006D000000}"/>
    <cellStyle name="40% - 强调文字颜色 5 3" xfId="258" xr:uid="{00000000-0005-0000-0000-00006E000000}"/>
    <cellStyle name="40% - 强调文字颜色 6" xfId="259" xr:uid="{00000000-0005-0000-0000-00006F000000}"/>
    <cellStyle name="40% - 强调文字颜色 6 2" xfId="260" xr:uid="{00000000-0005-0000-0000-000070000000}"/>
    <cellStyle name="40% - 强调文字颜色 6 3" xfId="261" xr:uid="{00000000-0005-0000-0000-000071000000}"/>
    <cellStyle name="60% - Énfasis1 2" xfId="50" xr:uid="{00000000-0005-0000-0000-000072000000}"/>
    <cellStyle name="60% - Énfasis1 2 2" xfId="262" xr:uid="{00000000-0005-0000-0000-000073000000}"/>
    <cellStyle name="60% - Énfasis2 2" xfId="49" xr:uid="{00000000-0005-0000-0000-000074000000}"/>
    <cellStyle name="60% - Énfasis2 2 2" xfId="263" xr:uid="{00000000-0005-0000-0000-000075000000}"/>
    <cellStyle name="60% - Énfasis3 2" xfId="48" xr:uid="{00000000-0005-0000-0000-000076000000}"/>
    <cellStyle name="60% - Énfasis3 2 2" xfId="264" xr:uid="{00000000-0005-0000-0000-000077000000}"/>
    <cellStyle name="60% - Énfasis4 2" xfId="47" xr:uid="{00000000-0005-0000-0000-000078000000}"/>
    <cellStyle name="60% - Énfasis4 2 2" xfId="265" xr:uid="{00000000-0005-0000-0000-000079000000}"/>
    <cellStyle name="60% - Énfasis5 2" xfId="46" xr:uid="{00000000-0005-0000-0000-00007A000000}"/>
    <cellStyle name="60% - Énfasis5 2 2" xfId="266" xr:uid="{00000000-0005-0000-0000-00007B000000}"/>
    <cellStyle name="60% - Énfasis6 2" xfId="45" xr:uid="{00000000-0005-0000-0000-00007C000000}"/>
    <cellStyle name="60% - Énfasis6 2 2" xfId="267" xr:uid="{00000000-0005-0000-0000-00007D000000}"/>
    <cellStyle name="60% - 强调文字颜色 1" xfId="268" xr:uid="{00000000-0005-0000-0000-00007E000000}"/>
    <cellStyle name="60% - 强调文字颜色 1 2" xfId="269" xr:uid="{00000000-0005-0000-0000-00007F000000}"/>
    <cellStyle name="60% - 强调文字颜色 1 3" xfId="270" xr:uid="{00000000-0005-0000-0000-000080000000}"/>
    <cellStyle name="60% - 强调文字颜色 2" xfId="271" xr:uid="{00000000-0005-0000-0000-000081000000}"/>
    <cellStyle name="60% - 强调文字颜色 2 2" xfId="272" xr:uid="{00000000-0005-0000-0000-000082000000}"/>
    <cellStyle name="60% - 强调文字颜色 2 3" xfId="273" xr:uid="{00000000-0005-0000-0000-000083000000}"/>
    <cellStyle name="60% - 强调文字颜色 3" xfId="274" xr:uid="{00000000-0005-0000-0000-000084000000}"/>
    <cellStyle name="60% - 强调文字颜色 3 2" xfId="275" xr:uid="{00000000-0005-0000-0000-000085000000}"/>
    <cellStyle name="60% - 强调文字颜色 3 3" xfId="276" xr:uid="{00000000-0005-0000-0000-000086000000}"/>
    <cellStyle name="60% - 强调文字颜色 4" xfId="277" xr:uid="{00000000-0005-0000-0000-000087000000}"/>
    <cellStyle name="60% - 强调文字颜色 4 2" xfId="278" xr:uid="{00000000-0005-0000-0000-000088000000}"/>
    <cellStyle name="60% - 强调文字颜色 4 3" xfId="279" xr:uid="{00000000-0005-0000-0000-000089000000}"/>
    <cellStyle name="60% - 强调文字颜色 5" xfId="280" xr:uid="{00000000-0005-0000-0000-00008A000000}"/>
    <cellStyle name="60% - 强调文字颜色 5 2" xfId="281" xr:uid="{00000000-0005-0000-0000-00008B000000}"/>
    <cellStyle name="60% - 强调文字颜色 5 3" xfId="282" xr:uid="{00000000-0005-0000-0000-00008C000000}"/>
    <cellStyle name="60% - 强调文字颜色 6" xfId="283" xr:uid="{00000000-0005-0000-0000-00008D000000}"/>
    <cellStyle name="60% - 强调文字颜色 6 2" xfId="284" xr:uid="{00000000-0005-0000-0000-00008E000000}"/>
    <cellStyle name="60% - 强调文字颜色 6 3" xfId="285" xr:uid="{00000000-0005-0000-0000-00008F000000}"/>
    <cellStyle name="Buena 2" xfId="44" xr:uid="{00000000-0005-0000-0000-000090000000}"/>
    <cellStyle name="Buena 2 2" xfId="286" xr:uid="{00000000-0005-0000-0000-000091000000}"/>
    <cellStyle name="Cálculo 2" xfId="43" xr:uid="{00000000-0005-0000-0000-000092000000}"/>
    <cellStyle name="Cálculo 2 2" xfId="287" xr:uid="{00000000-0005-0000-0000-000093000000}"/>
    <cellStyle name="Cancel" xfId="7" xr:uid="{00000000-0005-0000-0000-000094000000}"/>
    <cellStyle name="Celda de comprobación 2" xfId="42" xr:uid="{00000000-0005-0000-0000-000095000000}"/>
    <cellStyle name="Celda de comprobación 2 2" xfId="288" xr:uid="{00000000-0005-0000-0000-000096000000}"/>
    <cellStyle name="Celda vinculada 2" xfId="41" xr:uid="{00000000-0005-0000-0000-000097000000}"/>
    <cellStyle name="Celda vinculada 2 2" xfId="289" xr:uid="{00000000-0005-0000-0000-000098000000}"/>
    <cellStyle name="Encabezado 4 2" xfId="40" xr:uid="{00000000-0005-0000-0000-000099000000}"/>
    <cellStyle name="Encabezado 4 2 2" xfId="290" xr:uid="{00000000-0005-0000-0000-00009A000000}"/>
    <cellStyle name="Énfasis1 2" xfId="39" xr:uid="{00000000-0005-0000-0000-00009B000000}"/>
    <cellStyle name="Énfasis1 2 2" xfId="291" xr:uid="{00000000-0005-0000-0000-00009C000000}"/>
    <cellStyle name="Énfasis2 2" xfId="38" xr:uid="{00000000-0005-0000-0000-00009D000000}"/>
    <cellStyle name="Énfasis2 2 2" xfId="292" xr:uid="{00000000-0005-0000-0000-00009E000000}"/>
    <cellStyle name="Énfasis3 2" xfId="37" xr:uid="{00000000-0005-0000-0000-00009F000000}"/>
    <cellStyle name="Énfasis3 2 2" xfId="293" xr:uid="{00000000-0005-0000-0000-0000A0000000}"/>
    <cellStyle name="Énfasis4 2" xfId="36" xr:uid="{00000000-0005-0000-0000-0000A1000000}"/>
    <cellStyle name="Énfasis4 2 2" xfId="294" xr:uid="{00000000-0005-0000-0000-0000A2000000}"/>
    <cellStyle name="Énfasis5 2" xfId="67" xr:uid="{00000000-0005-0000-0000-0000A3000000}"/>
    <cellStyle name="Énfasis5 2 2" xfId="295" xr:uid="{00000000-0005-0000-0000-0000A4000000}"/>
    <cellStyle name="Énfasis6 2" xfId="68" xr:uid="{00000000-0005-0000-0000-0000A5000000}"/>
    <cellStyle name="Énfasis6 2 2" xfId="296" xr:uid="{00000000-0005-0000-0000-0000A6000000}"/>
    <cellStyle name="Entrada 2" xfId="69" xr:uid="{00000000-0005-0000-0000-0000A7000000}"/>
    <cellStyle name="Entrada 2 2" xfId="297" xr:uid="{00000000-0005-0000-0000-0000A8000000}"/>
    <cellStyle name="Estilo 1" xfId="8" xr:uid="{00000000-0005-0000-0000-0000A9000000}"/>
    <cellStyle name="Euro" xfId="9" xr:uid="{00000000-0005-0000-0000-0000AA000000}"/>
    <cellStyle name="Euro 2" xfId="65" xr:uid="{00000000-0005-0000-0000-0000AB000000}"/>
    <cellStyle name="Euro 2 2" xfId="90" xr:uid="{00000000-0005-0000-0000-0000AC000000}"/>
    <cellStyle name="Euro 2 3" xfId="124" xr:uid="{00000000-0005-0000-0000-0000AD000000}"/>
    <cellStyle name="Euro 2 4" xfId="298" xr:uid="{00000000-0005-0000-0000-0000AE000000}"/>
    <cellStyle name="Euro 2 4 2" xfId="299" xr:uid="{00000000-0005-0000-0000-0000AF000000}"/>
    <cellStyle name="Euro 2 4 2 2" xfId="300" xr:uid="{00000000-0005-0000-0000-0000B0000000}"/>
    <cellStyle name="Euro 2 4 3" xfId="301" xr:uid="{00000000-0005-0000-0000-0000B1000000}"/>
    <cellStyle name="Euro 3" xfId="89" xr:uid="{00000000-0005-0000-0000-0000B2000000}"/>
    <cellStyle name="Euro 3 2" xfId="302" xr:uid="{00000000-0005-0000-0000-0000B3000000}"/>
    <cellStyle name="Euro 3 2 2" xfId="303" xr:uid="{00000000-0005-0000-0000-0000B4000000}"/>
    <cellStyle name="Euro 3 3" xfId="304" xr:uid="{00000000-0005-0000-0000-0000B5000000}"/>
    <cellStyle name="Euro 3 3 2" xfId="305" xr:uid="{00000000-0005-0000-0000-0000B6000000}"/>
    <cellStyle name="Euro 3 4" xfId="306" xr:uid="{00000000-0005-0000-0000-0000B7000000}"/>
    <cellStyle name="Euro 4" xfId="82" xr:uid="{00000000-0005-0000-0000-0000B8000000}"/>
    <cellStyle name="Euro 5" xfId="115" xr:uid="{00000000-0005-0000-0000-0000B9000000}"/>
    <cellStyle name="Euro 6" xfId="163" xr:uid="{00000000-0005-0000-0000-0000BA000000}"/>
    <cellStyle name="Hipervínculo 2" xfId="10" xr:uid="{00000000-0005-0000-0000-0000BB000000}"/>
    <cellStyle name="Hipervínculo 2 2" xfId="125" xr:uid="{00000000-0005-0000-0000-0000BC000000}"/>
    <cellStyle name="Hipervínculo 2 2 2" xfId="307" xr:uid="{00000000-0005-0000-0000-0000BD000000}"/>
    <cellStyle name="Hipervínculo 2 2 2 2" xfId="308" xr:uid="{00000000-0005-0000-0000-0000BE000000}"/>
    <cellStyle name="Hipervínculo 2 2 2 2 2" xfId="309" xr:uid="{00000000-0005-0000-0000-0000BF000000}"/>
    <cellStyle name="Hipervínculo 2 2 2 2 2 2" xfId="310" xr:uid="{00000000-0005-0000-0000-0000C0000000}"/>
    <cellStyle name="Hipervínculo 2 2 2 2 2 3" xfId="311" xr:uid="{00000000-0005-0000-0000-0000C1000000}"/>
    <cellStyle name="Hipervínculo 2 2 2 2 2 4" xfId="312" xr:uid="{00000000-0005-0000-0000-0000C2000000}"/>
    <cellStyle name="Hipervínculo 2 2 2 2 2 5" xfId="313" xr:uid="{00000000-0005-0000-0000-0000C3000000}"/>
    <cellStyle name="Hipervínculo 2 2 2 2 3" xfId="314" xr:uid="{00000000-0005-0000-0000-0000C4000000}"/>
    <cellStyle name="Hipervínculo 2 2 2 3" xfId="315" xr:uid="{00000000-0005-0000-0000-0000C5000000}"/>
    <cellStyle name="Hipervínculo 2 2 2 3 2" xfId="316" xr:uid="{00000000-0005-0000-0000-0000C6000000}"/>
    <cellStyle name="Hipervínculo 2 2 2 3 2 2" xfId="317" xr:uid="{00000000-0005-0000-0000-0000C7000000}"/>
    <cellStyle name="Hipervínculo 2 2 2 3 2 3" xfId="318" xr:uid="{00000000-0005-0000-0000-0000C8000000}"/>
    <cellStyle name="Hipervínculo 2 2 2 3 3" xfId="319" xr:uid="{00000000-0005-0000-0000-0000C9000000}"/>
    <cellStyle name="Hipervínculo 2 2 2 3 4" xfId="320" xr:uid="{00000000-0005-0000-0000-0000CA000000}"/>
    <cellStyle name="Hipervínculo 2 2 2 4" xfId="321" xr:uid="{00000000-0005-0000-0000-0000CB000000}"/>
    <cellStyle name="Hipervínculo 2 2 3" xfId="322" xr:uid="{00000000-0005-0000-0000-0000CC000000}"/>
    <cellStyle name="Hipervínculo 2 2 3 2" xfId="323" xr:uid="{00000000-0005-0000-0000-0000CD000000}"/>
    <cellStyle name="Hipervínculo 2 2 3 2 2" xfId="324" xr:uid="{00000000-0005-0000-0000-0000CE000000}"/>
    <cellStyle name="Hipervínculo 2 2 3 2 3" xfId="325" xr:uid="{00000000-0005-0000-0000-0000CF000000}"/>
    <cellStyle name="Hipervínculo 2 2 3 2 4" xfId="326" xr:uid="{00000000-0005-0000-0000-0000D0000000}"/>
    <cellStyle name="Hipervínculo 2 2 3 3" xfId="327" xr:uid="{00000000-0005-0000-0000-0000D1000000}"/>
    <cellStyle name="Hipervínculo 2 3" xfId="126" xr:uid="{00000000-0005-0000-0000-0000D2000000}"/>
    <cellStyle name="Hipervínculo 2 3 2" xfId="328" xr:uid="{00000000-0005-0000-0000-0000D3000000}"/>
    <cellStyle name="Hipervínculo 2 3 2 2" xfId="329" xr:uid="{00000000-0005-0000-0000-0000D4000000}"/>
    <cellStyle name="Hipervínculo 2 3 2 2 2" xfId="330" xr:uid="{00000000-0005-0000-0000-0000D5000000}"/>
    <cellStyle name="Hipervínculo 2 3 2 2 3" xfId="331" xr:uid="{00000000-0005-0000-0000-0000D6000000}"/>
    <cellStyle name="Hipervínculo 2 3 2 2 4" xfId="332" xr:uid="{00000000-0005-0000-0000-0000D7000000}"/>
    <cellStyle name="Hipervínculo 2 3 2 3" xfId="333" xr:uid="{00000000-0005-0000-0000-0000D8000000}"/>
    <cellStyle name="Hipervínculo 2 3 2 4" xfId="334" xr:uid="{00000000-0005-0000-0000-0000D9000000}"/>
    <cellStyle name="Hipervínculo 2 3 3" xfId="335" xr:uid="{00000000-0005-0000-0000-0000DA000000}"/>
    <cellStyle name="Hipervínculo 2 3 3 2" xfId="336" xr:uid="{00000000-0005-0000-0000-0000DB000000}"/>
    <cellStyle name="Hipervínculo 2 3 3 2 2" xfId="337" xr:uid="{00000000-0005-0000-0000-0000DC000000}"/>
    <cellStyle name="Hipervínculo 2 3 3 2 3" xfId="338" xr:uid="{00000000-0005-0000-0000-0000DD000000}"/>
    <cellStyle name="Hipervínculo 2 3 3 2 4" xfId="339" xr:uid="{00000000-0005-0000-0000-0000DE000000}"/>
    <cellStyle name="Hipervínculo 2 3 3 3" xfId="340" xr:uid="{00000000-0005-0000-0000-0000DF000000}"/>
    <cellStyle name="Hipervínculo 2 3 4" xfId="1220" xr:uid="{00000000-0005-0000-0000-0000E0000000}"/>
    <cellStyle name="Hipervínculo 2 4" xfId="341" xr:uid="{00000000-0005-0000-0000-0000E1000000}"/>
    <cellStyle name="Hipervínculo 2 4 2" xfId="342" xr:uid="{00000000-0005-0000-0000-0000E2000000}"/>
    <cellStyle name="Hipervínculo 2 4 3" xfId="343" xr:uid="{00000000-0005-0000-0000-0000E3000000}"/>
    <cellStyle name="Hipervínculo 2 4 4" xfId="344" xr:uid="{00000000-0005-0000-0000-0000E4000000}"/>
    <cellStyle name="Hipervínculo 2_Canguros" xfId="127" xr:uid="{00000000-0005-0000-0000-0000E5000000}"/>
    <cellStyle name="Hipervínculo 3" xfId="11" xr:uid="{00000000-0005-0000-0000-0000E6000000}"/>
    <cellStyle name="Hipervínculo 4" xfId="345" xr:uid="{00000000-0005-0000-0000-0000E7000000}"/>
    <cellStyle name="Incorrecto 2" xfId="70" xr:uid="{00000000-0005-0000-0000-0000E8000000}"/>
    <cellStyle name="Incorrecto 2 2" xfId="346" xr:uid="{00000000-0005-0000-0000-0000E9000000}"/>
    <cellStyle name="Millares 2" xfId="12" xr:uid="{00000000-0005-0000-0000-0000EA000000}"/>
    <cellStyle name="Millares 2 2" xfId="13" xr:uid="{00000000-0005-0000-0000-0000EB000000}"/>
    <cellStyle name="Millares 2 2 10" xfId="347" xr:uid="{00000000-0005-0000-0000-0000EC000000}"/>
    <cellStyle name="Millares 2 2 10 2" xfId="348" xr:uid="{00000000-0005-0000-0000-0000ED000000}"/>
    <cellStyle name="Millares 2 2 11" xfId="349" xr:uid="{00000000-0005-0000-0000-0000EE000000}"/>
    <cellStyle name="Millares 2 2 2" xfId="14" xr:uid="{00000000-0005-0000-0000-0000EF000000}"/>
    <cellStyle name="Millares 2 2 2 2" xfId="111" xr:uid="{00000000-0005-0000-0000-0000F0000000}"/>
    <cellStyle name="Millares 2 2 2 2 2" xfId="128" xr:uid="{00000000-0005-0000-0000-0000F1000000}"/>
    <cellStyle name="Millares 2 2 2 2 2 2" xfId="350" xr:uid="{00000000-0005-0000-0000-0000F2000000}"/>
    <cellStyle name="Millares 2 2 2 2 2 2 2" xfId="351" xr:uid="{00000000-0005-0000-0000-0000F3000000}"/>
    <cellStyle name="Millares 2 2 2 2 2 2 2 2" xfId="352" xr:uid="{00000000-0005-0000-0000-0000F4000000}"/>
    <cellStyle name="Millares 2 2 2 2 2 2 2 2 2" xfId="353" xr:uid="{00000000-0005-0000-0000-0000F5000000}"/>
    <cellStyle name="Millares 2 2 2 2 2 2 2 3" xfId="354" xr:uid="{00000000-0005-0000-0000-0000F6000000}"/>
    <cellStyle name="Millares 2 2 2 2 2 2 3" xfId="355" xr:uid="{00000000-0005-0000-0000-0000F7000000}"/>
    <cellStyle name="Millares 2 2 2 2 2 2 3 2" xfId="356" xr:uid="{00000000-0005-0000-0000-0000F8000000}"/>
    <cellStyle name="Millares 2 2 2 2 2 2 4" xfId="357" xr:uid="{00000000-0005-0000-0000-0000F9000000}"/>
    <cellStyle name="Millares 2 2 2 2 2 3" xfId="358" xr:uid="{00000000-0005-0000-0000-0000FA000000}"/>
    <cellStyle name="Millares 2 2 2 2 2 3 2" xfId="359" xr:uid="{00000000-0005-0000-0000-0000FB000000}"/>
    <cellStyle name="Millares 2 2 2 2 2 3 2 2" xfId="360" xr:uid="{00000000-0005-0000-0000-0000FC000000}"/>
    <cellStyle name="Millares 2 2 2 2 2 3 3" xfId="361" xr:uid="{00000000-0005-0000-0000-0000FD000000}"/>
    <cellStyle name="Millares 2 2 2 2 2 3 3 2" xfId="362" xr:uid="{00000000-0005-0000-0000-0000FE000000}"/>
    <cellStyle name="Millares 2 2 2 2 2 3 4" xfId="363" xr:uid="{00000000-0005-0000-0000-0000FF000000}"/>
    <cellStyle name="Millares 2 2 2 2 2 4" xfId="364" xr:uid="{00000000-0005-0000-0000-000000010000}"/>
    <cellStyle name="Millares 2 2 2 2 2 4 2" xfId="365" xr:uid="{00000000-0005-0000-0000-000001010000}"/>
    <cellStyle name="Millares 2 2 2 2 2 5" xfId="366" xr:uid="{00000000-0005-0000-0000-000002010000}"/>
    <cellStyle name="Millares 2 2 2 2 3" xfId="367" xr:uid="{00000000-0005-0000-0000-000003010000}"/>
    <cellStyle name="Millares 2 2 2 2 3 2" xfId="368" xr:uid="{00000000-0005-0000-0000-000004010000}"/>
    <cellStyle name="Millares 2 2 2 2 3 2 2" xfId="369" xr:uid="{00000000-0005-0000-0000-000005010000}"/>
    <cellStyle name="Millares 2 2 2 2 3 2 2 2" xfId="370" xr:uid="{00000000-0005-0000-0000-000006010000}"/>
    <cellStyle name="Millares 2 2 2 2 3 2 2 2 2" xfId="371" xr:uid="{00000000-0005-0000-0000-000007010000}"/>
    <cellStyle name="Millares 2 2 2 2 3 2 2 3" xfId="372" xr:uid="{00000000-0005-0000-0000-000008010000}"/>
    <cellStyle name="Millares 2 2 2 2 3 2 2 4" xfId="373" xr:uid="{00000000-0005-0000-0000-000009010000}"/>
    <cellStyle name="Millares 2 2 2 2 3 2 3" xfId="374" xr:uid="{00000000-0005-0000-0000-00000A010000}"/>
    <cellStyle name="Millares 2 2 2 2 3 2 4" xfId="375" xr:uid="{00000000-0005-0000-0000-00000B010000}"/>
    <cellStyle name="Millares 2 2 2 2 3 2 4 2" xfId="376" xr:uid="{00000000-0005-0000-0000-00000C010000}"/>
    <cellStyle name="Millares 2 2 2 2 3 2 5" xfId="377" xr:uid="{00000000-0005-0000-0000-00000D010000}"/>
    <cellStyle name="Millares 2 2 2 2 3 2 5 2" xfId="378" xr:uid="{00000000-0005-0000-0000-00000E010000}"/>
    <cellStyle name="Millares 2 2 2 2 3 3" xfId="379" xr:uid="{00000000-0005-0000-0000-00000F010000}"/>
    <cellStyle name="Millares 2 2 2 2 3 3 2" xfId="380" xr:uid="{00000000-0005-0000-0000-000010010000}"/>
    <cellStyle name="Millares 2 2 2 2 3 4" xfId="381" xr:uid="{00000000-0005-0000-0000-000011010000}"/>
    <cellStyle name="Millares 2 2 2 2 4" xfId="382" xr:uid="{00000000-0005-0000-0000-000012010000}"/>
    <cellStyle name="Millares 2 2 2 2 4 2" xfId="383" xr:uid="{00000000-0005-0000-0000-000013010000}"/>
    <cellStyle name="Millares 2 2 2 2 4 2 2" xfId="384" xr:uid="{00000000-0005-0000-0000-000014010000}"/>
    <cellStyle name="Millares 2 2 2 2 4 3" xfId="385" xr:uid="{00000000-0005-0000-0000-000015010000}"/>
    <cellStyle name="Millares 2 2 2 2 4 3 2" xfId="386" xr:uid="{00000000-0005-0000-0000-000016010000}"/>
    <cellStyle name="Millares 2 2 2 2 4 4" xfId="387" xr:uid="{00000000-0005-0000-0000-000017010000}"/>
    <cellStyle name="Millares 2 2 2 2 5" xfId="388" xr:uid="{00000000-0005-0000-0000-000018010000}"/>
    <cellStyle name="Millares 2 2 2 2 5 2" xfId="389" xr:uid="{00000000-0005-0000-0000-000019010000}"/>
    <cellStyle name="Millares 2 2 2 2 6" xfId="390" xr:uid="{00000000-0005-0000-0000-00001A010000}"/>
    <cellStyle name="Millares 2 2 2 2 6 2" xfId="391" xr:uid="{00000000-0005-0000-0000-00001B010000}"/>
    <cellStyle name="Millares 2 2 2 2 7" xfId="392" xr:uid="{00000000-0005-0000-0000-00001C010000}"/>
    <cellStyle name="Millares 2 2 2 3" xfId="129" xr:uid="{00000000-0005-0000-0000-00001D010000}"/>
    <cellStyle name="Millares 2 2 2 3 2" xfId="393" xr:uid="{00000000-0005-0000-0000-00001E010000}"/>
    <cellStyle name="Millares 2 2 2 3 2 2" xfId="394" xr:uid="{00000000-0005-0000-0000-00001F010000}"/>
    <cellStyle name="Millares 2 2 2 3 2 2 2" xfId="395" xr:uid="{00000000-0005-0000-0000-000020010000}"/>
    <cellStyle name="Millares 2 2 2 3 2 2 2 2" xfId="396" xr:uid="{00000000-0005-0000-0000-000021010000}"/>
    <cellStyle name="Millares 2 2 2 3 2 2 3" xfId="397" xr:uid="{00000000-0005-0000-0000-000022010000}"/>
    <cellStyle name="Millares 2 2 2 3 2 3" xfId="398" xr:uid="{00000000-0005-0000-0000-000023010000}"/>
    <cellStyle name="Millares 2 2 2 3 2 3 2" xfId="399" xr:uid="{00000000-0005-0000-0000-000024010000}"/>
    <cellStyle name="Millares 2 2 2 3 2 4" xfId="400" xr:uid="{00000000-0005-0000-0000-000025010000}"/>
    <cellStyle name="Millares 2 2 2 3 3" xfId="401" xr:uid="{00000000-0005-0000-0000-000026010000}"/>
    <cellStyle name="Millares 2 2 2 3 3 2" xfId="402" xr:uid="{00000000-0005-0000-0000-000027010000}"/>
    <cellStyle name="Millares 2 2 2 3 3 2 2" xfId="403" xr:uid="{00000000-0005-0000-0000-000028010000}"/>
    <cellStyle name="Millares 2 2 2 3 3 2 2 2" xfId="404" xr:uid="{00000000-0005-0000-0000-000029010000}"/>
    <cellStyle name="Millares 2 2 2 3 3 2 3" xfId="405" xr:uid="{00000000-0005-0000-0000-00002A010000}"/>
    <cellStyle name="Millares 2 2 2 3 3 3" xfId="406" xr:uid="{00000000-0005-0000-0000-00002B010000}"/>
    <cellStyle name="Millares 2 2 2 3 3 3 2" xfId="407" xr:uid="{00000000-0005-0000-0000-00002C010000}"/>
    <cellStyle name="Millares 2 2 2 3 3 4" xfId="408" xr:uid="{00000000-0005-0000-0000-00002D010000}"/>
    <cellStyle name="Millares 2 2 2 3 4" xfId="409" xr:uid="{00000000-0005-0000-0000-00002E010000}"/>
    <cellStyle name="Millares 2 2 2 3 4 2" xfId="410" xr:uid="{00000000-0005-0000-0000-00002F010000}"/>
    <cellStyle name="Millares 2 2 2 3 4 2 2" xfId="411" xr:uid="{00000000-0005-0000-0000-000030010000}"/>
    <cellStyle name="Millares 2 2 2 3 4 3" xfId="412" xr:uid="{00000000-0005-0000-0000-000031010000}"/>
    <cellStyle name="Millares 2 2 2 3 5" xfId="413" xr:uid="{00000000-0005-0000-0000-000032010000}"/>
    <cellStyle name="Millares 2 2 2 3 5 2" xfId="414" xr:uid="{00000000-0005-0000-0000-000033010000}"/>
    <cellStyle name="Millares 2 2 2 3 6" xfId="415" xr:uid="{00000000-0005-0000-0000-000034010000}"/>
    <cellStyle name="Millares 2 2 2 4" xfId="416" xr:uid="{00000000-0005-0000-0000-000035010000}"/>
    <cellStyle name="Millares 2 2 2 4 2" xfId="417" xr:uid="{00000000-0005-0000-0000-000036010000}"/>
    <cellStyle name="Millares 2 2 2 4 2 2" xfId="418" xr:uid="{00000000-0005-0000-0000-000037010000}"/>
    <cellStyle name="Millares 2 2 2 4 2 2 2" xfId="419" xr:uid="{00000000-0005-0000-0000-000038010000}"/>
    <cellStyle name="Millares 2 2 2 4 2 3" xfId="420" xr:uid="{00000000-0005-0000-0000-000039010000}"/>
    <cellStyle name="Millares 2 2 2 4 3" xfId="421" xr:uid="{00000000-0005-0000-0000-00003A010000}"/>
    <cellStyle name="Millares 2 2 2 4 3 2" xfId="422" xr:uid="{00000000-0005-0000-0000-00003B010000}"/>
    <cellStyle name="Millares 2 2 2 4 4" xfId="423" xr:uid="{00000000-0005-0000-0000-00003C010000}"/>
    <cellStyle name="Millares 2 2 2 5" xfId="424" xr:uid="{00000000-0005-0000-0000-00003D010000}"/>
    <cellStyle name="Millares 2 2 2 5 2" xfId="425" xr:uid="{00000000-0005-0000-0000-00003E010000}"/>
    <cellStyle name="Millares 2 2 2 5 2 2" xfId="426" xr:uid="{00000000-0005-0000-0000-00003F010000}"/>
    <cellStyle name="Millares 2 2 2 5 2 2 2" xfId="427" xr:uid="{00000000-0005-0000-0000-000040010000}"/>
    <cellStyle name="Millares 2 2 2 5 2 3" xfId="428" xr:uid="{00000000-0005-0000-0000-000041010000}"/>
    <cellStyle name="Millares 2 2 2 5 3" xfId="429" xr:uid="{00000000-0005-0000-0000-000042010000}"/>
    <cellStyle name="Millares 2 2 2 5 3 2" xfId="430" xr:uid="{00000000-0005-0000-0000-000043010000}"/>
    <cellStyle name="Millares 2 2 2 5 4" xfId="431" xr:uid="{00000000-0005-0000-0000-000044010000}"/>
    <cellStyle name="Millares 2 2 2 6" xfId="432" xr:uid="{00000000-0005-0000-0000-000045010000}"/>
    <cellStyle name="Millares 2 2 2 6 2" xfId="433" xr:uid="{00000000-0005-0000-0000-000046010000}"/>
    <cellStyle name="Millares 2 2 2 6 2 2" xfId="434" xr:uid="{00000000-0005-0000-0000-000047010000}"/>
    <cellStyle name="Millares 2 2 2 6 3" xfId="435" xr:uid="{00000000-0005-0000-0000-000048010000}"/>
    <cellStyle name="Millares 2 2 2 7" xfId="436" xr:uid="{00000000-0005-0000-0000-000049010000}"/>
    <cellStyle name="Millares 2 2 2 7 2" xfId="437" xr:uid="{00000000-0005-0000-0000-00004A010000}"/>
    <cellStyle name="Millares 2 2 2 8" xfId="438" xr:uid="{00000000-0005-0000-0000-00004B010000}"/>
    <cellStyle name="Millares 2 2 3" xfId="86" xr:uid="{00000000-0005-0000-0000-00004C010000}"/>
    <cellStyle name="Millares 2 2 3 2" xfId="130" xr:uid="{00000000-0005-0000-0000-00004D010000}"/>
    <cellStyle name="Millares 2 2 3 2 2" xfId="164" xr:uid="{00000000-0005-0000-0000-00004E010000}"/>
    <cellStyle name="Millares 2 2 3 2 2 2" xfId="439" xr:uid="{00000000-0005-0000-0000-00004F010000}"/>
    <cellStyle name="Millares 2 2 3 2 2 2 2" xfId="440" xr:uid="{00000000-0005-0000-0000-000050010000}"/>
    <cellStyle name="Millares 2 2 3 2 2 2 2 2" xfId="441" xr:uid="{00000000-0005-0000-0000-000051010000}"/>
    <cellStyle name="Millares 2 2 3 2 2 2 2 2 2" xfId="442" xr:uid="{00000000-0005-0000-0000-000052010000}"/>
    <cellStyle name="Millares 2 2 3 2 2 2 2 3" xfId="443" xr:uid="{00000000-0005-0000-0000-000053010000}"/>
    <cellStyle name="Millares 2 2 3 2 2 2 2 3 2" xfId="444" xr:uid="{00000000-0005-0000-0000-000054010000}"/>
    <cellStyle name="Millares 2 2 3 2 2 2 2 4" xfId="445" xr:uid="{00000000-0005-0000-0000-000055010000}"/>
    <cellStyle name="Millares 2 2 3 2 2 2 3" xfId="446" xr:uid="{00000000-0005-0000-0000-000056010000}"/>
    <cellStyle name="Millares 2 2 3 2 2 2 3 2" xfId="447" xr:uid="{00000000-0005-0000-0000-000057010000}"/>
    <cellStyle name="Millares 2 2 3 2 2 2 4" xfId="448" xr:uid="{00000000-0005-0000-0000-000058010000}"/>
    <cellStyle name="Millares 2 2 3 2 2 2 4 2" xfId="449" xr:uid="{00000000-0005-0000-0000-000059010000}"/>
    <cellStyle name="Millares 2 2 3 2 2 2 5" xfId="450" xr:uid="{00000000-0005-0000-0000-00005A010000}"/>
    <cellStyle name="Millares 2 2 3 2 2 3" xfId="165" xr:uid="{00000000-0005-0000-0000-00005B010000}"/>
    <cellStyle name="Millares 2 2 3 2 2 3 2" xfId="451" xr:uid="{00000000-0005-0000-0000-00005C010000}"/>
    <cellStyle name="Millares 2 2 3 2 2 3 2 2" xfId="452" xr:uid="{00000000-0005-0000-0000-00005D010000}"/>
    <cellStyle name="Millares 2 2 3 2 2 3 3" xfId="453" xr:uid="{00000000-0005-0000-0000-00005E010000}"/>
    <cellStyle name="Millares 2 2 3 2 2 3 3 2" xfId="454" xr:uid="{00000000-0005-0000-0000-00005F010000}"/>
    <cellStyle name="Millares 2 2 3 2 2 3 4" xfId="455" xr:uid="{00000000-0005-0000-0000-000060010000}"/>
    <cellStyle name="Millares 2 2 3 2 2 4" xfId="456" xr:uid="{00000000-0005-0000-0000-000061010000}"/>
    <cellStyle name="Millares 2 2 3 2 2 4 2" xfId="457" xr:uid="{00000000-0005-0000-0000-000062010000}"/>
    <cellStyle name="Millares 2 2 3 2 2 5" xfId="458" xr:uid="{00000000-0005-0000-0000-000063010000}"/>
    <cellStyle name="Millares 2 2 3 2 2 5 2" xfId="459" xr:uid="{00000000-0005-0000-0000-000064010000}"/>
    <cellStyle name="Millares 2 2 3 2 2 6" xfId="460" xr:uid="{00000000-0005-0000-0000-000065010000}"/>
    <cellStyle name="Millares 2 2 3 2 3" xfId="461" xr:uid="{00000000-0005-0000-0000-000066010000}"/>
    <cellStyle name="Millares 2 2 3 2 3 2" xfId="462" xr:uid="{00000000-0005-0000-0000-000067010000}"/>
    <cellStyle name="Millares 2 2 3 2 3 2 2" xfId="463" xr:uid="{00000000-0005-0000-0000-000068010000}"/>
    <cellStyle name="Millares 2 2 3 2 3 2 2 2" xfId="464" xr:uid="{00000000-0005-0000-0000-000069010000}"/>
    <cellStyle name="Millares 2 2 3 2 3 2 3" xfId="465" xr:uid="{00000000-0005-0000-0000-00006A010000}"/>
    <cellStyle name="Millares 2 2 3 2 3 3" xfId="466" xr:uid="{00000000-0005-0000-0000-00006B010000}"/>
    <cellStyle name="Millares 2 2 3 2 3 3 2" xfId="467" xr:uid="{00000000-0005-0000-0000-00006C010000}"/>
    <cellStyle name="Millares 2 2 3 2 3 4" xfId="468" xr:uid="{00000000-0005-0000-0000-00006D010000}"/>
    <cellStyle name="Millares 2 2 3 2 4" xfId="469" xr:uid="{00000000-0005-0000-0000-00006E010000}"/>
    <cellStyle name="Millares 2 2 3 2 4 2" xfId="470" xr:uid="{00000000-0005-0000-0000-00006F010000}"/>
    <cellStyle name="Millares 2 2 3 2 4 2 2" xfId="471" xr:uid="{00000000-0005-0000-0000-000070010000}"/>
    <cellStyle name="Millares 2 2 3 2 4 3" xfId="472" xr:uid="{00000000-0005-0000-0000-000071010000}"/>
    <cellStyle name="Millares 2 2 3 2 4 3 2" xfId="473" xr:uid="{00000000-0005-0000-0000-000072010000}"/>
    <cellStyle name="Millares 2 2 3 2 4 4" xfId="474" xr:uid="{00000000-0005-0000-0000-000073010000}"/>
    <cellStyle name="Millares 2 2 3 2 5" xfId="475" xr:uid="{00000000-0005-0000-0000-000074010000}"/>
    <cellStyle name="Millares 2 2 3 2 5 2" xfId="476" xr:uid="{00000000-0005-0000-0000-000075010000}"/>
    <cellStyle name="Millares 2 2 3 2 6" xfId="477" xr:uid="{00000000-0005-0000-0000-000076010000}"/>
    <cellStyle name="Millares 2 2 3 3" xfId="131" xr:uid="{00000000-0005-0000-0000-000077010000}"/>
    <cellStyle name="Millares 2 2 3 3 2" xfId="478" xr:uid="{00000000-0005-0000-0000-000078010000}"/>
    <cellStyle name="Millares 2 2 3 3 2 2" xfId="479" xr:uid="{00000000-0005-0000-0000-000079010000}"/>
    <cellStyle name="Millares 2 2 3 3 2 2 2" xfId="480" xr:uid="{00000000-0005-0000-0000-00007A010000}"/>
    <cellStyle name="Millares 2 2 3 3 2 2 2 2" xfId="481" xr:uid="{00000000-0005-0000-0000-00007B010000}"/>
    <cellStyle name="Millares 2 2 3 3 2 2 3" xfId="482" xr:uid="{00000000-0005-0000-0000-00007C010000}"/>
    <cellStyle name="Millares 2 2 3 3 2 3" xfId="483" xr:uid="{00000000-0005-0000-0000-00007D010000}"/>
    <cellStyle name="Millares 2 2 3 3 2 3 2" xfId="484" xr:uid="{00000000-0005-0000-0000-00007E010000}"/>
    <cellStyle name="Millares 2 2 3 3 2 4" xfId="485" xr:uid="{00000000-0005-0000-0000-00007F010000}"/>
    <cellStyle name="Millares 2 2 3 3 3" xfId="486" xr:uid="{00000000-0005-0000-0000-000080010000}"/>
    <cellStyle name="Millares 2 2 3 3 3 2" xfId="487" xr:uid="{00000000-0005-0000-0000-000081010000}"/>
    <cellStyle name="Millares 2 2 3 3 3 2 2" xfId="488" xr:uid="{00000000-0005-0000-0000-000082010000}"/>
    <cellStyle name="Millares 2 2 3 3 3 2 2 2" xfId="489" xr:uid="{00000000-0005-0000-0000-000083010000}"/>
    <cellStyle name="Millares 2 2 3 3 3 2 3" xfId="490" xr:uid="{00000000-0005-0000-0000-000084010000}"/>
    <cellStyle name="Millares 2 2 3 3 3 3" xfId="491" xr:uid="{00000000-0005-0000-0000-000085010000}"/>
    <cellStyle name="Millares 2 2 3 3 3 3 2" xfId="492" xr:uid="{00000000-0005-0000-0000-000086010000}"/>
    <cellStyle name="Millares 2 2 3 3 3 4" xfId="493" xr:uid="{00000000-0005-0000-0000-000087010000}"/>
    <cellStyle name="Millares 2 2 3 3 4" xfId="494" xr:uid="{00000000-0005-0000-0000-000088010000}"/>
    <cellStyle name="Millares 2 2 3 3 4 2" xfId="495" xr:uid="{00000000-0005-0000-0000-000089010000}"/>
    <cellStyle name="Millares 2 2 3 3 4 2 2" xfId="496" xr:uid="{00000000-0005-0000-0000-00008A010000}"/>
    <cellStyle name="Millares 2 2 3 3 4 3" xfId="497" xr:uid="{00000000-0005-0000-0000-00008B010000}"/>
    <cellStyle name="Millares 2 2 3 3 5" xfId="498" xr:uid="{00000000-0005-0000-0000-00008C010000}"/>
    <cellStyle name="Millares 2 2 3 3 5 2" xfId="499" xr:uid="{00000000-0005-0000-0000-00008D010000}"/>
    <cellStyle name="Millares 2 2 3 3 6" xfId="500" xr:uid="{00000000-0005-0000-0000-00008E010000}"/>
    <cellStyle name="Millares 2 2 3 4" xfId="501" xr:uid="{00000000-0005-0000-0000-00008F010000}"/>
    <cellStyle name="Millares 2 2 3 4 2" xfId="502" xr:uid="{00000000-0005-0000-0000-000090010000}"/>
    <cellStyle name="Millares 2 2 3 4 2 2" xfId="503" xr:uid="{00000000-0005-0000-0000-000091010000}"/>
    <cellStyle name="Millares 2 2 3 4 2 2 2" xfId="504" xr:uid="{00000000-0005-0000-0000-000092010000}"/>
    <cellStyle name="Millares 2 2 3 4 2 2 2 2" xfId="505" xr:uid="{00000000-0005-0000-0000-000093010000}"/>
    <cellStyle name="Millares 2 2 3 4 2 2 3" xfId="506" xr:uid="{00000000-0005-0000-0000-000094010000}"/>
    <cellStyle name="Millares 2 2 3 4 2 2 3 2" xfId="507" xr:uid="{00000000-0005-0000-0000-000095010000}"/>
    <cellStyle name="Millares 2 2 3 4 2 2 4" xfId="508" xr:uid="{00000000-0005-0000-0000-000096010000}"/>
    <cellStyle name="Millares 2 2 3 4 2 2 4 2" xfId="509" xr:uid="{00000000-0005-0000-0000-000097010000}"/>
    <cellStyle name="Millares 2 2 3 4 2 2 5" xfId="510" xr:uid="{00000000-0005-0000-0000-000098010000}"/>
    <cellStyle name="Millares 2 2 3 4 2 2 6" xfId="1222" xr:uid="{00000000-0005-0000-0000-000099010000}"/>
    <cellStyle name="Millares 2 2 3 4 2 3" xfId="511" xr:uid="{00000000-0005-0000-0000-00009A010000}"/>
    <cellStyle name="Millares 2 2 3 4 2 3 2" xfId="512" xr:uid="{00000000-0005-0000-0000-00009B010000}"/>
    <cellStyle name="Millares 2 2 3 4 2 4" xfId="513" xr:uid="{00000000-0005-0000-0000-00009C010000}"/>
    <cellStyle name="Millares 2 2 3 4 2 4 2" xfId="514" xr:uid="{00000000-0005-0000-0000-00009D010000}"/>
    <cellStyle name="Millares 2 2 3 4 2 5" xfId="515" xr:uid="{00000000-0005-0000-0000-00009E010000}"/>
    <cellStyle name="Millares 2 2 3 4 3" xfId="516" xr:uid="{00000000-0005-0000-0000-00009F010000}"/>
    <cellStyle name="Millares 2 2 3 4 3 2" xfId="517" xr:uid="{00000000-0005-0000-0000-0000A0010000}"/>
    <cellStyle name="Millares 2 2 3 4 3 2 2" xfId="518" xr:uid="{00000000-0005-0000-0000-0000A1010000}"/>
    <cellStyle name="Millares 2 2 3 4 3 3" xfId="519" xr:uid="{00000000-0005-0000-0000-0000A2010000}"/>
    <cellStyle name="Millares 2 2 3 4 3 3 2" xfId="520" xr:uid="{00000000-0005-0000-0000-0000A3010000}"/>
    <cellStyle name="Millares 2 2 3 4 3 4" xfId="521" xr:uid="{00000000-0005-0000-0000-0000A4010000}"/>
    <cellStyle name="Millares 2 2 3 4 3 4 2" xfId="522" xr:uid="{00000000-0005-0000-0000-0000A5010000}"/>
    <cellStyle name="Millares 2 2 3 4 3 4 2 2" xfId="523" xr:uid="{00000000-0005-0000-0000-0000A6010000}"/>
    <cellStyle name="Millares 2 2 3 4 3 4 3" xfId="524" xr:uid="{00000000-0005-0000-0000-0000A7010000}"/>
    <cellStyle name="Millares 2 2 3 4 3 5" xfId="525" xr:uid="{00000000-0005-0000-0000-0000A8010000}"/>
    <cellStyle name="Millares 2 2 3 4 4" xfId="526" xr:uid="{00000000-0005-0000-0000-0000A9010000}"/>
    <cellStyle name="Millares 2 2 3 4 4 2" xfId="527" xr:uid="{00000000-0005-0000-0000-0000AA010000}"/>
    <cellStyle name="Millares 2 2 3 4 5" xfId="528" xr:uid="{00000000-0005-0000-0000-0000AB010000}"/>
    <cellStyle name="Millares 2 2 3 4 5 2" xfId="529" xr:uid="{00000000-0005-0000-0000-0000AC010000}"/>
    <cellStyle name="Millares 2 2 3 4 6" xfId="530" xr:uid="{00000000-0005-0000-0000-0000AD010000}"/>
    <cellStyle name="Millares 2 2 3 4 7" xfId="1221" xr:uid="{00000000-0005-0000-0000-0000AE010000}"/>
    <cellStyle name="Millares 2 2 3 5" xfId="531" xr:uid="{00000000-0005-0000-0000-0000AF010000}"/>
    <cellStyle name="Millares 2 2 3 5 2" xfId="532" xr:uid="{00000000-0005-0000-0000-0000B0010000}"/>
    <cellStyle name="Millares 2 2 3 5 2 2" xfId="533" xr:uid="{00000000-0005-0000-0000-0000B1010000}"/>
    <cellStyle name="Millares 2 2 3 5 3" xfId="534" xr:uid="{00000000-0005-0000-0000-0000B2010000}"/>
    <cellStyle name="Millares 2 2 3 5 3 2" xfId="535" xr:uid="{00000000-0005-0000-0000-0000B3010000}"/>
    <cellStyle name="Millares 2 2 3 5 4" xfId="536" xr:uid="{00000000-0005-0000-0000-0000B4010000}"/>
    <cellStyle name="Millares 2 2 3 6" xfId="537" xr:uid="{00000000-0005-0000-0000-0000B5010000}"/>
    <cellStyle name="Millares 2 2 3 6 2" xfId="538" xr:uid="{00000000-0005-0000-0000-0000B6010000}"/>
    <cellStyle name="Millares 2 2 3 7" xfId="539" xr:uid="{00000000-0005-0000-0000-0000B7010000}"/>
    <cellStyle name="Millares 2 2 3 7 2" xfId="540" xr:uid="{00000000-0005-0000-0000-0000B8010000}"/>
    <cellStyle name="Millares 2 2 3 8" xfId="541" xr:uid="{00000000-0005-0000-0000-0000B9010000}"/>
    <cellStyle name="Millares 2 2 3 8 2" xfId="542" xr:uid="{00000000-0005-0000-0000-0000BA010000}"/>
    <cellStyle name="Millares 2 2 3 9" xfId="543" xr:uid="{00000000-0005-0000-0000-0000BB010000}"/>
    <cellStyle name="Millares 2 2 4" xfId="132" xr:uid="{00000000-0005-0000-0000-0000BC010000}"/>
    <cellStyle name="Millares 2 2 4 2" xfId="544" xr:uid="{00000000-0005-0000-0000-0000BD010000}"/>
    <cellStyle name="Millares 2 2 4 2 2" xfId="545" xr:uid="{00000000-0005-0000-0000-0000BE010000}"/>
    <cellStyle name="Millares 2 2 4 2 2 2" xfId="546" xr:uid="{00000000-0005-0000-0000-0000BF010000}"/>
    <cellStyle name="Millares 2 2 4 2 2 2 2" xfId="547" xr:uid="{00000000-0005-0000-0000-0000C0010000}"/>
    <cellStyle name="Millares 2 2 4 2 2 2 2 2" xfId="548" xr:uid="{00000000-0005-0000-0000-0000C1010000}"/>
    <cellStyle name="Millares 2 2 4 2 2 2 3" xfId="549" xr:uid="{00000000-0005-0000-0000-0000C2010000}"/>
    <cellStyle name="Millares 2 2 4 2 2 3" xfId="550" xr:uid="{00000000-0005-0000-0000-0000C3010000}"/>
    <cellStyle name="Millares 2 2 4 2 2 3 2" xfId="551" xr:uid="{00000000-0005-0000-0000-0000C4010000}"/>
    <cellStyle name="Millares 2 2 4 2 2 4" xfId="552" xr:uid="{00000000-0005-0000-0000-0000C5010000}"/>
    <cellStyle name="Millares 2 2 4 2 3" xfId="553" xr:uid="{00000000-0005-0000-0000-0000C6010000}"/>
    <cellStyle name="Millares 2 2 4 2 3 2" xfId="554" xr:uid="{00000000-0005-0000-0000-0000C7010000}"/>
    <cellStyle name="Millares 2 2 4 2 3 2 2" xfId="555" xr:uid="{00000000-0005-0000-0000-0000C8010000}"/>
    <cellStyle name="Millares 2 2 4 2 3 3" xfId="556" xr:uid="{00000000-0005-0000-0000-0000C9010000}"/>
    <cellStyle name="Millares 2 2 4 2 3 3 2" xfId="557" xr:uid="{00000000-0005-0000-0000-0000CA010000}"/>
    <cellStyle name="Millares 2 2 4 2 3 4" xfId="558" xr:uid="{00000000-0005-0000-0000-0000CB010000}"/>
    <cellStyle name="Millares 2 2 4 2 4" xfId="559" xr:uid="{00000000-0005-0000-0000-0000CC010000}"/>
    <cellStyle name="Millares 2 2 4 2 4 2" xfId="560" xr:uid="{00000000-0005-0000-0000-0000CD010000}"/>
    <cellStyle name="Millares 2 2 4 2 5" xfId="561" xr:uid="{00000000-0005-0000-0000-0000CE010000}"/>
    <cellStyle name="Millares 2 2 4 3" xfId="562" xr:uid="{00000000-0005-0000-0000-0000CF010000}"/>
    <cellStyle name="Millares 2 2 4 3 2" xfId="563" xr:uid="{00000000-0005-0000-0000-0000D0010000}"/>
    <cellStyle name="Millares 2 2 4 3 2 2" xfId="564" xr:uid="{00000000-0005-0000-0000-0000D1010000}"/>
    <cellStyle name="Millares 2 2 4 3 2 2 2" xfId="565" xr:uid="{00000000-0005-0000-0000-0000D2010000}"/>
    <cellStyle name="Millares 2 2 4 3 2 3" xfId="566" xr:uid="{00000000-0005-0000-0000-0000D3010000}"/>
    <cellStyle name="Millares 2 2 4 3 2 3 2" xfId="567" xr:uid="{00000000-0005-0000-0000-0000D4010000}"/>
    <cellStyle name="Millares 2 2 4 3 2 4" xfId="568" xr:uid="{00000000-0005-0000-0000-0000D5010000}"/>
    <cellStyle name="Millares 2 2 4 3 3" xfId="569" xr:uid="{00000000-0005-0000-0000-0000D6010000}"/>
    <cellStyle name="Millares 2 2 4 3 3 2" xfId="570" xr:uid="{00000000-0005-0000-0000-0000D7010000}"/>
    <cellStyle name="Millares 2 2 4 3 3 2 2" xfId="571" xr:uid="{00000000-0005-0000-0000-0000D8010000}"/>
    <cellStyle name="Millares 2 2 4 3 3 3" xfId="572" xr:uid="{00000000-0005-0000-0000-0000D9010000}"/>
    <cellStyle name="Millares 2 2 4 3 4" xfId="573" xr:uid="{00000000-0005-0000-0000-0000DA010000}"/>
    <cellStyle name="Millares 2 2 4 3 4 2" xfId="574" xr:uid="{00000000-0005-0000-0000-0000DB010000}"/>
    <cellStyle name="Millares 2 2 4 3 5" xfId="575" xr:uid="{00000000-0005-0000-0000-0000DC010000}"/>
    <cellStyle name="Millares 2 2 4 4" xfId="576" xr:uid="{00000000-0005-0000-0000-0000DD010000}"/>
    <cellStyle name="Millares 2 2 4 4 2" xfId="577" xr:uid="{00000000-0005-0000-0000-0000DE010000}"/>
    <cellStyle name="Millares 2 2 4 4 2 2" xfId="578" xr:uid="{00000000-0005-0000-0000-0000DF010000}"/>
    <cellStyle name="Millares 2 2 4 4 3" xfId="579" xr:uid="{00000000-0005-0000-0000-0000E0010000}"/>
    <cellStyle name="Millares 2 2 4 4 3 2" xfId="580" xr:uid="{00000000-0005-0000-0000-0000E1010000}"/>
    <cellStyle name="Millares 2 2 4 4 4" xfId="581" xr:uid="{00000000-0005-0000-0000-0000E2010000}"/>
    <cellStyle name="Millares 2 2 4 5" xfId="582" xr:uid="{00000000-0005-0000-0000-0000E3010000}"/>
    <cellStyle name="Millares 2 2 4 5 2" xfId="583" xr:uid="{00000000-0005-0000-0000-0000E4010000}"/>
    <cellStyle name="Millares 2 2 4 5 2 2" xfId="584" xr:uid="{00000000-0005-0000-0000-0000E5010000}"/>
    <cellStyle name="Millares 2 2 4 5 3" xfId="585" xr:uid="{00000000-0005-0000-0000-0000E6010000}"/>
    <cellStyle name="Millares 2 2 4 5 3 2" xfId="586" xr:uid="{00000000-0005-0000-0000-0000E7010000}"/>
    <cellStyle name="Millares 2 2 4 5 3 2 2" xfId="587" xr:uid="{00000000-0005-0000-0000-0000E8010000}"/>
    <cellStyle name="Millares 2 2 4 5 3 3" xfId="588" xr:uid="{00000000-0005-0000-0000-0000E9010000}"/>
    <cellStyle name="Millares 2 2 4 5 4" xfId="589" xr:uid="{00000000-0005-0000-0000-0000EA010000}"/>
    <cellStyle name="Millares 2 2 4 6" xfId="590" xr:uid="{00000000-0005-0000-0000-0000EB010000}"/>
    <cellStyle name="Millares 2 2 4 6 2" xfId="591" xr:uid="{00000000-0005-0000-0000-0000EC010000}"/>
    <cellStyle name="Millares 2 2 4 6 2 2" xfId="592" xr:uid="{00000000-0005-0000-0000-0000ED010000}"/>
    <cellStyle name="Millares 2 2 4 6 3" xfId="593" xr:uid="{00000000-0005-0000-0000-0000EE010000}"/>
    <cellStyle name="Millares 2 2 4 7" xfId="594" xr:uid="{00000000-0005-0000-0000-0000EF010000}"/>
    <cellStyle name="Millares 2 2 4 7 2" xfId="595" xr:uid="{00000000-0005-0000-0000-0000F0010000}"/>
    <cellStyle name="Millares 2 2 4 7 2 2" xfId="596" xr:uid="{00000000-0005-0000-0000-0000F1010000}"/>
    <cellStyle name="Millares 2 2 4 7 3" xfId="597" xr:uid="{00000000-0005-0000-0000-0000F2010000}"/>
    <cellStyle name="Millares 2 2 4 7 3 2" xfId="598" xr:uid="{00000000-0005-0000-0000-0000F3010000}"/>
    <cellStyle name="Millares 2 2 4 7 4" xfId="599" xr:uid="{00000000-0005-0000-0000-0000F4010000}"/>
    <cellStyle name="Millares 2 2 4 8" xfId="600" xr:uid="{00000000-0005-0000-0000-0000F5010000}"/>
    <cellStyle name="Millares 2 2 4 8 2" xfId="601" xr:uid="{00000000-0005-0000-0000-0000F6010000}"/>
    <cellStyle name="Millares 2 2 4 9" xfId="602" xr:uid="{00000000-0005-0000-0000-0000F7010000}"/>
    <cellStyle name="Millares 2 2 5" xfId="133" xr:uid="{00000000-0005-0000-0000-0000F8010000}"/>
    <cellStyle name="Millares 2 2 5 2" xfId="603" xr:uid="{00000000-0005-0000-0000-0000F9010000}"/>
    <cellStyle name="Millares 2 2 5 2 2" xfId="604" xr:uid="{00000000-0005-0000-0000-0000FA010000}"/>
    <cellStyle name="Millares 2 2 5 2 2 2" xfId="605" xr:uid="{00000000-0005-0000-0000-0000FB010000}"/>
    <cellStyle name="Millares 2 2 5 2 2 2 2" xfId="606" xr:uid="{00000000-0005-0000-0000-0000FC010000}"/>
    <cellStyle name="Millares 2 2 5 2 2 3" xfId="607" xr:uid="{00000000-0005-0000-0000-0000FD010000}"/>
    <cellStyle name="Millares 2 2 5 2 3" xfId="608" xr:uid="{00000000-0005-0000-0000-0000FE010000}"/>
    <cellStyle name="Millares 2 2 5 2 3 2" xfId="609" xr:uid="{00000000-0005-0000-0000-0000FF010000}"/>
    <cellStyle name="Millares 2 2 5 2 4" xfId="610" xr:uid="{00000000-0005-0000-0000-000000020000}"/>
    <cellStyle name="Millares 2 2 5 3" xfId="611" xr:uid="{00000000-0005-0000-0000-000001020000}"/>
    <cellStyle name="Millares 2 2 5 3 2" xfId="612" xr:uid="{00000000-0005-0000-0000-000002020000}"/>
    <cellStyle name="Millares 2 2 5 3 2 2" xfId="613" xr:uid="{00000000-0005-0000-0000-000003020000}"/>
    <cellStyle name="Millares 2 2 5 3 2 2 2" xfId="614" xr:uid="{00000000-0005-0000-0000-000004020000}"/>
    <cellStyle name="Millares 2 2 5 3 2 3" xfId="615" xr:uid="{00000000-0005-0000-0000-000005020000}"/>
    <cellStyle name="Millares 2 2 5 3 3" xfId="616" xr:uid="{00000000-0005-0000-0000-000006020000}"/>
    <cellStyle name="Millares 2 2 5 3 3 2" xfId="617" xr:uid="{00000000-0005-0000-0000-000007020000}"/>
    <cellStyle name="Millares 2 2 5 3 4" xfId="618" xr:uid="{00000000-0005-0000-0000-000008020000}"/>
    <cellStyle name="Millares 2 2 5 4" xfId="619" xr:uid="{00000000-0005-0000-0000-000009020000}"/>
    <cellStyle name="Millares 2 2 5 4 2" xfId="620" xr:uid="{00000000-0005-0000-0000-00000A020000}"/>
    <cellStyle name="Millares 2 2 5 4 2 2" xfId="621" xr:uid="{00000000-0005-0000-0000-00000B020000}"/>
    <cellStyle name="Millares 2 2 5 4 3" xfId="622" xr:uid="{00000000-0005-0000-0000-00000C020000}"/>
    <cellStyle name="Millares 2 2 5 4 3 2" xfId="623" xr:uid="{00000000-0005-0000-0000-00000D020000}"/>
    <cellStyle name="Millares 2 2 5 4 4" xfId="624" xr:uid="{00000000-0005-0000-0000-00000E020000}"/>
    <cellStyle name="Millares 2 2 5 5" xfId="625" xr:uid="{00000000-0005-0000-0000-00000F020000}"/>
    <cellStyle name="Millares 2 2 5 5 2" xfId="626" xr:uid="{00000000-0005-0000-0000-000010020000}"/>
    <cellStyle name="Millares 2 2 5 5 2 2" xfId="627" xr:uid="{00000000-0005-0000-0000-000011020000}"/>
    <cellStyle name="Millares 2 2 5 5 3" xfId="628" xr:uid="{00000000-0005-0000-0000-000012020000}"/>
    <cellStyle name="Millares 2 2 5 5 3 2" xfId="629" xr:uid="{00000000-0005-0000-0000-000013020000}"/>
    <cellStyle name="Millares 2 2 5 5 4" xfId="630" xr:uid="{00000000-0005-0000-0000-000014020000}"/>
    <cellStyle name="Millares 2 2 5 6" xfId="631" xr:uid="{00000000-0005-0000-0000-000015020000}"/>
    <cellStyle name="Millares 2 2 5 6 2" xfId="632" xr:uid="{00000000-0005-0000-0000-000016020000}"/>
    <cellStyle name="Millares 2 2 5 7" xfId="633" xr:uid="{00000000-0005-0000-0000-000017020000}"/>
    <cellStyle name="Millares 2 2 6" xfId="134" xr:uid="{00000000-0005-0000-0000-000018020000}"/>
    <cellStyle name="Millares 2 2 6 2" xfId="634" xr:uid="{00000000-0005-0000-0000-000019020000}"/>
    <cellStyle name="Millares 2 2 6 2 2" xfId="635" xr:uid="{00000000-0005-0000-0000-00001A020000}"/>
    <cellStyle name="Millares 2 2 6 2 2 2" xfId="636" xr:uid="{00000000-0005-0000-0000-00001B020000}"/>
    <cellStyle name="Millares 2 2 6 2 2 2 2" xfId="637" xr:uid="{00000000-0005-0000-0000-00001C020000}"/>
    <cellStyle name="Millares 2 2 6 2 2 3" xfId="638" xr:uid="{00000000-0005-0000-0000-00001D020000}"/>
    <cellStyle name="Millares 2 2 6 2 3" xfId="639" xr:uid="{00000000-0005-0000-0000-00001E020000}"/>
    <cellStyle name="Millares 2 2 6 2 3 2" xfId="640" xr:uid="{00000000-0005-0000-0000-00001F020000}"/>
    <cellStyle name="Millares 2 2 6 2 4" xfId="641" xr:uid="{00000000-0005-0000-0000-000020020000}"/>
    <cellStyle name="Millares 2 2 6 3" xfId="642" xr:uid="{00000000-0005-0000-0000-000021020000}"/>
    <cellStyle name="Millares 2 2 6 3 2" xfId="643" xr:uid="{00000000-0005-0000-0000-000022020000}"/>
    <cellStyle name="Millares 2 2 6 3 2 2" xfId="644" xr:uid="{00000000-0005-0000-0000-000023020000}"/>
    <cellStyle name="Millares 2 2 6 3 2 2 2" xfId="645" xr:uid="{00000000-0005-0000-0000-000024020000}"/>
    <cellStyle name="Millares 2 2 6 3 2 3" xfId="646" xr:uid="{00000000-0005-0000-0000-000025020000}"/>
    <cellStyle name="Millares 2 2 6 3 3" xfId="647" xr:uid="{00000000-0005-0000-0000-000026020000}"/>
    <cellStyle name="Millares 2 2 6 3 3 2" xfId="648" xr:uid="{00000000-0005-0000-0000-000027020000}"/>
    <cellStyle name="Millares 2 2 6 3 4" xfId="649" xr:uid="{00000000-0005-0000-0000-000028020000}"/>
    <cellStyle name="Millares 2 2 6 4" xfId="650" xr:uid="{00000000-0005-0000-0000-000029020000}"/>
    <cellStyle name="Millares 2 2 6 4 2" xfId="651" xr:uid="{00000000-0005-0000-0000-00002A020000}"/>
    <cellStyle name="Millares 2 2 6 4 2 2" xfId="652" xr:uid="{00000000-0005-0000-0000-00002B020000}"/>
    <cellStyle name="Millares 2 2 6 4 3" xfId="653" xr:uid="{00000000-0005-0000-0000-00002C020000}"/>
    <cellStyle name="Millares 2 2 6 5" xfId="654" xr:uid="{00000000-0005-0000-0000-00002D020000}"/>
    <cellStyle name="Millares 2 2 6 5 2" xfId="655" xr:uid="{00000000-0005-0000-0000-00002E020000}"/>
    <cellStyle name="Millares 2 2 6 6" xfId="656" xr:uid="{00000000-0005-0000-0000-00002F020000}"/>
    <cellStyle name="Millares 2 2 7" xfId="657" xr:uid="{00000000-0005-0000-0000-000030020000}"/>
    <cellStyle name="Millares 2 2 7 2" xfId="658" xr:uid="{00000000-0005-0000-0000-000031020000}"/>
    <cellStyle name="Millares 2 2 7 2 2" xfId="659" xr:uid="{00000000-0005-0000-0000-000032020000}"/>
    <cellStyle name="Millares 2 2 7 2 2 2" xfId="660" xr:uid="{00000000-0005-0000-0000-000033020000}"/>
    <cellStyle name="Millares 2 2 7 2 2 2 2" xfId="661" xr:uid="{00000000-0005-0000-0000-000034020000}"/>
    <cellStyle name="Millares 2 2 7 2 2 3" xfId="662" xr:uid="{00000000-0005-0000-0000-000035020000}"/>
    <cellStyle name="Millares 2 2 7 2 2 3 2" xfId="663" xr:uid="{00000000-0005-0000-0000-000036020000}"/>
    <cellStyle name="Millares 2 2 7 2 2 4" xfId="664" xr:uid="{00000000-0005-0000-0000-000037020000}"/>
    <cellStyle name="Millares 2 2 7 2 2 4 2" xfId="665" xr:uid="{00000000-0005-0000-0000-000038020000}"/>
    <cellStyle name="Millares 2 2 7 2 2 5" xfId="666" xr:uid="{00000000-0005-0000-0000-000039020000}"/>
    <cellStyle name="Millares 2 2 7 2 3" xfId="667" xr:uid="{00000000-0005-0000-0000-00003A020000}"/>
    <cellStyle name="Millares 2 2 7 2 3 2" xfId="668" xr:uid="{00000000-0005-0000-0000-00003B020000}"/>
    <cellStyle name="Millares 2 2 7 2 4" xfId="669" xr:uid="{00000000-0005-0000-0000-00003C020000}"/>
    <cellStyle name="Millares 2 2 7 2 4 2" xfId="670" xr:uid="{00000000-0005-0000-0000-00003D020000}"/>
    <cellStyle name="Millares 2 2 7 2 5" xfId="671" xr:uid="{00000000-0005-0000-0000-00003E020000}"/>
    <cellStyle name="Millares 2 2 7 3" xfId="672" xr:uid="{00000000-0005-0000-0000-00003F020000}"/>
    <cellStyle name="Millares 2 2 7 3 2" xfId="673" xr:uid="{00000000-0005-0000-0000-000040020000}"/>
    <cellStyle name="Millares 2 2 7 3 2 2" xfId="674" xr:uid="{00000000-0005-0000-0000-000041020000}"/>
    <cellStyle name="Millares 2 2 7 3 3" xfId="675" xr:uid="{00000000-0005-0000-0000-000042020000}"/>
    <cellStyle name="Millares 2 2 7 3 3 2" xfId="676" xr:uid="{00000000-0005-0000-0000-000043020000}"/>
    <cellStyle name="Millares 2 2 7 3 4" xfId="677" xr:uid="{00000000-0005-0000-0000-000044020000}"/>
    <cellStyle name="Millares 2 2 7 3 4 2" xfId="678" xr:uid="{00000000-0005-0000-0000-000045020000}"/>
    <cellStyle name="Millares 2 2 7 3 5" xfId="679" xr:uid="{00000000-0005-0000-0000-000046020000}"/>
    <cellStyle name="Millares 2 2 7 4" xfId="680" xr:uid="{00000000-0005-0000-0000-000047020000}"/>
    <cellStyle name="Millares 2 2 7 4 2" xfId="681" xr:uid="{00000000-0005-0000-0000-000048020000}"/>
    <cellStyle name="Millares 2 2 7 5" xfId="682" xr:uid="{00000000-0005-0000-0000-000049020000}"/>
    <cellStyle name="Millares 2 2 8" xfId="683" xr:uid="{00000000-0005-0000-0000-00004A020000}"/>
    <cellStyle name="Millares 2 2 8 2" xfId="684" xr:uid="{00000000-0005-0000-0000-00004B020000}"/>
    <cellStyle name="Millares 2 2 8 2 2" xfId="685" xr:uid="{00000000-0005-0000-0000-00004C020000}"/>
    <cellStyle name="Millares 2 2 8 2 2 2" xfId="686" xr:uid="{00000000-0005-0000-0000-00004D020000}"/>
    <cellStyle name="Millares 2 2 8 2 2 2 2" xfId="687" xr:uid="{00000000-0005-0000-0000-00004E020000}"/>
    <cellStyle name="Millares 2 2 8 2 2 3" xfId="688" xr:uid="{00000000-0005-0000-0000-00004F020000}"/>
    <cellStyle name="Millares 2 2 8 2 3" xfId="689" xr:uid="{00000000-0005-0000-0000-000050020000}"/>
    <cellStyle name="Millares 2 2 8 2 3 2" xfId="690" xr:uid="{00000000-0005-0000-0000-000051020000}"/>
    <cellStyle name="Millares 2 2 8 2 4" xfId="691" xr:uid="{00000000-0005-0000-0000-000052020000}"/>
    <cellStyle name="Millares 2 2 8 3" xfId="692" xr:uid="{00000000-0005-0000-0000-000053020000}"/>
    <cellStyle name="Millares 2 2 8 3 2" xfId="693" xr:uid="{00000000-0005-0000-0000-000054020000}"/>
    <cellStyle name="Millares 2 2 8 3 2 2" xfId="694" xr:uid="{00000000-0005-0000-0000-000055020000}"/>
    <cellStyle name="Millares 2 2 8 3 3" xfId="695" xr:uid="{00000000-0005-0000-0000-000056020000}"/>
    <cellStyle name="Millares 2 2 8 4" xfId="696" xr:uid="{00000000-0005-0000-0000-000057020000}"/>
    <cellStyle name="Millares 2 2 8 4 2" xfId="697" xr:uid="{00000000-0005-0000-0000-000058020000}"/>
    <cellStyle name="Millares 2 2 8 5" xfId="698" xr:uid="{00000000-0005-0000-0000-000059020000}"/>
    <cellStyle name="Millares 2 2 8 5 2" xfId="699" xr:uid="{00000000-0005-0000-0000-00005A020000}"/>
    <cellStyle name="Millares 2 2 8 6" xfId="700" xr:uid="{00000000-0005-0000-0000-00005B020000}"/>
    <cellStyle name="Millares 2 2 9" xfId="701" xr:uid="{00000000-0005-0000-0000-00005C020000}"/>
    <cellStyle name="Millares 2 2 9 2" xfId="702" xr:uid="{00000000-0005-0000-0000-00005D020000}"/>
    <cellStyle name="Millares 2 2 9 2 2" xfId="703" xr:uid="{00000000-0005-0000-0000-00005E020000}"/>
    <cellStyle name="Millares 2 2 9 3" xfId="704" xr:uid="{00000000-0005-0000-0000-00005F020000}"/>
    <cellStyle name="Millares 2 2_13.02 (2)" xfId="135" xr:uid="{00000000-0005-0000-0000-000060020000}"/>
    <cellStyle name="Millares 2 3" xfId="15" xr:uid="{00000000-0005-0000-0000-000061020000}"/>
    <cellStyle name="Millares 2 3 10" xfId="1223" xr:uid="{00000000-0005-0000-0000-000062020000}"/>
    <cellStyle name="Millares 2 3 2" xfId="16" xr:uid="{00000000-0005-0000-0000-000063020000}"/>
    <cellStyle name="Millares 2 3 2 2" xfId="136" xr:uid="{00000000-0005-0000-0000-000064020000}"/>
    <cellStyle name="Millares 2 3 2 2 2" xfId="705" xr:uid="{00000000-0005-0000-0000-000065020000}"/>
    <cellStyle name="Millares 2 3 2 2 2 2" xfId="706" xr:uid="{00000000-0005-0000-0000-000066020000}"/>
    <cellStyle name="Millares 2 3 2 2 2 2 2" xfId="707" xr:uid="{00000000-0005-0000-0000-000067020000}"/>
    <cellStyle name="Millares 2 3 2 2 2 2 2 2" xfId="708" xr:uid="{00000000-0005-0000-0000-000068020000}"/>
    <cellStyle name="Millares 2 3 2 2 2 2 2 2 2" xfId="709" xr:uid="{00000000-0005-0000-0000-000069020000}"/>
    <cellStyle name="Millares 2 3 2 2 2 2 2 3" xfId="710" xr:uid="{00000000-0005-0000-0000-00006A020000}"/>
    <cellStyle name="Millares 2 3 2 2 2 2 3" xfId="711" xr:uid="{00000000-0005-0000-0000-00006B020000}"/>
    <cellStyle name="Millares 2 3 2 2 2 2 3 2" xfId="712" xr:uid="{00000000-0005-0000-0000-00006C020000}"/>
    <cellStyle name="Millares 2 3 2 2 2 2 4" xfId="713" xr:uid="{00000000-0005-0000-0000-00006D020000}"/>
    <cellStyle name="Millares 2 3 2 2 2 2 5" xfId="1227" xr:uid="{00000000-0005-0000-0000-00006E020000}"/>
    <cellStyle name="Millares 2 3 2 2 2 3" xfId="714" xr:uid="{00000000-0005-0000-0000-00006F020000}"/>
    <cellStyle name="Millares 2 3 2 2 2 3 2" xfId="715" xr:uid="{00000000-0005-0000-0000-000070020000}"/>
    <cellStyle name="Millares 2 3 2 2 2 3 2 2" xfId="716" xr:uid="{00000000-0005-0000-0000-000071020000}"/>
    <cellStyle name="Millares 2 3 2 2 2 3 3" xfId="717" xr:uid="{00000000-0005-0000-0000-000072020000}"/>
    <cellStyle name="Millares 2 3 2 2 2 3 3 2" xfId="718" xr:uid="{00000000-0005-0000-0000-000073020000}"/>
    <cellStyle name="Millares 2 3 2 2 2 3 4" xfId="719" xr:uid="{00000000-0005-0000-0000-000074020000}"/>
    <cellStyle name="Millares 2 3 2 2 2 4" xfId="720" xr:uid="{00000000-0005-0000-0000-000075020000}"/>
    <cellStyle name="Millares 2 3 2 2 2 4 2" xfId="721" xr:uid="{00000000-0005-0000-0000-000076020000}"/>
    <cellStyle name="Millares 2 3 2 2 2 5" xfId="722" xr:uid="{00000000-0005-0000-0000-000077020000}"/>
    <cellStyle name="Millares 2 3 2 2 2 6" xfId="1226" xr:uid="{00000000-0005-0000-0000-000078020000}"/>
    <cellStyle name="Millares 2 3 2 2 3" xfId="723" xr:uid="{00000000-0005-0000-0000-000079020000}"/>
    <cellStyle name="Millares 2 3 2 2 3 2" xfId="724" xr:uid="{00000000-0005-0000-0000-00007A020000}"/>
    <cellStyle name="Millares 2 3 2 2 3 2 2" xfId="725" xr:uid="{00000000-0005-0000-0000-00007B020000}"/>
    <cellStyle name="Millares 2 3 2 2 3 2 2 2" xfId="726" xr:uid="{00000000-0005-0000-0000-00007C020000}"/>
    <cellStyle name="Millares 2 3 2 2 3 2 3" xfId="727" xr:uid="{00000000-0005-0000-0000-00007D020000}"/>
    <cellStyle name="Millares 2 3 2 2 3 3" xfId="728" xr:uid="{00000000-0005-0000-0000-00007E020000}"/>
    <cellStyle name="Millares 2 3 2 2 3 3 2" xfId="729" xr:uid="{00000000-0005-0000-0000-00007F020000}"/>
    <cellStyle name="Millares 2 3 2 2 3 4" xfId="730" xr:uid="{00000000-0005-0000-0000-000080020000}"/>
    <cellStyle name="Millares 2 3 2 2 3 5" xfId="1228" xr:uid="{00000000-0005-0000-0000-000081020000}"/>
    <cellStyle name="Millares 2 3 2 2 4" xfId="731" xr:uid="{00000000-0005-0000-0000-000082020000}"/>
    <cellStyle name="Millares 2 3 2 2 4 2" xfId="732" xr:uid="{00000000-0005-0000-0000-000083020000}"/>
    <cellStyle name="Millares 2 3 2 2 4 2 2" xfId="733" xr:uid="{00000000-0005-0000-0000-000084020000}"/>
    <cellStyle name="Millares 2 3 2 2 4 3" xfId="734" xr:uid="{00000000-0005-0000-0000-000085020000}"/>
    <cellStyle name="Millares 2 3 2 2 4 3 2" xfId="735" xr:uid="{00000000-0005-0000-0000-000086020000}"/>
    <cellStyle name="Millares 2 3 2 2 4 4" xfId="736" xr:uid="{00000000-0005-0000-0000-000087020000}"/>
    <cellStyle name="Millares 2 3 2 2 4 5" xfId="1229" xr:uid="{00000000-0005-0000-0000-000088020000}"/>
    <cellStyle name="Millares 2 3 2 2 5" xfId="737" xr:uid="{00000000-0005-0000-0000-000089020000}"/>
    <cellStyle name="Millares 2 3 2 2 5 2" xfId="738" xr:uid="{00000000-0005-0000-0000-00008A020000}"/>
    <cellStyle name="Millares 2 3 2 2 6" xfId="739" xr:uid="{00000000-0005-0000-0000-00008B020000}"/>
    <cellStyle name="Millares 2 3 2 2 7" xfId="1225" xr:uid="{00000000-0005-0000-0000-00008C020000}"/>
    <cellStyle name="Millares 2 3 2 3" xfId="137" xr:uid="{00000000-0005-0000-0000-00008D020000}"/>
    <cellStyle name="Millares 2 3 2 3 2" xfId="740" xr:uid="{00000000-0005-0000-0000-00008E020000}"/>
    <cellStyle name="Millares 2 3 2 3 2 2" xfId="741" xr:uid="{00000000-0005-0000-0000-00008F020000}"/>
    <cellStyle name="Millares 2 3 2 3 2 2 2" xfId="742" xr:uid="{00000000-0005-0000-0000-000090020000}"/>
    <cellStyle name="Millares 2 3 2 3 2 2 2 2" xfId="743" xr:uid="{00000000-0005-0000-0000-000091020000}"/>
    <cellStyle name="Millares 2 3 2 3 2 2 3" xfId="744" xr:uid="{00000000-0005-0000-0000-000092020000}"/>
    <cellStyle name="Millares 2 3 2 3 2 3" xfId="745" xr:uid="{00000000-0005-0000-0000-000093020000}"/>
    <cellStyle name="Millares 2 3 2 3 2 3 2" xfId="746" xr:uid="{00000000-0005-0000-0000-000094020000}"/>
    <cellStyle name="Millares 2 3 2 3 2 4" xfId="747" xr:uid="{00000000-0005-0000-0000-000095020000}"/>
    <cellStyle name="Millares 2 3 2 3 2 5" xfId="1231" xr:uid="{00000000-0005-0000-0000-000096020000}"/>
    <cellStyle name="Millares 2 3 2 3 3" xfId="748" xr:uid="{00000000-0005-0000-0000-000097020000}"/>
    <cellStyle name="Millares 2 3 2 3 3 2" xfId="749" xr:uid="{00000000-0005-0000-0000-000098020000}"/>
    <cellStyle name="Millares 2 3 2 3 3 2 2" xfId="750" xr:uid="{00000000-0005-0000-0000-000099020000}"/>
    <cellStyle name="Millares 2 3 2 3 3 2 2 2" xfId="751" xr:uid="{00000000-0005-0000-0000-00009A020000}"/>
    <cellStyle name="Millares 2 3 2 3 3 2 3" xfId="752" xr:uid="{00000000-0005-0000-0000-00009B020000}"/>
    <cellStyle name="Millares 2 3 2 3 3 3" xfId="753" xr:uid="{00000000-0005-0000-0000-00009C020000}"/>
    <cellStyle name="Millares 2 3 2 3 3 3 2" xfId="754" xr:uid="{00000000-0005-0000-0000-00009D020000}"/>
    <cellStyle name="Millares 2 3 2 3 3 4" xfId="755" xr:uid="{00000000-0005-0000-0000-00009E020000}"/>
    <cellStyle name="Millares 2 3 2 3 3 5" xfId="1232" xr:uid="{00000000-0005-0000-0000-00009F020000}"/>
    <cellStyle name="Millares 2 3 2 3 4" xfId="756" xr:uid="{00000000-0005-0000-0000-0000A0020000}"/>
    <cellStyle name="Millares 2 3 2 3 4 2" xfId="757" xr:uid="{00000000-0005-0000-0000-0000A1020000}"/>
    <cellStyle name="Millares 2 3 2 3 4 2 2" xfId="758" xr:uid="{00000000-0005-0000-0000-0000A2020000}"/>
    <cellStyle name="Millares 2 3 2 3 4 3" xfId="759" xr:uid="{00000000-0005-0000-0000-0000A3020000}"/>
    <cellStyle name="Millares 2 3 2 3 4 4" xfId="1233" xr:uid="{00000000-0005-0000-0000-0000A4020000}"/>
    <cellStyle name="Millares 2 3 2 3 5" xfId="760" xr:uid="{00000000-0005-0000-0000-0000A5020000}"/>
    <cellStyle name="Millares 2 3 2 3 5 2" xfId="761" xr:uid="{00000000-0005-0000-0000-0000A6020000}"/>
    <cellStyle name="Millares 2 3 2 3 6" xfId="762" xr:uid="{00000000-0005-0000-0000-0000A7020000}"/>
    <cellStyle name="Millares 2 3 2 3 7" xfId="1230" xr:uid="{00000000-0005-0000-0000-0000A8020000}"/>
    <cellStyle name="Millares 2 3 2 4" xfId="763" xr:uid="{00000000-0005-0000-0000-0000A9020000}"/>
    <cellStyle name="Millares 2 3 2 4 2" xfId="764" xr:uid="{00000000-0005-0000-0000-0000AA020000}"/>
    <cellStyle name="Millares 2 3 2 4 2 2" xfId="765" xr:uid="{00000000-0005-0000-0000-0000AB020000}"/>
    <cellStyle name="Millares 2 3 2 4 2 2 2" xfId="766" xr:uid="{00000000-0005-0000-0000-0000AC020000}"/>
    <cellStyle name="Millares 2 3 2 4 2 3" xfId="767" xr:uid="{00000000-0005-0000-0000-0000AD020000}"/>
    <cellStyle name="Millares 2 3 2 4 3" xfId="768" xr:uid="{00000000-0005-0000-0000-0000AE020000}"/>
    <cellStyle name="Millares 2 3 2 4 3 2" xfId="769" xr:uid="{00000000-0005-0000-0000-0000AF020000}"/>
    <cellStyle name="Millares 2 3 2 4 4" xfId="770" xr:uid="{00000000-0005-0000-0000-0000B0020000}"/>
    <cellStyle name="Millares 2 3 2 4 5" xfId="1234" xr:uid="{00000000-0005-0000-0000-0000B1020000}"/>
    <cellStyle name="Millares 2 3 2 5" xfId="771" xr:uid="{00000000-0005-0000-0000-0000B2020000}"/>
    <cellStyle name="Millares 2 3 2 5 2" xfId="772" xr:uid="{00000000-0005-0000-0000-0000B3020000}"/>
    <cellStyle name="Millares 2 3 2 5 2 2" xfId="773" xr:uid="{00000000-0005-0000-0000-0000B4020000}"/>
    <cellStyle name="Millares 2 3 2 5 2 2 2" xfId="774" xr:uid="{00000000-0005-0000-0000-0000B5020000}"/>
    <cellStyle name="Millares 2 3 2 5 2 3" xfId="775" xr:uid="{00000000-0005-0000-0000-0000B6020000}"/>
    <cellStyle name="Millares 2 3 2 5 3" xfId="776" xr:uid="{00000000-0005-0000-0000-0000B7020000}"/>
    <cellStyle name="Millares 2 3 2 5 3 2" xfId="777" xr:uid="{00000000-0005-0000-0000-0000B8020000}"/>
    <cellStyle name="Millares 2 3 2 5 4" xfId="778" xr:uid="{00000000-0005-0000-0000-0000B9020000}"/>
    <cellStyle name="Millares 2 3 2 5 5" xfId="1235" xr:uid="{00000000-0005-0000-0000-0000BA020000}"/>
    <cellStyle name="Millares 2 3 2 6" xfId="779" xr:uid="{00000000-0005-0000-0000-0000BB020000}"/>
    <cellStyle name="Millares 2 3 2 6 2" xfId="780" xr:uid="{00000000-0005-0000-0000-0000BC020000}"/>
    <cellStyle name="Millares 2 3 2 6 2 2" xfId="781" xr:uid="{00000000-0005-0000-0000-0000BD020000}"/>
    <cellStyle name="Millares 2 3 2 6 3" xfId="782" xr:uid="{00000000-0005-0000-0000-0000BE020000}"/>
    <cellStyle name="Millares 2 3 2 7" xfId="783" xr:uid="{00000000-0005-0000-0000-0000BF020000}"/>
    <cellStyle name="Millares 2 3 2 7 2" xfId="784" xr:uid="{00000000-0005-0000-0000-0000C0020000}"/>
    <cellStyle name="Millares 2 3 2 8" xfId="785" xr:uid="{00000000-0005-0000-0000-0000C1020000}"/>
    <cellStyle name="Millares 2 3 2 9" xfId="1224" xr:uid="{00000000-0005-0000-0000-0000C2020000}"/>
    <cellStyle name="Millares 2 3 3" xfId="102" xr:uid="{00000000-0005-0000-0000-0000C3020000}"/>
    <cellStyle name="Millares 2 3 3 10" xfId="1236" xr:uid="{00000000-0005-0000-0000-0000C4020000}"/>
    <cellStyle name="Millares 2 3 3 2" xfId="138" xr:uid="{00000000-0005-0000-0000-0000C5020000}"/>
    <cellStyle name="Millares 2 3 3 2 2" xfId="786" xr:uid="{00000000-0005-0000-0000-0000C6020000}"/>
    <cellStyle name="Millares 2 3 3 2 2 2" xfId="787" xr:uid="{00000000-0005-0000-0000-0000C7020000}"/>
    <cellStyle name="Millares 2 3 3 2 2 2 2" xfId="788" xr:uid="{00000000-0005-0000-0000-0000C8020000}"/>
    <cellStyle name="Millares 2 3 3 2 2 2 2 2" xfId="789" xr:uid="{00000000-0005-0000-0000-0000C9020000}"/>
    <cellStyle name="Millares 2 3 3 2 2 2 3" xfId="790" xr:uid="{00000000-0005-0000-0000-0000CA020000}"/>
    <cellStyle name="Millares 2 3 3 2 2 3" xfId="791" xr:uid="{00000000-0005-0000-0000-0000CB020000}"/>
    <cellStyle name="Millares 2 3 3 2 2 3 2" xfId="792" xr:uid="{00000000-0005-0000-0000-0000CC020000}"/>
    <cellStyle name="Millares 2 3 3 2 2 4" xfId="793" xr:uid="{00000000-0005-0000-0000-0000CD020000}"/>
    <cellStyle name="Millares 2 3 3 2 2 5" xfId="1238" xr:uid="{00000000-0005-0000-0000-0000CE020000}"/>
    <cellStyle name="Millares 2 3 3 2 3" xfId="794" xr:uid="{00000000-0005-0000-0000-0000CF020000}"/>
    <cellStyle name="Millares 2 3 3 2 3 2" xfId="795" xr:uid="{00000000-0005-0000-0000-0000D0020000}"/>
    <cellStyle name="Millares 2 3 3 2 3 2 2" xfId="796" xr:uid="{00000000-0005-0000-0000-0000D1020000}"/>
    <cellStyle name="Millares 2 3 3 2 3 3" xfId="797" xr:uid="{00000000-0005-0000-0000-0000D2020000}"/>
    <cellStyle name="Millares 2 3 3 2 3 3 2" xfId="798" xr:uid="{00000000-0005-0000-0000-0000D3020000}"/>
    <cellStyle name="Millares 2 3 3 2 3 4" xfId="799" xr:uid="{00000000-0005-0000-0000-0000D4020000}"/>
    <cellStyle name="Millares 2 3 3 2 4" xfId="800" xr:uid="{00000000-0005-0000-0000-0000D5020000}"/>
    <cellStyle name="Millares 2 3 3 2 4 2" xfId="801" xr:uid="{00000000-0005-0000-0000-0000D6020000}"/>
    <cellStyle name="Millares 2 3 3 2 5" xfId="802" xr:uid="{00000000-0005-0000-0000-0000D7020000}"/>
    <cellStyle name="Millares 2 3 3 2 6" xfId="1237" xr:uid="{00000000-0005-0000-0000-0000D8020000}"/>
    <cellStyle name="Millares 2 3 3 3" xfId="803" xr:uid="{00000000-0005-0000-0000-0000D9020000}"/>
    <cellStyle name="Millares 2 3 3 3 2" xfId="804" xr:uid="{00000000-0005-0000-0000-0000DA020000}"/>
    <cellStyle name="Millares 2 3 3 3 2 2" xfId="805" xr:uid="{00000000-0005-0000-0000-0000DB020000}"/>
    <cellStyle name="Millares 2 3 3 3 2 2 2" xfId="806" xr:uid="{00000000-0005-0000-0000-0000DC020000}"/>
    <cellStyle name="Millares 2 3 3 3 2 2 2 2" xfId="807" xr:uid="{00000000-0005-0000-0000-0000DD020000}"/>
    <cellStyle name="Millares 2 3 3 3 2 2 3" xfId="808" xr:uid="{00000000-0005-0000-0000-0000DE020000}"/>
    <cellStyle name="Millares 2 3 3 3 2 2 4" xfId="809" xr:uid="{00000000-0005-0000-0000-0000DF020000}"/>
    <cellStyle name="Millares 2 3 3 3 2 3" xfId="810" xr:uid="{00000000-0005-0000-0000-0000E0020000}"/>
    <cellStyle name="Millares 2 3 3 3 2 4" xfId="811" xr:uid="{00000000-0005-0000-0000-0000E1020000}"/>
    <cellStyle name="Millares 2 3 3 3 2 4 2" xfId="812" xr:uid="{00000000-0005-0000-0000-0000E2020000}"/>
    <cellStyle name="Millares 2 3 3 3 2 5" xfId="813" xr:uid="{00000000-0005-0000-0000-0000E3020000}"/>
    <cellStyle name="Millares 2 3 3 3 2 5 2" xfId="814" xr:uid="{00000000-0005-0000-0000-0000E4020000}"/>
    <cellStyle name="Millares 2 3 3 3 3" xfId="815" xr:uid="{00000000-0005-0000-0000-0000E5020000}"/>
    <cellStyle name="Millares 2 3 3 3 3 2" xfId="816" xr:uid="{00000000-0005-0000-0000-0000E6020000}"/>
    <cellStyle name="Millares 2 3 3 3 4" xfId="817" xr:uid="{00000000-0005-0000-0000-0000E7020000}"/>
    <cellStyle name="Millares 2 3 3 3 4 2" xfId="818" xr:uid="{00000000-0005-0000-0000-0000E8020000}"/>
    <cellStyle name="Millares 2 3 3 3 5" xfId="819" xr:uid="{00000000-0005-0000-0000-0000E9020000}"/>
    <cellStyle name="Millares 2 3 3 4" xfId="820" xr:uid="{00000000-0005-0000-0000-0000EA020000}"/>
    <cellStyle name="Millares 2 3 3 4 2" xfId="821" xr:uid="{00000000-0005-0000-0000-0000EB020000}"/>
    <cellStyle name="Millares 2 3 3 4 2 2" xfId="822" xr:uid="{00000000-0005-0000-0000-0000EC020000}"/>
    <cellStyle name="Millares 2 3 3 4 3" xfId="823" xr:uid="{00000000-0005-0000-0000-0000ED020000}"/>
    <cellStyle name="Millares 2 3 3 4 3 2" xfId="824" xr:uid="{00000000-0005-0000-0000-0000EE020000}"/>
    <cellStyle name="Millares 2 3 3 4 4" xfId="825" xr:uid="{00000000-0005-0000-0000-0000EF020000}"/>
    <cellStyle name="Millares 2 3 3 4 5" xfId="1239" xr:uid="{00000000-0005-0000-0000-0000F0020000}"/>
    <cellStyle name="Millares 2 3 3 5" xfId="826" xr:uid="{00000000-0005-0000-0000-0000F1020000}"/>
    <cellStyle name="Millares 2 3 3 5 2" xfId="827" xr:uid="{00000000-0005-0000-0000-0000F2020000}"/>
    <cellStyle name="Millares 2 3 3 5 2 2" xfId="828" xr:uid="{00000000-0005-0000-0000-0000F3020000}"/>
    <cellStyle name="Millares 2 3 3 5 3" xfId="829" xr:uid="{00000000-0005-0000-0000-0000F4020000}"/>
    <cellStyle name="Millares 2 3 3 5 3 2" xfId="830" xr:uid="{00000000-0005-0000-0000-0000F5020000}"/>
    <cellStyle name="Millares 2 3 3 5 4" xfId="831" xr:uid="{00000000-0005-0000-0000-0000F6020000}"/>
    <cellStyle name="Millares 2 3 3 6" xfId="832" xr:uid="{00000000-0005-0000-0000-0000F7020000}"/>
    <cellStyle name="Millares 2 3 3 6 2" xfId="833" xr:uid="{00000000-0005-0000-0000-0000F8020000}"/>
    <cellStyle name="Millares 2 3 3 7" xfId="834" xr:uid="{00000000-0005-0000-0000-0000F9020000}"/>
    <cellStyle name="Millares 2 3 3 7 2" xfId="835" xr:uid="{00000000-0005-0000-0000-0000FA020000}"/>
    <cellStyle name="Millares 2 3 3 7 2 2" xfId="836" xr:uid="{00000000-0005-0000-0000-0000FB020000}"/>
    <cellStyle name="Millares 2 3 3 7 3" xfId="837" xr:uid="{00000000-0005-0000-0000-0000FC020000}"/>
    <cellStyle name="Millares 2 3 3 7 3 2" xfId="838" xr:uid="{00000000-0005-0000-0000-0000FD020000}"/>
    <cellStyle name="Millares 2 3 3 7 4" xfId="839" xr:uid="{00000000-0005-0000-0000-0000FE020000}"/>
    <cellStyle name="Millares 2 3 3 7 5" xfId="1240" xr:uid="{00000000-0005-0000-0000-0000FF020000}"/>
    <cellStyle name="Millares 2 3 3 8" xfId="840" xr:uid="{00000000-0005-0000-0000-000000030000}"/>
    <cellStyle name="Millares 2 3 3 8 2" xfId="841" xr:uid="{00000000-0005-0000-0000-000001030000}"/>
    <cellStyle name="Millares 2 3 3 9" xfId="842" xr:uid="{00000000-0005-0000-0000-000002030000}"/>
    <cellStyle name="Millares 2 3 4" xfId="139" xr:uid="{00000000-0005-0000-0000-000003030000}"/>
    <cellStyle name="Millares 2 3 4 2" xfId="843" xr:uid="{00000000-0005-0000-0000-000004030000}"/>
    <cellStyle name="Millares 2 3 4 2 2" xfId="844" xr:uid="{00000000-0005-0000-0000-000005030000}"/>
    <cellStyle name="Millares 2 3 4 2 2 2" xfId="845" xr:uid="{00000000-0005-0000-0000-000006030000}"/>
    <cellStyle name="Millares 2 3 4 2 2 2 2" xfId="846" xr:uid="{00000000-0005-0000-0000-000007030000}"/>
    <cellStyle name="Millares 2 3 4 2 2 3" xfId="847" xr:uid="{00000000-0005-0000-0000-000008030000}"/>
    <cellStyle name="Millares 2 3 4 2 3" xfId="848" xr:uid="{00000000-0005-0000-0000-000009030000}"/>
    <cellStyle name="Millares 2 3 4 2 3 2" xfId="849" xr:uid="{00000000-0005-0000-0000-00000A030000}"/>
    <cellStyle name="Millares 2 3 4 2 4" xfId="850" xr:uid="{00000000-0005-0000-0000-00000B030000}"/>
    <cellStyle name="Millares 2 3 4 3" xfId="851" xr:uid="{00000000-0005-0000-0000-00000C030000}"/>
    <cellStyle name="Millares 2 3 4 3 2" xfId="852" xr:uid="{00000000-0005-0000-0000-00000D030000}"/>
    <cellStyle name="Millares 2 3 4 3 2 2" xfId="853" xr:uid="{00000000-0005-0000-0000-00000E030000}"/>
    <cellStyle name="Millares 2 3 4 3 2 2 2" xfId="854" xr:uid="{00000000-0005-0000-0000-00000F030000}"/>
    <cellStyle name="Millares 2 3 4 3 2 3" xfId="855" xr:uid="{00000000-0005-0000-0000-000010030000}"/>
    <cellStyle name="Millares 2 3 4 3 3" xfId="856" xr:uid="{00000000-0005-0000-0000-000011030000}"/>
    <cellStyle name="Millares 2 3 4 3 3 2" xfId="857" xr:uid="{00000000-0005-0000-0000-000012030000}"/>
    <cellStyle name="Millares 2 3 4 3 4" xfId="858" xr:uid="{00000000-0005-0000-0000-000013030000}"/>
    <cellStyle name="Millares 2 3 4 4" xfId="859" xr:uid="{00000000-0005-0000-0000-000014030000}"/>
    <cellStyle name="Millares 2 3 4 4 2" xfId="860" xr:uid="{00000000-0005-0000-0000-000015030000}"/>
    <cellStyle name="Millares 2 3 4 4 2 2" xfId="861" xr:uid="{00000000-0005-0000-0000-000016030000}"/>
    <cellStyle name="Millares 2 3 4 4 3" xfId="862" xr:uid="{00000000-0005-0000-0000-000017030000}"/>
    <cellStyle name="Millares 2 3 4 5" xfId="863" xr:uid="{00000000-0005-0000-0000-000018030000}"/>
    <cellStyle name="Millares 2 3 4 5 2" xfId="864" xr:uid="{00000000-0005-0000-0000-000019030000}"/>
    <cellStyle name="Millares 2 3 4 6" xfId="865" xr:uid="{00000000-0005-0000-0000-00001A030000}"/>
    <cellStyle name="Millares 2 3 5" xfId="866" xr:uid="{00000000-0005-0000-0000-00001B030000}"/>
    <cellStyle name="Millares 2 3 5 2" xfId="867" xr:uid="{00000000-0005-0000-0000-00001C030000}"/>
    <cellStyle name="Millares 2 3 5 2 2" xfId="868" xr:uid="{00000000-0005-0000-0000-00001D030000}"/>
    <cellStyle name="Millares 2 3 5 2 2 2" xfId="869" xr:uid="{00000000-0005-0000-0000-00001E030000}"/>
    <cellStyle name="Millares 2 3 5 2 3" xfId="870" xr:uid="{00000000-0005-0000-0000-00001F030000}"/>
    <cellStyle name="Millares 2 3 5 2 3 2" xfId="871" xr:uid="{00000000-0005-0000-0000-000020030000}"/>
    <cellStyle name="Millares 2 3 5 2 4" xfId="872" xr:uid="{00000000-0005-0000-0000-000021030000}"/>
    <cellStyle name="Millares 2 3 5 2 5" xfId="1242" xr:uid="{00000000-0005-0000-0000-000022030000}"/>
    <cellStyle name="Millares 2 3 5 3" xfId="873" xr:uid="{00000000-0005-0000-0000-000023030000}"/>
    <cellStyle name="Millares 2 3 5 3 2" xfId="874" xr:uid="{00000000-0005-0000-0000-000024030000}"/>
    <cellStyle name="Millares 2 3 5 4" xfId="875" xr:uid="{00000000-0005-0000-0000-000025030000}"/>
    <cellStyle name="Millares 2 3 5 4 2" xfId="876" xr:uid="{00000000-0005-0000-0000-000026030000}"/>
    <cellStyle name="Millares 2 3 5 5" xfId="877" xr:uid="{00000000-0005-0000-0000-000027030000}"/>
    <cellStyle name="Millares 2 3 5 6" xfId="1241" xr:uid="{00000000-0005-0000-0000-000028030000}"/>
    <cellStyle name="Millares 2 3 6" xfId="878" xr:uid="{00000000-0005-0000-0000-000029030000}"/>
    <cellStyle name="Millares 2 3 6 2" xfId="879" xr:uid="{00000000-0005-0000-0000-00002A030000}"/>
    <cellStyle name="Millares 2 3 6 2 2" xfId="880" xr:uid="{00000000-0005-0000-0000-00002B030000}"/>
    <cellStyle name="Millares 2 3 6 2 2 2" xfId="881" xr:uid="{00000000-0005-0000-0000-00002C030000}"/>
    <cellStyle name="Millares 2 3 6 2 2 2 2" xfId="882" xr:uid="{00000000-0005-0000-0000-00002D030000}"/>
    <cellStyle name="Millares 2 3 6 2 2 3" xfId="883" xr:uid="{00000000-0005-0000-0000-00002E030000}"/>
    <cellStyle name="Millares 2 3 6 2 2 3 2" xfId="884" xr:uid="{00000000-0005-0000-0000-00002F030000}"/>
    <cellStyle name="Millares 2 3 6 2 2 4" xfId="885" xr:uid="{00000000-0005-0000-0000-000030030000}"/>
    <cellStyle name="Millares 2 3 6 2 2 4 2" xfId="886" xr:uid="{00000000-0005-0000-0000-000031030000}"/>
    <cellStyle name="Millares 2 3 6 2 2 5" xfId="887" xr:uid="{00000000-0005-0000-0000-000032030000}"/>
    <cellStyle name="Millares 2 3 6 2 3" xfId="888" xr:uid="{00000000-0005-0000-0000-000033030000}"/>
    <cellStyle name="Millares 2 3 6 2 3 2" xfId="889" xr:uid="{00000000-0005-0000-0000-000034030000}"/>
    <cellStyle name="Millares 2 3 6 2 3 2 2" xfId="890" xr:uid="{00000000-0005-0000-0000-000035030000}"/>
    <cellStyle name="Millares 2 3 6 2 3 3" xfId="891" xr:uid="{00000000-0005-0000-0000-000036030000}"/>
    <cellStyle name="Millares 2 3 6 2 4" xfId="892" xr:uid="{00000000-0005-0000-0000-000037030000}"/>
    <cellStyle name="Millares 2 3 6 3" xfId="893" xr:uid="{00000000-0005-0000-0000-000038030000}"/>
    <cellStyle name="Millares 2 3 6 3 2" xfId="894" xr:uid="{00000000-0005-0000-0000-000039030000}"/>
    <cellStyle name="Millares 2 3 6 3 2 2" xfId="895" xr:uid="{00000000-0005-0000-0000-00003A030000}"/>
    <cellStyle name="Millares 2 3 6 3 3" xfId="896" xr:uid="{00000000-0005-0000-0000-00003B030000}"/>
    <cellStyle name="Millares 2 3 6 3 3 2" xfId="897" xr:uid="{00000000-0005-0000-0000-00003C030000}"/>
    <cellStyle name="Millares 2 3 6 3 4" xfId="898" xr:uid="{00000000-0005-0000-0000-00003D030000}"/>
    <cellStyle name="Millares 2 3 6 3 4 2" xfId="899" xr:uid="{00000000-0005-0000-0000-00003E030000}"/>
    <cellStyle name="Millares 2 3 6 3 4 2 2" xfId="900" xr:uid="{00000000-0005-0000-0000-00003F030000}"/>
    <cellStyle name="Millares 2 3 6 3 4 3" xfId="901" xr:uid="{00000000-0005-0000-0000-000040030000}"/>
    <cellStyle name="Millares 2 3 6 3 5" xfId="902" xr:uid="{00000000-0005-0000-0000-000041030000}"/>
    <cellStyle name="Millares 2 3 6 4" xfId="903" xr:uid="{00000000-0005-0000-0000-000042030000}"/>
    <cellStyle name="Millares 2 3 6 4 2" xfId="904" xr:uid="{00000000-0005-0000-0000-000043030000}"/>
    <cellStyle name="Millares 2 3 6 5" xfId="905" xr:uid="{00000000-0005-0000-0000-000044030000}"/>
    <cellStyle name="Millares 2 3 7" xfId="906" xr:uid="{00000000-0005-0000-0000-000045030000}"/>
    <cellStyle name="Millares 2 3 7 2" xfId="907" xr:uid="{00000000-0005-0000-0000-000046030000}"/>
    <cellStyle name="Millares 2 3 7 2 2" xfId="908" xr:uid="{00000000-0005-0000-0000-000047030000}"/>
    <cellStyle name="Millares 2 3 7 3" xfId="909" xr:uid="{00000000-0005-0000-0000-000048030000}"/>
    <cellStyle name="Millares 2 3 7 4" xfId="1243" xr:uid="{00000000-0005-0000-0000-000049030000}"/>
    <cellStyle name="Millares 2 3 8" xfId="910" xr:uid="{00000000-0005-0000-0000-00004A030000}"/>
    <cellStyle name="Millares 2 3 8 2" xfId="911" xr:uid="{00000000-0005-0000-0000-00004B030000}"/>
    <cellStyle name="Millares 2 3 9" xfId="912" xr:uid="{00000000-0005-0000-0000-00004C030000}"/>
    <cellStyle name="Millares 2 3_13.02 (2)" xfId="140" xr:uid="{00000000-0005-0000-0000-00004D030000}"/>
    <cellStyle name="Millares 2 4" xfId="66" xr:uid="{00000000-0005-0000-0000-00004E030000}"/>
    <cellStyle name="Millares 2 4 2" xfId="117" xr:uid="{00000000-0005-0000-0000-00004F030000}"/>
    <cellStyle name="Millares 2 4 2 2" xfId="914" xr:uid="{00000000-0005-0000-0000-000050030000}"/>
    <cellStyle name="Millares 2 4 2 2 2" xfId="915" xr:uid="{00000000-0005-0000-0000-000051030000}"/>
    <cellStyle name="Millares 2 4 2 3" xfId="916" xr:uid="{00000000-0005-0000-0000-000052030000}"/>
    <cellStyle name="Millares 2 4 2 3 2" xfId="917" xr:uid="{00000000-0005-0000-0000-000053030000}"/>
    <cellStyle name="Millares 2 4 2 4" xfId="918" xr:uid="{00000000-0005-0000-0000-000054030000}"/>
    <cellStyle name="Millares 2 4 2 5" xfId="1244" xr:uid="{00000000-0005-0000-0000-000055030000}"/>
    <cellStyle name="Millares 2 4 3" xfId="919" xr:uid="{00000000-0005-0000-0000-000056030000}"/>
    <cellStyle name="Millares 2 4 3 2" xfId="920" xr:uid="{00000000-0005-0000-0000-000057030000}"/>
    <cellStyle name="Millares 2 4 3 3" xfId="921" xr:uid="{00000000-0005-0000-0000-000058030000}"/>
    <cellStyle name="Millares 2 4 3 4" xfId="922" xr:uid="{00000000-0005-0000-0000-000059030000}"/>
    <cellStyle name="Millares 2 4 3 5" xfId="923" xr:uid="{00000000-0005-0000-0000-00005A030000}"/>
    <cellStyle name="Millares 2 4 4" xfId="924" xr:uid="{00000000-0005-0000-0000-00005B030000}"/>
    <cellStyle name="Millares 2 4 5" xfId="913" xr:uid="{00000000-0005-0000-0000-00005C030000}"/>
    <cellStyle name="Millares 2 5" xfId="925" xr:uid="{00000000-0005-0000-0000-00005D030000}"/>
    <cellStyle name="Millares 3" xfId="141" xr:uid="{00000000-0005-0000-0000-00005E030000}"/>
    <cellStyle name="Millares 3 2" xfId="64" xr:uid="{00000000-0005-0000-0000-00005F030000}"/>
    <cellStyle name="Millares 3 2 2" xfId="92" xr:uid="{00000000-0005-0000-0000-000060030000}"/>
    <cellStyle name="Millares 3 2 2 2" xfId="109" xr:uid="{00000000-0005-0000-0000-000061030000}"/>
    <cellStyle name="Millares 3 2 2 2 2" xfId="926" xr:uid="{00000000-0005-0000-0000-000062030000}"/>
    <cellStyle name="Millares 3 2 2 2 2 2" xfId="927" xr:uid="{00000000-0005-0000-0000-000063030000}"/>
    <cellStyle name="Millares 3 2 2 2 3" xfId="928" xr:uid="{00000000-0005-0000-0000-000064030000}"/>
    <cellStyle name="Millares 3 2 2 2 3 2" xfId="929" xr:uid="{00000000-0005-0000-0000-000065030000}"/>
    <cellStyle name="Millares 3 2 2 2 4" xfId="930" xr:uid="{00000000-0005-0000-0000-000066030000}"/>
    <cellStyle name="Millares 3 2 2 2 5" xfId="1247" xr:uid="{00000000-0005-0000-0000-000067030000}"/>
    <cellStyle name="Millares 3 2 2 3" xfId="1246" xr:uid="{00000000-0005-0000-0000-000068030000}"/>
    <cellStyle name="Millares 3 2 3" xfId="931" xr:uid="{00000000-0005-0000-0000-000069030000}"/>
    <cellStyle name="Millares 3 2 3 2" xfId="932" xr:uid="{00000000-0005-0000-0000-00006A030000}"/>
    <cellStyle name="Millares 3 2 4" xfId="933" xr:uid="{00000000-0005-0000-0000-00006B030000}"/>
    <cellStyle name="Millares 3 2 4 2" xfId="934" xr:uid="{00000000-0005-0000-0000-00006C030000}"/>
    <cellStyle name="Millares 3 2 5" xfId="935" xr:uid="{00000000-0005-0000-0000-00006D030000}"/>
    <cellStyle name="Millares 3 2 6" xfId="1245" xr:uid="{00000000-0005-0000-0000-00006E030000}"/>
    <cellStyle name="Millares 3 3" xfId="101" xr:uid="{00000000-0005-0000-0000-00006F030000}"/>
    <cellStyle name="Millares 3 3 2" xfId="936" xr:uid="{00000000-0005-0000-0000-000070030000}"/>
    <cellStyle name="Millares 3 3 2 2" xfId="937" xr:uid="{00000000-0005-0000-0000-000071030000}"/>
    <cellStyle name="Millares 3 3 3" xfId="938" xr:uid="{00000000-0005-0000-0000-000072030000}"/>
    <cellStyle name="Millares 3 3 3 2" xfId="939" xr:uid="{00000000-0005-0000-0000-000073030000}"/>
    <cellStyle name="Millares 3 3 4" xfId="940" xr:uid="{00000000-0005-0000-0000-000074030000}"/>
    <cellStyle name="Millares 3 3 5" xfId="1248" xr:uid="{00000000-0005-0000-0000-000075030000}"/>
    <cellStyle name="Millares 3 4" xfId="120" xr:uid="{00000000-0005-0000-0000-000076030000}"/>
    <cellStyle name="Millares 3 4 2" xfId="1249" xr:uid="{00000000-0005-0000-0000-000077030000}"/>
    <cellStyle name="Millares 4" xfId="83" xr:uid="{00000000-0005-0000-0000-000078030000}"/>
    <cellStyle name="Millares 4 2" xfId="942" xr:uid="{00000000-0005-0000-0000-000079030000}"/>
    <cellStyle name="Millares 4 2 2" xfId="943" xr:uid="{00000000-0005-0000-0000-00007A030000}"/>
    <cellStyle name="Millares 4 2 2 2" xfId="944" xr:uid="{00000000-0005-0000-0000-00007B030000}"/>
    <cellStyle name="Millares 4 2 2 3" xfId="945" xr:uid="{00000000-0005-0000-0000-00007C030000}"/>
    <cellStyle name="Millares 4 2 3" xfId="946" xr:uid="{00000000-0005-0000-0000-00007D030000}"/>
    <cellStyle name="Millares 4 2 4" xfId="1251" xr:uid="{00000000-0005-0000-0000-00007E030000}"/>
    <cellStyle name="Millares 4 3" xfId="947" xr:uid="{00000000-0005-0000-0000-00007F030000}"/>
    <cellStyle name="Millares 4 3 2" xfId="948" xr:uid="{00000000-0005-0000-0000-000080030000}"/>
    <cellStyle name="Millares 4 3 2 2" xfId="949" xr:uid="{00000000-0005-0000-0000-000081030000}"/>
    <cellStyle name="Millares 4 4" xfId="950" xr:uid="{00000000-0005-0000-0000-000082030000}"/>
    <cellStyle name="Millares 4 4 2" xfId="951" xr:uid="{00000000-0005-0000-0000-000083030000}"/>
    <cellStyle name="Millares 4 4 3" xfId="952" xr:uid="{00000000-0005-0000-0000-000084030000}"/>
    <cellStyle name="Millares 4 5" xfId="953" xr:uid="{00000000-0005-0000-0000-000085030000}"/>
    <cellStyle name="Millares 4 6" xfId="941" xr:uid="{00000000-0005-0000-0000-000086030000}"/>
    <cellStyle name="Millares 4 7" xfId="1250" xr:uid="{00000000-0005-0000-0000-000087030000}"/>
    <cellStyle name="Millares 5" xfId="96" xr:uid="{00000000-0005-0000-0000-000088030000}"/>
    <cellStyle name="Millares 5 2" xfId="954" xr:uid="{00000000-0005-0000-0000-000089030000}"/>
    <cellStyle name="Millares 5 2 2" xfId="955" xr:uid="{00000000-0005-0000-0000-00008A030000}"/>
    <cellStyle name="Millares 5 2 2 2" xfId="956" xr:uid="{00000000-0005-0000-0000-00008B030000}"/>
    <cellStyle name="Millares 5 2 3" xfId="957" xr:uid="{00000000-0005-0000-0000-00008C030000}"/>
    <cellStyle name="Millares 5 3" xfId="1252" xr:uid="{00000000-0005-0000-0000-00008D030000}"/>
    <cellStyle name="Moneda 2" xfId="17" xr:uid="{00000000-0005-0000-0000-00008E030000}"/>
    <cellStyle name="Moneda 2 2" xfId="91" xr:uid="{00000000-0005-0000-0000-00008F030000}"/>
    <cellStyle name="Moneda 2 3" xfId="1253" xr:uid="{00000000-0005-0000-0000-000090030000}"/>
    <cellStyle name="Moneda 3" xfId="18" xr:uid="{00000000-0005-0000-0000-000091030000}"/>
    <cellStyle name="Moneda 3 2" xfId="84" xr:uid="{00000000-0005-0000-0000-000092030000}"/>
    <cellStyle name="Moneda 3 2 2" xfId="142" xr:uid="{00000000-0005-0000-0000-000093030000}"/>
    <cellStyle name="Moneda 3 2 2 2" xfId="958" xr:uid="{00000000-0005-0000-0000-000094030000}"/>
    <cellStyle name="Moneda 3 2 2 2 2" xfId="959" xr:uid="{00000000-0005-0000-0000-000095030000}"/>
    <cellStyle name="Moneda 3 2 2 2 2 2" xfId="960" xr:uid="{00000000-0005-0000-0000-000096030000}"/>
    <cellStyle name="Moneda 3 2 2 2 2 2 2" xfId="961" xr:uid="{00000000-0005-0000-0000-000097030000}"/>
    <cellStyle name="Moneda 3 2 2 2 2 3" xfId="962" xr:uid="{00000000-0005-0000-0000-000098030000}"/>
    <cellStyle name="Moneda 3 2 2 2 3" xfId="963" xr:uid="{00000000-0005-0000-0000-000099030000}"/>
    <cellStyle name="Moneda 3 2 2 2 3 2" xfId="964" xr:uid="{00000000-0005-0000-0000-00009A030000}"/>
    <cellStyle name="Moneda 3 2 2 2 4" xfId="965" xr:uid="{00000000-0005-0000-0000-00009B030000}"/>
    <cellStyle name="Moneda 3 2 2 2 5" xfId="1257" xr:uid="{00000000-0005-0000-0000-00009C030000}"/>
    <cellStyle name="Moneda 3 2 2 3" xfId="966" xr:uid="{00000000-0005-0000-0000-00009D030000}"/>
    <cellStyle name="Moneda 3 2 2 3 2" xfId="967" xr:uid="{00000000-0005-0000-0000-00009E030000}"/>
    <cellStyle name="Moneda 3 2 2 3 2 2" xfId="968" xr:uid="{00000000-0005-0000-0000-00009F030000}"/>
    <cellStyle name="Moneda 3 2 2 3 3" xfId="969" xr:uid="{00000000-0005-0000-0000-0000A0030000}"/>
    <cellStyle name="Moneda 3 2 2 3 3 2" xfId="970" xr:uid="{00000000-0005-0000-0000-0000A1030000}"/>
    <cellStyle name="Moneda 3 2 2 3 4" xfId="971" xr:uid="{00000000-0005-0000-0000-0000A2030000}"/>
    <cellStyle name="Moneda 3 2 2 4" xfId="972" xr:uid="{00000000-0005-0000-0000-0000A3030000}"/>
    <cellStyle name="Moneda 3 2 2 4 2" xfId="973" xr:uid="{00000000-0005-0000-0000-0000A4030000}"/>
    <cellStyle name="Moneda 3 2 2 5" xfId="974" xr:uid="{00000000-0005-0000-0000-0000A5030000}"/>
    <cellStyle name="Moneda 3 2 2 6" xfId="1256" xr:uid="{00000000-0005-0000-0000-0000A6030000}"/>
    <cellStyle name="Moneda 3 2 3" xfId="975" xr:uid="{00000000-0005-0000-0000-0000A7030000}"/>
    <cellStyle name="Moneda 3 2 3 2" xfId="976" xr:uid="{00000000-0005-0000-0000-0000A8030000}"/>
    <cellStyle name="Moneda 3 2 3 2 2" xfId="977" xr:uid="{00000000-0005-0000-0000-0000A9030000}"/>
    <cellStyle name="Moneda 3 2 3 2 2 2" xfId="978" xr:uid="{00000000-0005-0000-0000-0000AA030000}"/>
    <cellStyle name="Moneda 3 2 3 2 2 2 2" xfId="979" xr:uid="{00000000-0005-0000-0000-0000AB030000}"/>
    <cellStyle name="Moneda 3 2 3 2 2 3" xfId="980" xr:uid="{00000000-0005-0000-0000-0000AC030000}"/>
    <cellStyle name="Moneda 3 2 3 2 2 4" xfId="981" xr:uid="{00000000-0005-0000-0000-0000AD030000}"/>
    <cellStyle name="Moneda 3 2 3 2 3" xfId="982" xr:uid="{00000000-0005-0000-0000-0000AE030000}"/>
    <cellStyle name="Moneda 3 2 3 2 4" xfId="983" xr:uid="{00000000-0005-0000-0000-0000AF030000}"/>
    <cellStyle name="Moneda 3 2 3 2 4 2" xfId="984" xr:uid="{00000000-0005-0000-0000-0000B0030000}"/>
    <cellStyle name="Moneda 3 2 3 2 5" xfId="985" xr:uid="{00000000-0005-0000-0000-0000B1030000}"/>
    <cellStyle name="Moneda 3 2 3 2 5 2" xfId="986" xr:uid="{00000000-0005-0000-0000-0000B2030000}"/>
    <cellStyle name="Moneda 3 2 3 3" xfId="987" xr:uid="{00000000-0005-0000-0000-0000B3030000}"/>
    <cellStyle name="Moneda 3 2 3 3 2" xfId="988" xr:uid="{00000000-0005-0000-0000-0000B4030000}"/>
    <cellStyle name="Moneda 3 2 3 4" xfId="989" xr:uid="{00000000-0005-0000-0000-0000B5030000}"/>
    <cellStyle name="Moneda 3 2 4" xfId="990" xr:uid="{00000000-0005-0000-0000-0000B6030000}"/>
    <cellStyle name="Moneda 3 2 4 2" xfId="991" xr:uid="{00000000-0005-0000-0000-0000B7030000}"/>
    <cellStyle name="Moneda 3 2 4 2 2" xfId="992" xr:uid="{00000000-0005-0000-0000-0000B8030000}"/>
    <cellStyle name="Moneda 3 2 4 3" xfId="993" xr:uid="{00000000-0005-0000-0000-0000B9030000}"/>
    <cellStyle name="Moneda 3 2 4 3 2" xfId="994" xr:uid="{00000000-0005-0000-0000-0000BA030000}"/>
    <cellStyle name="Moneda 3 2 4 4" xfId="995" xr:uid="{00000000-0005-0000-0000-0000BB030000}"/>
    <cellStyle name="Moneda 3 2 4 5" xfId="1258" xr:uid="{00000000-0005-0000-0000-0000BC030000}"/>
    <cellStyle name="Moneda 3 2 5" xfId="996" xr:uid="{00000000-0005-0000-0000-0000BD030000}"/>
    <cellStyle name="Moneda 3 2 5 2" xfId="997" xr:uid="{00000000-0005-0000-0000-0000BE030000}"/>
    <cellStyle name="Moneda 3 2 5 3" xfId="1259" xr:uid="{00000000-0005-0000-0000-0000BF030000}"/>
    <cellStyle name="Moneda 3 2 6" xfId="998" xr:uid="{00000000-0005-0000-0000-0000C0030000}"/>
    <cellStyle name="Moneda 3 2 6 2" xfId="999" xr:uid="{00000000-0005-0000-0000-0000C1030000}"/>
    <cellStyle name="Moneda 3 2 7" xfId="1000" xr:uid="{00000000-0005-0000-0000-0000C2030000}"/>
    <cellStyle name="Moneda 3 2 8" xfId="1255" xr:uid="{00000000-0005-0000-0000-0000C3030000}"/>
    <cellStyle name="Moneda 3 3" xfId="143" xr:uid="{00000000-0005-0000-0000-0000C4030000}"/>
    <cellStyle name="Moneda 3 3 2" xfId="1001" xr:uid="{00000000-0005-0000-0000-0000C5030000}"/>
    <cellStyle name="Moneda 3 3 2 2" xfId="1002" xr:uid="{00000000-0005-0000-0000-0000C6030000}"/>
    <cellStyle name="Moneda 3 3 2 2 2" xfId="1003" xr:uid="{00000000-0005-0000-0000-0000C7030000}"/>
    <cellStyle name="Moneda 3 3 2 2 2 2" xfId="1004" xr:uid="{00000000-0005-0000-0000-0000C8030000}"/>
    <cellStyle name="Moneda 3 3 2 2 3" xfId="1005" xr:uid="{00000000-0005-0000-0000-0000C9030000}"/>
    <cellStyle name="Moneda 3 3 2 3" xfId="1006" xr:uid="{00000000-0005-0000-0000-0000CA030000}"/>
    <cellStyle name="Moneda 3 3 2 3 2" xfId="1007" xr:uid="{00000000-0005-0000-0000-0000CB030000}"/>
    <cellStyle name="Moneda 3 3 2 4" xfId="1008" xr:uid="{00000000-0005-0000-0000-0000CC030000}"/>
    <cellStyle name="Moneda 3 3 2 5" xfId="1261" xr:uid="{00000000-0005-0000-0000-0000CD030000}"/>
    <cellStyle name="Moneda 3 3 3" xfId="1009" xr:uid="{00000000-0005-0000-0000-0000CE030000}"/>
    <cellStyle name="Moneda 3 3 3 2" xfId="1010" xr:uid="{00000000-0005-0000-0000-0000CF030000}"/>
    <cellStyle name="Moneda 3 3 3 2 2" xfId="1011" xr:uid="{00000000-0005-0000-0000-0000D0030000}"/>
    <cellStyle name="Moneda 3 3 3 2 2 2" xfId="1012" xr:uid="{00000000-0005-0000-0000-0000D1030000}"/>
    <cellStyle name="Moneda 3 3 3 2 3" xfId="1013" xr:uid="{00000000-0005-0000-0000-0000D2030000}"/>
    <cellStyle name="Moneda 3 3 3 3" xfId="1014" xr:uid="{00000000-0005-0000-0000-0000D3030000}"/>
    <cellStyle name="Moneda 3 3 3 3 2" xfId="1015" xr:uid="{00000000-0005-0000-0000-0000D4030000}"/>
    <cellStyle name="Moneda 3 3 3 4" xfId="1016" xr:uid="{00000000-0005-0000-0000-0000D5030000}"/>
    <cellStyle name="Moneda 3 3 3 5" xfId="1262" xr:uid="{00000000-0005-0000-0000-0000D6030000}"/>
    <cellStyle name="Moneda 3 3 4" xfId="1017" xr:uid="{00000000-0005-0000-0000-0000D7030000}"/>
    <cellStyle name="Moneda 3 3 4 2" xfId="1018" xr:uid="{00000000-0005-0000-0000-0000D8030000}"/>
    <cellStyle name="Moneda 3 3 4 2 2" xfId="1019" xr:uid="{00000000-0005-0000-0000-0000D9030000}"/>
    <cellStyle name="Moneda 3 3 4 3" xfId="1020" xr:uid="{00000000-0005-0000-0000-0000DA030000}"/>
    <cellStyle name="Moneda 3 3 4 4" xfId="1263" xr:uid="{00000000-0005-0000-0000-0000DB030000}"/>
    <cellStyle name="Moneda 3 3 5" xfId="1021" xr:uid="{00000000-0005-0000-0000-0000DC030000}"/>
    <cellStyle name="Moneda 3 3 5 2" xfId="1022" xr:uid="{00000000-0005-0000-0000-0000DD030000}"/>
    <cellStyle name="Moneda 3 3 6" xfId="1023" xr:uid="{00000000-0005-0000-0000-0000DE030000}"/>
    <cellStyle name="Moneda 3 3 7" xfId="1260" xr:uid="{00000000-0005-0000-0000-0000DF030000}"/>
    <cellStyle name="Moneda 3 4" xfId="1024" xr:uid="{00000000-0005-0000-0000-0000E0030000}"/>
    <cellStyle name="Moneda 3 4 2" xfId="1025" xr:uid="{00000000-0005-0000-0000-0000E1030000}"/>
    <cellStyle name="Moneda 3 4 2 2" xfId="1026" xr:uid="{00000000-0005-0000-0000-0000E2030000}"/>
    <cellStyle name="Moneda 3 4 2 2 2" xfId="1027" xr:uid="{00000000-0005-0000-0000-0000E3030000}"/>
    <cellStyle name="Moneda 3 4 2 3" xfId="1028" xr:uid="{00000000-0005-0000-0000-0000E4030000}"/>
    <cellStyle name="Moneda 3 4 3" xfId="1029" xr:uid="{00000000-0005-0000-0000-0000E5030000}"/>
    <cellStyle name="Moneda 3 4 3 2" xfId="1030" xr:uid="{00000000-0005-0000-0000-0000E6030000}"/>
    <cellStyle name="Moneda 3 4 4" xfId="1031" xr:uid="{00000000-0005-0000-0000-0000E7030000}"/>
    <cellStyle name="Moneda 3 4 5" xfId="1264" xr:uid="{00000000-0005-0000-0000-0000E8030000}"/>
    <cellStyle name="Moneda 3 5" xfId="1032" xr:uid="{00000000-0005-0000-0000-0000E9030000}"/>
    <cellStyle name="Moneda 3 5 2" xfId="1033" xr:uid="{00000000-0005-0000-0000-0000EA030000}"/>
    <cellStyle name="Moneda 3 5 2 2" xfId="1034" xr:uid="{00000000-0005-0000-0000-0000EB030000}"/>
    <cellStyle name="Moneda 3 5 2 2 2" xfId="1035" xr:uid="{00000000-0005-0000-0000-0000EC030000}"/>
    <cellStyle name="Moneda 3 5 2 3" xfId="1036" xr:uid="{00000000-0005-0000-0000-0000ED030000}"/>
    <cellStyle name="Moneda 3 5 3" xfId="1037" xr:uid="{00000000-0005-0000-0000-0000EE030000}"/>
    <cellStyle name="Moneda 3 5 3 2" xfId="1038" xr:uid="{00000000-0005-0000-0000-0000EF030000}"/>
    <cellStyle name="Moneda 3 5 4" xfId="1039" xr:uid="{00000000-0005-0000-0000-0000F0030000}"/>
    <cellStyle name="Moneda 3 5 5" xfId="1265" xr:uid="{00000000-0005-0000-0000-0000F1030000}"/>
    <cellStyle name="Moneda 3 6" xfId="1040" xr:uid="{00000000-0005-0000-0000-0000F2030000}"/>
    <cellStyle name="Moneda 3 6 2" xfId="1041" xr:uid="{00000000-0005-0000-0000-0000F3030000}"/>
    <cellStyle name="Moneda 3 6 2 2" xfId="1042" xr:uid="{00000000-0005-0000-0000-0000F4030000}"/>
    <cellStyle name="Moneda 3 6 3" xfId="1043" xr:uid="{00000000-0005-0000-0000-0000F5030000}"/>
    <cellStyle name="Moneda 3 7" xfId="1044" xr:uid="{00000000-0005-0000-0000-0000F6030000}"/>
    <cellStyle name="Moneda 3 7 2" xfId="1045" xr:uid="{00000000-0005-0000-0000-0000F7030000}"/>
    <cellStyle name="Moneda 3 8" xfId="1046" xr:uid="{00000000-0005-0000-0000-0000F8030000}"/>
    <cellStyle name="Moneda 3 9" xfId="1254" xr:uid="{00000000-0005-0000-0000-0000F9030000}"/>
    <cellStyle name="Moneda 4" xfId="19" xr:uid="{00000000-0005-0000-0000-0000FA030000}"/>
    <cellStyle name="Moneda 4 2" xfId="97" xr:uid="{00000000-0005-0000-0000-0000FB030000}"/>
    <cellStyle name="Moneda 4 3" xfId="1266" xr:uid="{00000000-0005-0000-0000-0000FC030000}"/>
    <cellStyle name="Neutral 2" xfId="71" xr:uid="{00000000-0005-0000-0000-0000FD030000}"/>
    <cellStyle name="Neutral 2 2" xfId="1047" xr:uid="{00000000-0005-0000-0000-0000FE030000}"/>
    <cellStyle name="Normal" xfId="0" builtinId="0"/>
    <cellStyle name="Normal 10" xfId="105" xr:uid="{00000000-0005-0000-0000-000000040000}"/>
    <cellStyle name="Normal 10 2" xfId="144" xr:uid="{00000000-0005-0000-0000-000001040000}"/>
    <cellStyle name="Normal 10 3" xfId="1048" xr:uid="{00000000-0005-0000-0000-000002040000}"/>
    <cellStyle name="Normal 11" xfId="107" xr:uid="{00000000-0005-0000-0000-000003040000}"/>
    <cellStyle name="Normal 11 2" xfId="1050" xr:uid="{00000000-0005-0000-0000-000004040000}"/>
    <cellStyle name="Normal 11 2 2" xfId="1051" xr:uid="{00000000-0005-0000-0000-000005040000}"/>
    <cellStyle name="Normal 11 2 3" xfId="1052" xr:uid="{00000000-0005-0000-0000-000006040000}"/>
    <cellStyle name="Normal 11 2 4" xfId="1053" xr:uid="{00000000-0005-0000-0000-000007040000}"/>
    <cellStyle name="Normal 11 3" xfId="1054" xr:uid="{00000000-0005-0000-0000-000008040000}"/>
    <cellStyle name="Normal 11 3 2" xfId="1055" xr:uid="{00000000-0005-0000-0000-000009040000}"/>
    <cellStyle name="Normal 11 3 3" xfId="1056" xr:uid="{00000000-0005-0000-0000-00000A040000}"/>
    <cellStyle name="Normal 11 3 4" xfId="1057" xr:uid="{00000000-0005-0000-0000-00000B040000}"/>
    <cellStyle name="Normal 11 4" xfId="1049" xr:uid="{00000000-0005-0000-0000-00000C040000}"/>
    <cellStyle name="Normal 12" xfId="112" xr:uid="{00000000-0005-0000-0000-00000D040000}"/>
    <cellStyle name="Normal 13" xfId="114" xr:uid="{00000000-0005-0000-0000-00000E040000}"/>
    <cellStyle name="Normal 14" xfId="1058" xr:uid="{00000000-0005-0000-0000-00000F040000}"/>
    <cellStyle name="Normal 14 2" xfId="1059" xr:uid="{00000000-0005-0000-0000-000010040000}"/>
    <cellStyle name="Normal 14 3" xfId="1060" xr:uid="{00000000-0005-0000-0000-000011040000}"/>
    <cellStyle name="Normal 15" xfId="1061" xr:uid="{00000000-0005-0000-0000-000012040000}"/>
    <cellStyle name="Normal 2" xfId="20" xr:uid="{00000000-0005-0000-0000-000013040000}"/>
    <cellStyle name="Normal 2 10" xfId="145" xr:uid="{00000000-0005-0000-0000-000014040000}"/>
    <cellStyle name="Normal 2 2" xfId="21" xr:uid="{00000000-0005-0000-0000-000015040000}"/>
    <cellStyle name="Normal 2 2 2" xfId="22" xr:uid="{00000000-0005-0000-0000-000016040000}"/>
    <cellStyle name="Normal 2 2 3" xfId="23" xr:uid="{00000000-0005-0000-0000-000017040000}"/>
    <cellStyle name="Normal 2 2 4" xfId="24" xr:uid="{00000000-0005-0000-0000-000018040000}"/>
    <cellStyle name="Normal 2 2 5" xfId="25" xr:uid="{00000000-0005-0000-0000-000019040000}"/>
    <cellStyle name="Normal 2 2 6" xfId="85" xr:uid="{00000000-0005-0000-0000-00001A040000}"/>
    <cellStyle name="Normal 2 2 6 2" xfId="1062" xr:uid="{00000000-0005-0000-0000-00001B040000}"/>
    <cellStyle name="Normal 2 2 6 2 2" xfId="1063" xr:uid="{00000000-0005-0000-0000-00001C040000}"/>
    <cellStyle name="Normal 2 2 6 2 2 2" xfId="1064" xr:uid="{00000000-0005-0000-0000-00001D040000}"/>
    <cellStyle name="Normal 2 2 6 2 3" xfId="1065" xr:uid="{00000000-0005-0000-0000-00001E040000}"/>
    <cellStyle name="Normal 2 2 6 2 4" xfId="1066" xr:uid="{00000000-0005-0000-0000-00001F040000}"/>
    <cellStyle name="Normal 2 2 6 3" xfId="1067" xr:uid="{00000000-0005-0000-0000-000020040000}"/>
    <cellStyle name="Normal 2 2 6 4" xfId="1068" xr:uid="{00000000-0005-0000-0000-000021040000}"/>
    <cellStyle name="Normal 2 2 6 4 2" xfId="1069" xr:uid="{00000000-0005-0000-0000-000022040000}"/>
    <cellStyle name="Normal 2 2 6 5" xfId="1070" xr:uid="{00000000-0005-0000-0000-000023040000}"/>
    <cellStyle name="Normal 2 2_PLANTILLA FINAL CON ANALISIS" xfId="26" xr:uid="{00000000-0005-0000-0000-000024040000}"/>
    <cellStyle name="Normal 2 3" xfId="27" xr:uid="{00000000-0005-0000-0000-000025040000}"/>
    <cellStyle name="Normal 2 3 2" xfId="103" xr:uid="{00000000-0005-0000-0000-000026040000}"/>
    <cellStyle name="Normal 2 3 2 2" xfId="146" xr:uid="{00000000-0005-0000-0000-000027040000}"/>
    <cellStyle name="Normal 2 3 2 3" xfId="1071" xr:uid="{00000000-0005-0000-0000-000028040000}"/>
    <cellStyle name="Normal 2 3 3" xfId="147" xr:uid="{00000000-0005-0000-0000-000029040000}"/>
    <cellStyle name="Normal 2 3 3 2" xfId="148" xr:uid="{00000000-0005-0000-0000-00002A040000}"/>
    <cellStyle name="Normal 2 3 3 3" xfId="1072" xr:uid="{00000000-0005-0000-0000-00002B040000}"/>
    <cellStyle name="Normal 2 3 4" xfId="149" xr:uid="{00000000-0005-0000-0000-00002C040000}"/>
    <cellStyle name="Normal 2 3 6" xfId="1073" xr:uid="{00000000-0005-0000-0000-00002D040000}"/>
    <cellStyle name="Normal 2 4" xfId="28" xr:uid="{00000000-0005-0000-0000-00002E040000}"/>
    <cellStyle name="Normal 2 4 2" xfId="116" xr:uid="{00000000-0005-0000-0000-00002F040000}"/>
    <cellStyle name="Normal 2 4 2 2" xfId="1074" xr:uid="{00000000-0005-0000-0000-000030040000}"/>
    <cellStyle name="Normal 2 4 2 2 2" xfId="1075" xr:uid="{00000000-0005-0000-0000-000031040000}"/>
    <cellStyle name="Normal 2 4 2 3" xfId="1076" xr:uid="{00000000-0005-0000-0000-000032040000}"/>
    <cellStyle name="Normal 2 4 2 3 2" xfId="1077" xr:uid="{00000000-0005-0000-0000-000033040000}"/>
    <cellStyle name="Normal 2 4 2 4" xfId="1078" xr:uid="{00000000-0005-0000-0000-000034040000}"/>
    <cellStyle name="Normal 2 5" xfId="29" xr:uid="{00000000-0005-0000-0000-000035040000}"/>
    <cellStyle name="Normal 2 6" xfId="30" xr:uid="{00000000-0005-0000-0000-000036040000}"/>
    <cellStyle name="Normal 2 7" xfId="150" xr:uid="{00000000-0005-0000-0000-000037040000}"/>
    <cellStyle name="Normal 2 8" xfId="151" xr:uid="{00000000-0005-0000-0000-000038040000}"/>
    <cellStyle name="Normal 2 9" xfId="152" xr:uid="{00000000-0005-0000-0000-000039040000}"/>
    <cellStyle name="Normal 2_13.02 (2)" xfId="153" xr:uid="{00000000-0005-0000-0000-00003A040000}"/>
    <cellStyle name="Normal 3" xfId="31" xr:uid="{00000000-0005-0000-0000-00003B040000}"/>
    <cellStyle name="Normal 3 2" xfId="63" xr:uid="{00000000-0005-0000-0000-00003C040000}"/>
    <cellStyle name="Normal 3 2 2" xfId="87" xr:uid="{00000000-0005-0000-0000-00003D040000}"/>
    <cellStyle name="Normal 3 2 2 2" xfId="110" xr:uid="{00000000-0005-0000-0000-00003E040000}"/>
    <cellStyle name="Normal 3 2 2 2 2" xfId="1079" xr:uid="{00000000-0005-0000-0000-00003F040000}"/>
    <cellStyle name="Normal 3 2 2 2 2 2" xfId="1080" xr:uid="{00000000-0005-0000-0000-000040040000}"/>
    <cellStyle name="Normal 3 2 2 2 3" xfId="1081" xr:uid="{00000000-0005-0000-0000-000041040000}"/>
    <cellStyle name="Normal 3 2 2 2 3 2" xfId="1082" xr:uid="{00000000-0005-0000-0000-000042040000}"/>
    <cellStyle name="Normal 3 2 2 2 4" xfId="1083" xr:uid="{00000000-0005-0000-0000-000043040000}"/>
    <cellStyle name="Normal 3 2 3" xfId="154" xr:uid="{00000000-0005-0000-0000-000044040000}"/>
    <cellStyle name="Normal 3 2 4" xfId="1084" xr:uid="{00000000-0005-0000-0000-000045040000}"/>
    <cellStyle name="Normal 3 2 4 2" xfId="1085" xr:uid="{00000000-0005-0000-0000-000046040000}"/>
    <cellStyle name="Normal 3 2 4 2 2" xfId="1086" xr:uid="{00000000-0005-0000-0000-000047040000}"/>
    <cellStyle name="Normal 3 2 4 3" xfId="1087" xr:uid="{00000000-0005-0000-0000-000048040000}"/>
    <cellStyle name="Normal 3 3" xfId="100" xr:uid="{00000000-0005-0000-0000-000049040000}"/>
    <cellStyle name="Normal 3 3 2" xfId="155" xr:uid="{00000000-0005-0000-0000-00004A040000}"/>
    <cellStyle name="Normal 3 3 2 2" xfId="1088" xr:uid="{00000000-0005-0000-0000-00004B040000}"/>
    <cellStyle name="Normal 3 3 2 3" xfId="1089" xr:uid="{00000000-0005-0000-0000-00004C040000}"/>
    <cellStyle name="Normal 3 3 3" xfId="1090" xr:uid="{00000000-0005-0000-0000-00004D040000}"/>
    <cellStyle name="Normal 3 3 3 2" xfId="1091" xr:uid="{00000000-0005-0000-0000-00004E040000}"/>
    <cellStyle name="Normal 3 3 3 2 2" xfId="1092" xr:uid="{00000000-0005-0000-0000-00004F040000}"/>
    <cellStyle name="Normal 3 3 3 3" xfId="1093" xr:uid="{00000000-0005-0000-0000-000050040000}"/>
    <cellStyle name="Normal 3 4" xfId="118" xr:uid="{00000000-0005-0000-0000-000051040000}"/>
    <cellStyle name="Normal 3 4 2" xfId="156" xr:uid="{00000000-0005-0000-0000-000052040000}"/>
    <cellStyle name="Normal 3 4 3" xfId="1094" xr:uid="{00000000-0005-0000-0000-000053040000}"/>
    <cellStyle name="Normal 3 6" xfId="1095" xr:uid="{00000000-0005-0000-0000-000054040000}"/>
    <cellStyle name="Normal 4" xfId="123" xr:uid="{00000000-0005-0000-0000-000055040000}"/>
    <cellStyle name="Normal 4 2" xfId="32" xr:uid="{00000000-0005-0000-0000-000056040000}"/>
    <cellStyle name="Normal 4 3" xfId="93" xr:uid="{00000000-0005-0000-0000-000057040000}"/>
    <cellStyle name="Normal 4 3 2" xfId="158" xr:uid="{00000000-0005-0000-0000-000058040000}"/>
    <cellStyle name="Normal 4 3 3" xfId="1096" xr:uid="{00000000-0005-0000-0000-000059040000}"/>
    <cellStyle name="Normal 4 4" xfId="157" xr:uid="{00000000-0005-0000-0000-00005A040000}"/>
    <cellStyle name="Normal 5" xfId="88" xr:uid="{00000000-0005-0000-0000-00005B040000}"/>
    <cellStyle name="Normal 5 2" xfId="104" xr:uid="{00000000-0005-0000-0000-00005C040000}"/>
    <cellStyle name="Normal 5 2 2" xfId="122" xr:uid="{00000000-0005-0000-0000-00005D040000}"/>
    <cellStyle name="Normal 5 2 2 2" xfId="1097" xr:uid="{00000000-0005-0000-0000-00005E040000}"/>
    <cellStyle name="Normal 5 2 2 3" xfId="1098" xr:uid="{00000000-0005-0000-0000-00005F040000}"/>
    <cellStyle name="Normal 5 2 3" xfId="1099" xr:uid="{00000000-0005-0000-0000-000060040000}"/>
    <cellStyle name="Normal 5 3" xfId="98" xr:uid="{00000000-0005-0000-0000-000061040000}"/>
    <cellStyle name="Normal 5 3 2" xfId="1101" xr:uid="{00000000-0005-0000-0000-000062040000}"/>
    <cellStyle name="Normal 5 3 3" xfId="1102" xr:uid="{00000000-0005-0000-0000-000063040000}"/>
    <cellStyle name="Normal 5 3 4" xfId="1103" xr:uid="{00000000-0005-0000-0000-000064040000}"/>
    <cellStyle name="Normal 5 3 5" xfId="1104" xr:uid="{00000000-0005-0000-0000-000065040000}"/>
    <cellStyle name="Normal 5 3 6" xfId="1100" xr:uid="{00000000-0005-0000-0000-000066040000}"/>
    <cellStyle name="Normal 5 4" xfId="106" xr:uid="{00000000-0005-0000-0000-000067040000}"/>
    <cellStyle name="Normal 5 4 2" xfId="1105" xr:uid="{00000000-0005-0000-0000-000068040000}"/>
    <cellStyle name="Normal 5 4 3" xfId="1106" xr:uid="{00000000-0005-0000-0000-000069040000}"/>
    <cellStyle name="Normal 5 5" xfId="108" xr:uid="{00000000-0005-0000-0000-00006A040000}"/>
    <cellStyle name="Normal 5 5 2" xfId="1107" xr:uid="{00000000-0005-0000-0000-00006B040000}"/>
    <cellStyle name="Normal 5 5 3" xfId="1108" xr:uid="{00000000-0005-0000-0000-00006C040000}"/>
    <cellStyle name="Normal 5 6" xfId="113" xr:uid="{00000000-0005-0000-0000-00006D040000}"/>
    <cellStyle name="Normal 5 7" xfId="119" xr:uid="{00000000-0005-0000-0000-00006E040000}"/>
    <cellStyle name="Normal 5 8" xfId="1109" xr:uid="{00000000-0005-0000-0000-00006F040000}"/>
    <cellStyle name="Normal 5 8 2" xfId="1110" xr:uid="{00000000-0005-0000-0000-000070040000}"/>
    <cellStyle name="Normal 5 8 3" xfId="1111" xr:uid="{00000000-0005-0000-0000-000071040000}"/>
    <cellStyle name="Normal 6" xfId="81" xr:uid="{00000000-0005-0000-0000-000072040000}"/>
    <cellStyle name="Normal 6 2" xfId="159" xr:uid="{00000000-0005-0000-0000-000073040000}"/>
    <cellStyle name="Normal 6 3" xfId="1112" xr:uid="{00000000-0005-0000-0000-000074040000}"/>
    <cellStyle name="Normal 6 3 2" xfId="1113" xr:uid="{00000000-0005-0000-0000-000075040000}"/>
    <cellStyle name="Normal 6 3 2 2" xfId="1114" xr:uid="{00000000-0005-0000-0000-000076040000}"/>
    <cellStyle name="Normal 6 3 2 2 2" xfId="1115" xr:uid="{00000000-0005-0000-0000-000077040000}"/>
    <cellStyle name="Normal 6 3 2 2 3" xfId="1116" xr:uid="{00000000-0005-0000-0000-000078040000}"/>
    <cellStyle name="Normal 6 3 2 2 4" xfId="1117" xr:uid="{00000000-0005-0000-0000-000079040000}"/>
    <cellStyle name="Normal 6 3 2 2 5" xfId="1118" xr:uid="{00000000-0005-0000-0000-00007A040000}"/>
    <cellStyle name="Normal 6 3 2 3" xfId="1119" xr:uid="{00000000-0005-0000-0000-00007B040000}"/>
    <cellStyle name="Normal 6 3 3" xfId="1120" xr:uid="{00000000-0005-0000-0000-00007C040000}"/>
    <cellStyle name="Normal 6 3 3 2" xfId="1121" xr:uid="{00000000-0005-0000-0000-00007D040000}"/>
    <cellStyle name="Normal 6 3 3 2 2" xfId="1122" xr:uid="{00000000-0005-0000-0000-00007E040000}"/>
    <cellStyle name="Normal 6 3 3 2 3" xfId="1123" xr:uid="{00000000-0005-0000-0000-00007F040000}"/>
    <cellStyle name="Normal 6 3 3 3" xfId="1124" xr:uid="{00000000-0005-0000-0000-000080040000}"/>
    <cellStyle name="Normal 6 3 3 4" xfId="1125" xr:uid="{00000000-0005-0000-0000-000081040000}"/>
    <cellStyle name="Normal 6 3 4" xfId="1126" xr:uid="{00000000-0005-0000-0000-000082040000}"/>
    <cellStyle name="Normal 6 4" xfId="1127" xr:uid="{00000000-0005-0000-0000-000083040000}"/>
    <cellStyle name="Normal 6 5" xfId="1128" xr:uid="{00000000-0005-0000-0000-000084040000}"/>
    <cellStyle name="Normal 6 6" xfId="1129" xr:uid="{00000000-0005-0000-0000-000085040000}"/>
    <cellStyle name="Normal 7" xfId="62" xr:uid="{00000000-0005-0000-0000-000086040000}"/>
    <cellStyle name="Normal 7 2" xfId="99" xr:uid="{00000000-0005-0000-0000-000087040000}"/>
    <cellStyle name="Normal 7 3" xfId="121" xr:uid="{00000000-0005-0000-0000-000088040000}"/>
    <cellStyle name="Normal 7 4" xfId="160" xr:uid="{00000000-0005-0000-0000-000089040000}"/>
    <cellStyle name="Normal 7 4 2" xfId="1130" xr:uid="{00000000-0005-0000-0000-00008A040000}"/>
    <cellStyle name="Normal 7 5" xfId="1131" xr:uid="{00000000-0005-0000-0000-00008B040000}"/>
    <cellStyle name="Normal 8" xfId="95" xr:uid="{00000000-0005-0000-0000-00008C040000}"/>
    <cellStyle name="Normal 8 2" xfId="161" xr:uid="{00000000-0005-0000-0000-00008D040000}"/>
    <cellStyle name="Normal 8 3" xfId="1132" xr:uid="{00000000-0005-0000-0000-00008E040000}"/>
    <cellStyle name="Normal 9" xfId="94" xr:uid="{00000000-0005-0000-0000-00008F040000}"/>
    <cellStyle name="Normal 9 2" xfId="162" xr:uid="{00000000-0005-0000-0000-000090040000}"/>
    <cellStyle name="Normal 9 3" xfId="1133" xr:uid="{00000000-0005-0000-0000-000091040000}"/>
    <cellStyle name="Normal 9 4" xfId="1134" xr:uid="{00000000-0005-0000-0000-000092040000}"/>
    <cellStyle name="Normal 9 5" xfId="1135" xr:uid="{00000000-0005-0000-0000-000093040000}"/>
    <cellStyle name="Notas 2" xfId="72" xr:uid="{00000000-0005-0000-0000-000094040000}"/>
    <cellStyle name="Notas 2 2" xfId="1136" xr:uid="{00000000-0005-0000-0000-000095040000}"/>
    <cellStyle name="Notas 2 2 2" xfId="1137" xr:uid="{00000000-0005-0000-0000-000096040000}"/>
    <cellStyle name="Notas 2 3" xfId="1138" xr:uid="{00000000-0005-0000-0000-000097040000}"/>
    <cellStyle name="Notas 2 3 2" xfId="1139" xr:uid="{00000000-0005-0000-0000-000098040000}"/>
    <cellStyle name="Notas 2 4" xfId="1140" xr:uid="{00000000-0005-0000-0000-000099040000}"/>
    <cellStyle name="Porcentual 2" xfId="33" xr:uid="{00000000-0005-0000-0000-00009A040000}"/>
    <cellStyle name="Porcentual 2 2" xfId="1141" xr:uid="{00000000-0005-0000-0000-00009B040000}"/>
    <cellStyle name="Porcentual 3" xfId="34" xr:uid="{00000000-0005-0000-0000-00009C040000}"/>
    <cellStyle name="Salida 2" xfId="73" xr:uid="{00000000-0005-0000-0000-00009D040000}"/>
    <cellStyle name="Salida 2 2" xfId="1142" xr:uid="{00000000-0005-0000-0000-00009E040000}"/>
    <cellStyle name="Texto de advertencia 2" xfId="74" xr:uid="{00000000-0005-0000-0000-00009F040000}"/>
    <cellStyle name="Texto de advertencia 2 2" xfId="1143" xr:uid="{00000000-0005-0000-0000-0000A0040000}"/>
    <cellStyle name="Texto explicativo 2" xfId="75" xr:uid="{00000000-0005-0000-0000-0000A1040000}"/>
    <cellStyle name="Texto explicativo 2 2" xfId="1144" xr:uid="{00000000-0005-0000-0000-0000A2040000}"/>
    <cellStyle name="Título 1 2" xfId="77" xr:uid="{00000000-0005-0000-0000-0000A3040000}"/>
    <cellStyle name="Título 1 2 2" xfId="1145" xr:uid="{00000000-0005-0000-0000-0000A4040000}"/>
    <cellStyle name="Título 2 2" xfId="78" xr:uid="{00000000-0005-0000-0000-0000A5040000}"/>
    <cellStyle name="Título 2 2 2" xfId="1146" xr:uid="{00000000-0005-0000-0000-0000A6040000}"/>
    <cellStyle name="Título 3 2" xfId="79" xr:uid="{00000000-0005-0000-0000-0000A7040000}"/>
    <cellStyle name="Título 3 2 2" xfId="1147" xr:uid="{00000000-0005-0000-0000-0000A8040000}"/>
    <cellStyle name="Título 4" xfId="76" xr:uid="{00000000-0005-0000-0000-0000A9040000}"/>
    <cellStyle name="Título 4 2" xfId="1148" xr:uid="{00000000-0005-0000-0000-0000AA040000}"/>
    <cellStyle name="Total 2" xfId="80" xr:uid="{00000000-0005-0000-0000-0000AB040000}"/>
    <cellStyle name="Total 2 2" xfId="1149" xr:uid="{00000000-0005-0000-0000-0000AC040000}"/>
    <cellStyle name="好" xfId="1150" xr:uid="{00000000-0005-0000-0000-0000AD040000}"/>
    <cellStyle name="好 2" xfId="1151" xr:uid="{00000000-0005-0000-0000-0000AE040000}"/>
    <cellStyle name="好 3" xfId="1152" xr:uid="{00000000-0005-0000-0000-0000AF040000}"/>
    <cellStyle name="差" xfId="1153" xr:uid="{00000000-0005-0000-0000-0000B0040000}"/>
    <cellStyle name="差 2" xfId="1154" xr:uid="{00000000-0005-0000-0000-0000B1040000}"/>
    <cellStyle name="差 3" xfId="1155" xr:uid="{00000000-0005-0000-0000-0000B2040000}"/>
    <cellStyle name="常规_Sheet1" xfId="1156" xr:uid="{00000000-0005-0000-0000-0000B3040000}"/>
    <cellStyle name="强调文字颜色 1" xfId="1157" xr:uid="{00000000-0005-0000-0000-0000B4040000}"/>
    <cellStyle name="强调文字颜色 1 2" xfId="1158" xr:uid="{00000000-0005-0000-0000-0000B5040000}"/>
    <cellStyle name="强调文字颜色 1 3" xfId="1159" xr:uid="{00000000-0005-0000-0000-0000B6040000}"/>
    <cellStyle name="强调文字颜色 2" xfId="1160" xr:uid="{00000000-0005-0000-0000-0000B7040000}"/>
    <cellStyle name="强调文字颜色 2 2" xfId="1161" xr:uid="{00000000-0005-0000-0000-0000B8040000}"/>
    <cellStyle name="强调文字颜色 2 3" xfId="1162" xr:uid="{00000000-0005-0000-0000-0000B9040000}"/>
    <cellStyle name="强调文字颜色 3" xfId="1163" xr:uid="{00000000-0005-0000-0000-0000BA040000}"/>
    <cellStyle name="强调文字颜色 3 2" xfId="1164" xr:uid="{00000000-0005-0000-0000-0000BB040000}"/>
    <cellStyle name="强调文字颜色 3 3" xfId="1165" xr:uid="{00000000-0005-0000-0000-0000BC040000}"/>
    <cellStyle name="强调文字颜色 4" xfId="1166" xr:uid="{00000000-0005-0000-0000-0000BD040000}"/>
    <cellStyle name="强调文字颜色 4 2" xfId="1167" xr:uid="{00000000-0005-0000-0000-0000BE040000}"/>
    <cellStyle name="强调文字颜色 4 3" xfId="1168" xr:uid="{00000000-0005-0000-0000-0000BF040000}"/>
    <cellStyle name="强调文字颜色 5" xfId="1169" xr:uid="{00000000-0005-0000-0000-0000C0040000}"/>
    <cellStyle name="强调文字颜色 5 2" xfId="1170" xr:uid="{00000000-0005-0000-0000-0000C1040000}"/>
    <cellStyle name="强调文字颜色 5 3" xfId="1171" xr:uid="{00000000-0005-0000-0000-0000C2040000}"/>
    <cellStyle name="强调文字颜色 6" xfId="1172" xr:uid="{00000000-0005-0000-0000-0000C3040000}"/>
    <cellStyle name="强调文字颜色 6 2" xfId="1173" xr:uid="{00000000-0005-0000-0000-0000C4040000}"/>
    <cellStyle name="强调文字颜色 6 3" xfId="1174" xr:uid="{00000000-0005-0000-0000-0000C5040000}"/>
    <cellStyle name="标题" xfId="1175" xr:uid="{00000000-0005-0000-0000-0000C6040000}"/>
    <cellStyle name="标题 1" xfId="1176" xr:uid="{00000000-0005-0000-0000-0000C7040000}"/>
    <cellStyle name="标题 1 2" xfId="1177" xr:uid="{00000000-0005-0000-0000-0000C8040000}"/>
    <cellStyle name="标题 1 3" xfId="1178" xr:uid="{00000000-0005-0000-0000-0000C9040000}"/>
    <cellStyle name="标题 2" xfId="1179" xr:uid="{00000000-0005-0000-0000-0000CA040000}"/>
    <cellStyle name="标题 2 2" xfId="1180" xr:uid="{00000000-0005-0000-0000-0000CB040000}"/>
    <cellStyle name="标题 2 3" xfId="1181" xr:uid="{00000000-0005-0000-0000-0000CC040000}"/>
    <cellStyle name="标题 3" xfId="1182" xr:uid="{00000000-0005-0000-0000-0000CD040000}"/>
    <cellStyle name="标题 3 2" xfId="1183" xr:uid="{00000000-0005-0000-0000-0000CE040000}"/>
    <cellStyle name="标题 3 3" xfId="1184" xr:uid="{00000000-0005-0000-0000-0000CF040000}"/>
    <cellStyle name="标题 4" xfId="1185" xr:uid="{00000000-0005-0000-0000-0000D0040000}"/>
    <cellStyle name="标题 4 2" xfId="1186" xr:uid="{00000000-0005-0000-0000-0000D1040000}"/>
    <cellStyle name="标题 4 3" xfId="1187" xr:uid="{00000000-0005-0000-0000-0000D2040000}"/>
    <cellStyle name="标题 5" xfId="1188" xr:uid="{00000000-0005-0000-0000-0000D3040000}"/>
    <cellStyle name="标题 6" xfId="1189" xr:uid="{00000000-0005-0000-0000-0000D4040000}"/>
    <cellStyle name="检查单元格" xfId="1190" xr:uid="{00000000-0005-0000-0000-0000D5040000}"/>
    <cellStyle name="检查单元格 2" xfId="1191" xr:uid="{00000000-0005-0000-0000-0000D6040000}"/>
    <cellStyle name="检查单元格 3" xfId="1192" xr:uid="{00000000-0005-0000-0000-0000D7040000}"/>
    <cellStyle name="汇总" xfId="1193" xr:uid="{00000000-0005-0000-0000-0000D8040000}"/>
    <cellStyle name="汇总 2" xfId="1194" xr:uid="{00000000-0005-0000-0000-0000D9040000}"/>
    <cellStyle name="汇总 3" xfId="1195" xr:uid="{00000000-0005-0000-0000-0000DA040000}"/>
    <cellStyle name="注释" xfId="1196" xr:uid="{00000000-0005-0000-0000-0000DB040000}"/>
    <cellStyle name="注释 2" xfId="1197" xr:uid="{00000000-0005-0000-0000-0000DC040000}"/>
    <cellStyle name="注释 3" xfId="1198" xr:uid="{00000000-0005-0000-0000-0000DD040000}"/>
    <cellStyle name="解释性文本" xfId="1199" xr:uid="{00000000-0005-0000-0000-0000DE040000}"/>
    <cellStyle name="解释性文本 2" xfId="1200" xr:uid="{00000000-0005-0000-0000-0000DF040000}"/>
    <cellStyle name="解释性文本 3" xfId="1201" xr:uid="{00000000-0005-0000-0000-0000E0040000}"/>
    <cellStyle name="警告文本" xfId="1202" xr:uid="{00000000-0005-0000-0000-0000E1040000}"/>
    <cellStyle name="警告文本 2" xfId="1203" xr:uid="{00000000-0005-0000-0000-0000E2040000}"/>
    <cellStyle name="警告文本 3" xfId="1204" xr:uid="{00000000-0005-0000-0000-0000E3040000}"/>
    <cellStyle name="计算" xfId="1205" xr:uid="{00000000-0005-0000-0000-0000E4040000}"/>
    <cellStyle name="计算 2" xfId="1206" xr:uid="{00000000-0005-0000-0000-0000E5040000}"/>
    <cellStyle name="计算 3" xfId="1207" xr:uid="{00000000-0005-0000-0000-0000E6040000}"/>
    <cellStyle name="输入" xfId="1208" xr:uid="{00000000-0005-0000-0000-0000E7040000}"/>
    <cellStyle name="输入 2" xfId="1209" xr:uid="{00000000-0005-0000-0000-0000E8040000}"/>
    <cellStyle name="输入 3" xfId="1210" xr:uid="{00000000-0005-0000-0000-0000E9040000}"/>
    <cellStyle name="输出" xfId="1211" xr:uid="{00000000-0005-0000-0000-0000EA040000}"/>
    <cellStyle name="输出 2" xfId="1212" xr:uid="{00000000-0005-0000-0000-0000EB040000}"/>
    <cellStyle name="输出 3" xfId="1213" xr:uid="{00000000-0005-0000-0000-0000EC040000}"/>
    <cellStyle name="适中" xfId="1214" xr:uid="{00000000-0005-0000-0000-0000ED040000}"/>
    <cellStyle name="适中 2" xfId="1215" xr:uid="{00000000-0005-0000-0000-0000EE040000}"/>
    <cellStyle name="适中 3" xfId="1216" xr:uid="{00000000-0005-0000-0000-0000EF040000}"/>
    <cellStyle name="链接单元格" xfId="1217" xr:uid="{00000000-0005-0000-0000-0000F0040000}"/>
    <cellStyle name="链接单元格 2" xfId="1218" xr:uid="{00000000-0005-0000-0000-0000F1040000}"/>
    <cellStyle name="链接单元格 3" xfId="1219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microsoft.com/office/2007/relationships/hdphoto" Target="../media/hdphoto1.wdp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9</xdr:row>
      <xdr:rowOff>866775</xdr:rowOff>
    </xdr:from>
    <xdr:ext cx="2266950" cy="1276350"/>
    <xdr:pic>
      <xdr:nvPicPr>
        <xdr:cNvPr id="24" name="Imagen 23">
          <a:extLst>
            <a:ext uri="{FF2B5EF4-FFF2-40B4-BE49-F238E27FC236}">
              <a16:creationId xmlns:a16="http://schemas.microsoft.com/office/drawing/2014/main" id="{B3B1D1CB-5FCB-45A7-AA90-F7CF81DA6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10429875"/>
          <a:ext cx="2266950" cy="1276350"/>
        </a:xfrm>
        <a:prstGeom prst="rect">
          <a:avLst/>
        </a:prstGeom>
      </xdr:spPr>
    </xdr:pic>
    <xdr:clientData/>
  </xdr:oneCellAnchor>
  <xdr:twoCellAnchor editAs="oneCell">
    <xdr:from>
      <xdr:col>4</xdr:col>
      <xdr:colOff>136071</xdr:colOff>
      <xdr:row>8</xdr:row>
      <xdr:rowOff>326571</xdr:rowOff>
    </xdr:from>
    <xdr:to>
      <xdr:col>4</xdr:col>
      <xdr:colOff>2272393</xdr:colOff>
      <xdr:row>8</xdr:row>
      <xdr:rowOff>2225524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7DDB69-C9AC-A502-0E24-A69715179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5535" y="6953250"/>
          <a:ext cx="2136322" cy="1898953"/>
        </a:xfrm>
        <a:prstGeom prst="rect">
          <a:avLst/>
        </a:prstGeom>
      </xdr:spPr>
    </xdr:pic>
    <xdr:clientData/>
  </xdr:twoCellAnchor>
  <xdr:twoCellAnchor editAs="oneCell">
    <xdr:from>
      <xdr:col>4</xdr:col>
      <xdr:colOff>367390</xdr:colOff>
      <xdr:row>6</xdr:row>
      <xdr:rowOff>204107</xdr:rowOff>
    </xdr:from>
    <xdr:to>
      <xdr:col>4</xdr:col>
      <xdr:colOff>2226927</xdr:colOff>
      <xdr:row>6</xdr:row>
      <xdr:rowOff>1551214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2F3BDA0-C3D3-3919-6C13-D871548A3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56854" y="1347107"/>
          <a:ext cx="1859537" cy="1347107"/>
        </a:xfrm>
        <a:prstGeom prst="rect">
          <a:avLst/>
        </a:prstGeom>
      </xdr:spPr>
    </xdr:pic>
    <xdr:clientData/>
  </xdr:twoCellAnchor>
  <xdr:oneCellAnchor>
    <xdr:from>
      <xdr:col>4</xdr:col>
      <xdr:colOff>303243</xdr:colOff>
      <xdr:row>7</xdr:row>
      <xdr:rowOff>353786</xdr:rowOff>
    </xdr:from>
    <xdr:ext cx="1894460" cy="1551213"/>
    <xdr:pic>
      <xdr:nvPicPr>
        <xdr:cNvPr id="3" name="Imagen 2">
          <a:extLst>
            <a:ext uri="{FF2B5EF4-FFF2-40B4-BE49-F238E27FC236}">
              <a16:creationId xmlns:a16="http://schemas.microsoft.com/office/drawing/2014/main" id="{2491F4BE-6DCD-4DD0-B41B-0B0889A41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2707" y="3891643"/>
          <a:ext cx="1894460" cy="1551213"/>
        </a:xfrm>
        <a:prstGeom prst="rect">
          <a:avLst/>
        </a:prstGeom>
      </xdr:spPr>
    </xdr:pic>
    <xdr:clientData/>
  </xdr:oneCellAnchor>
  <xdr:twoCellAnchor editAs="oneCell">
    <xdr:from>
      <xdr:col>4</xdr:col>
      <xdr:colOff>122465</xdr:colOff>
      <xdr:row>11</xdr:row>
      <xdr:rowOff>449037</xdr:rowOff>
    </xdr:from>
    <xdr:to>
      <xdr:col>4</xdr:col>
      <xdr:colOff>2286002</xdr:colOff>
      <xdr:row>11</xdr:row>
      <xdr:rowOff>2307036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90AD8CA-B59B-4983-955C-7BCA9C796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65"/>
        <a:stretch>
          <a:fillRect/>
        </a:stretch>
      </xdr:blipFill>
      <xdr:spPr>
        <a:xfrm>
          <a:off x="2911929" y="15240001"/>
          <a:ext cx="2163537" cy="1857999"/>
        </a:xfrm>
        <a:prstGeom prst="rect">
          <a:avLst/>
        </a:prstGeom>
      </xdr:spPr>
    </xdr:pic>
    <xdr:clientData/>
  </xdr:twoCellAnchor>
  <xdr:oneCellAnchor>
    <xdr:from>
      <xdr:col>4</xdr:col>
      <xdr:colOff>258534</xdr:colOff>
      <xdr:row>12</xdr:row>
      <xdr:rowOff>204106</xdr:rowOff>
    </xdr:from>
    <xdr:ext cx="1911366" cy="2612571"/>
    <xdr:pic>
      <xdr:nvPicPr>
        <xdr:cNvPr id="8" name="Imagen 7">
          <a:extLst>
            <a:ext uri="{FF2B5EF4-FFF2-40B4-BE49-F238E27FC236}">
              <a16:creationId xmlns:a16="http://schemas.microsoft.com/office/drawing/2014/main" id="{4D6889DA-80BE-4FE9-B672-2953CD5BF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61"/>
        <a:stretch>
          <a:fillRect/>
        </a:stretch>
      </xdr:blipFill>
      <xdr:spPr>
        <a:xfrm>
          <a:off x="3047998" y="18083892"/>
          <a:ext cx="1911366" cy="2612571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10</xdr:row>
      <xdr:rowOff>721179</xdr:rowOff>
    </xdr:from>
    <xdr:ext cx="2245179" cy="1223382"/>
    <xdr:pic>
      <xdr:nvPicPr>
        <xdr:cNvPr id="5" name="Imagen 4">
          <a:extLst>
            <a:ext uri="{FF2B5EF4-FFF2-40B4-BE49-F238E27FC236}">
              <a16:creationId xmlns:a16="http://schemas.microsoft.com/office/drawing/2014/main" id="{9A90CBF5-E3BE-4218-B605-E3B122324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76"/>
        <a:stretch>
          <a:fillRect/>
        </a:stretch>
      </xdr:blipFill>
      <xdr:spPr>
        <a:xfrm>
          <a:off x="2884714" y="18315215"/>
          <a:ext cx="2245179" cy="1223382"/>
        </a:xfrm>
        <a:prstGeom prst="rect">
          <a:avLst/>
        </a:prstGeom>
      </xdr:spPr>
    </xdr:pic>
    <xdr:clientData/>
  </xdr:oneCellAnchor>
  <xdr:twoCellAnchor editAs="oneCell">
    <xdr:from>
      <xdr:col>4</xdr:col>
      <xdr:colOff>68035</xdr:colOff>
      <xdr:row>6</xdr:row>
      <xdr:rowOff>1632858</xdr:rowOff>
    </xdr:from>
    <xdr:to>
      <xdr:col>4</xdr:col>
      <xdr:colOff>2339844</xdr:colOff>
      <xdr:row>6</xdr:row>
      <xdr:rowOff>2570178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4A83733-9DCF-7852-C0F4-C809056B3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499" y="2775858"/>
          <a:ext cx="2271809" cy="937320"/>
        </a:xfrm>
        <a:prstGeom prst="rect">
          <a:avLst/>
        </a:prstGeom>
      </xdr:spPr>
    </xdr:pic>
    <xdr:clientData/>
  </xdr:twoCellAnchor>
  <xdr:oneCellAnchor>
    <xdr:from>
      <xdr:col>4</xdr:col>
      <xdr:colOff>126068</xdr:colOff>
      <xdr:row>2</xdr:row>
      <xdr:rowOff>727184</xdr:rowOff>
    </xdr:from>
    <xdr:ext cx="2132172" cy="1454906"/>
    <xdr:pic>
      <xdr:nvPicPr>
        <xdr:cNvPr id="9" name="Imagen 8">
          <a:extLst>
            <a:ext uri="{FF2B5EF4-FFF2-40B4-BE49-F238E27FC236}">
              <a16:creationId xmlns:a16="http://schemas.microsoft.com/office/drawing/2014/main" id="{4CEE39CA-51DB-4B5E-A2C9-7A5B7B6D7ED9}"/>
            </a:ext>
            <a:ext uri="{147F2762-F138-4A5C-976F-8EAC2B608ADB}">
              <a16:predDERef xmlns:a16="http://schemas.microsoft.com/office/drawing/2014/main" pred="{7D696F92-BB64-418E-8D12-51886B053B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rightnessContrast contrast="40000"/>
                  </a14:imgEffect>
                </a14:imgLayer>
              </a14:imgProps>
            </a:ext>
          </a:extLst>
        </a:blip>
        <a:srcRect l="1487" t="5283" r="2904" b="4151"/>
        <a:stretch/>
      </xdr:blipFill>
      <xdr:spPr>
        <a:xfrm>
          <a:off x="2914295" y="1541139"/>
          <a:ext cx="2132172" cy="145490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155"/>
  <sheetViews>
    <sheetView tabSelected="1" topLeftCell="A9" zoomScale="70" zoomScaleNormal="70" workbookViewId="0">
      <selection activeCell="J11" sqref="J11"/>
    </sheetView>
  </sheetViews>
  <sheetFormatPr baseColWidth="10" defaultColWidth="11.42578125" defaultRowHeight="15"/>
  <cols>
    <col min="1" max="1" width="3.42578125" customWidth="1"/>
    <col min="2" max="2" width="5.42578125" customWidth="1"/>
    <col min="3" max="3" width="13.42578125" customWidth="1"/>
    <col min="4" max="4" width="19.42578125" customWidth="1"/>
    <col min="5" max="5" width="36.140625" customWidth="1"/>
    <col min="6" max="6" width="14.42578125" customWidth="1"/>
    <col min="7" max="7" width="18.7109375" customWidth="1"/>
    <col min="8" max="8" width="15.42578125" customWidth="1"/>
    <col min="9" max="9" width="78.5703125" customWidth="1"/>
    <col min="10" max="10" width="23" customWidth="1"/>
    <col min="11" max="11" width="21.42578125" customWidth="1"/>
    <col min="12" max="12" width="20.7109375" customWidth="1"/>
    <col min="13" max="13" width="19.85546875" customWidth="1"/>
    <col min="14" max="14" width="10.7109375" customWidth="1"/>
    <col min="15" max="15" width="12.140625" customWidth="1"/>
    <col min="16" max="16" width="7.5703125" customWidth="1"/>
    <col min="17" max="17" width="11.7109375" bestFit="1" customWidth="1"/>
    <col min="18" max="18" width="20.5703125" customWidth="1"/>
    <col min="19" max="19" width="18.42578125" customWidth="1"/>
    <col min="20" max="20" width="11.7109375" bestFit="1" customWidth="1"/>
    <col min="21" max="21" width="17" customWidth="1"/>
    <col min="22" max="22" width="15" customWidth="1"/>
    <col min="23" max="23" width="19.5703125" customWidth="1"/>
    <col min="24" max="24" width="29.85546875" customWidth="1"/>
    <col min="25" max="25" width="13.28515625" customWidth="1"/>
    <col min="26" max="26" width="7.28515625" customWidth="1"/>
    <col min="27" max="27" width="8.7109375" customWidth="1"/>
    <col min="28" max="28" width="10.5703125" customWidth="1"/>
    <col min="29" max="29" width="16.7109375" customWidth="1"/>
    <col min="30" max="30" width="14.85546875" customWidth="1"/>
    <col min="31" max="31" width="12.85546875" bestFit="1" customWidth="1"/>
    <col min="32" max="32" width="17.85546875" customWidth="1"/>
    <col min="33" max="33" width="15.28515625" customWidth="1"/>
    <col min="34" max="34" width="11.7109375" bestFit="1" customWidth="1"/>
    <col min="35" max="35" width="16.140625" customWidth="1"/>
    <col min="36" max="36" width="11.7109375" bestFit="1" customWidth="1"/>
    <col min="37" max="37" width="13.7109375" bestFit="1" customWidth="1"/>
    <col min="38" max="38" width="14.85546875" bestFit="1" customWidth="1"/>
    <col min="39" max="40" width="12.7109375" bestFit="1" customWidth="1"/>
    <col min="41" max="41" width="14.85546875" bestFit="1" customWidth="1"/>
    <col min="42" max="42" width="13.7109375" bestFit="1" customWidth="1"/>
    <col min="44" max="45" width="11.7109375" bestFit="1" customWidth="1"/>
  </cols>
  <sheetData>
    <row r="1" spans="1:255" ht="29.45" customHeight="1" thickBot="1">
      <c r="B1" s="106" t="s">
        <v>1</v>
      </c>
      <c r="C1" s="107"/>
      <c r="D1" s="107"/>
      <c r="E1" s="107"/>
      <c r="F1" s="107"/>
      <c r="G1" s="107"/>
      <c r="H1" s="107"/>
      <c r="I1" s="108"/>
      <c r="J1" s="87" t="s">
        <v>2</v>
      </c>
      <c r="K1" s="109" t="s">
        <v>3</v>
      </c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2"/>
      <c r="AC1" s="2"/>
      <c r="AD1" s="2"/>
      <c r="AE1" s="2"/>
      <c r="AF1" s="2"/>
      <c r="AG1" s="2"/>
      <c r="AH1" s="2"/>
      <c r="AI1" s="2"/>
    </row>
    <row r="2" spans="1:255" ht="36" customHeight="1" thickBot="1">
      <c r="B2" s="76" t="s">
        <v>4</v>
      </c>
      <c r="C2" s="72" t="s">
        <v>5</v>
      </c>
      <c r="D2" s="72" t="s">
        <v>6</v>
      </c>
      <c r="E2" s="72" t="s">
        <v>7</v>
      </c>
      <c r="F2" s="72" t="s">
        <v>8</v>
      </c>
      <c r="G2" s="73" t="s">
        <v>9</v>
      </c>
      <c r="H2" s="73" t="s">
        <v>10</v>
      </c>
      <c r="I2" s="96" t="s">
        <v>11</v>
      </c>
      <c r="J2" s="1"/>
      <c r="K2" s="3" t="s">
        <v>12</v>
      </c>
      <c r="L2" s="8" t="s">
        <v>13</v>
      </c>
      <c r="M2" s="8" t="s">
        <v>14</v>
      </c>
      <c r="N2" s="4" t="s">
        <v>15</v>
      </c>
      <c r="O2" s="20" t="s">
        <v>16</v>
      </c>
      <c r="P2" s="21" t="s">
        <v>17</v>
      </c>
      <c r="Q2" s="21" t="s">
        <v>18</v>
      </c>
      <c r="R2" s="21" t="s">
        <v>19</v>
      </c>
      <c r="S2" s="21" t="s">
        <v>20</v>
      </c>
      <c r="T2" s="21" t="s">
        <v>21</v>
      </c>
      <c r="U2" s="22" t="s">
        <v>22</v>
      </c>
      <c r="V2" s="3" t="s">
        <v>23</v>
      </c>
      <c r="W2" s="4" t="s">
        <v>24</v>
      </c>
      <c r="X2" s="9" t="s">
        <v>25</v>
      </c>
      <c r="Y2" s="10" t="s">
        <v>26</v>
      </c>
      <c r="Z2" s="10" t="s">
        <v>27</v>
      </c>
      <c r="AA2" s="10" t="s">
        <v>28</v>
      </c>
      <c r="AB2" s="10" t="s">
        <v>29</v>
      </c>
      <c r="AC2" s="11" t="s">
        <v>30</v>
      </c>
      <c r="AD2" s="12" t="s">
        <v>31</v>
      </c>
      <c r="AE2" s="12" t="s">
        <v>32</v>
      </c>
      <c r="AF2" s="5" t="s">
        <v>20</v>
      </c>
      <c r="AG2" s="6" t="s">
        <v>33</v>
      </c>
      <c r="AH2" s="6" t="s">
        <v>34</v>
      </c>
      <c r="AI2" s="7" t="s">
        <v>35</v>
      </c>
      <c r="AL2" s="29" t="s">
        <v>36</v>
      </c>
      <c r="AM2" s="29" t="s">
        <v>37</v>
      </c>
      <c r="AN2" s="29" t="s">
        <v>38</v>
      </c>
      <c r="AO2" s="29" t="s">
        <v>39</v>
      </c>
      <c r="AP2" s="29" t="s">
        <v>40</v>
      </c>
      <c r="AQ2" s="29" t="s">
        <v>41</v>
      </c>
      <c r="AR2" s="30"/>
      <c r="AS2" s="31" t="s">
        <v>42</v>
      </c>
      <c r="AT2" s="31" t="s">
        <v>43</v>
      </c>
    </row>
    <row r="3" spans="1:255" s="2" customFormat="1" ht="206.25" customHeight="1" thickBot="1">
      <c r="B3" s="97">
        <v>1</v>
      </c>
      <c r="C3" s="98" t="s">
        <v>87</v>
      </c>
      <c r="D3" s="98" t="s">
        <v>88</v>
      </c>
      <c r="E3" s="99" t="s">
        <v>89</v>
      </c>
      <c r="F3" s="100">
        <v>50</v>
      </c>
      <c r="G3" s="101">
        <v>16.5</v>
      </c>
      <c r="H3" s="102" t="s">
        <v>93</v>
      </c>
      <c r="I3" s="103" t="s">
        <v>94</v>
      </c>
      <c r="J3" s="95">
        <f t="shared" ref="J3" si="0">F3*G3</f>
        <v>825</v>
      </c>
      <c r="K3" s="92" t="s">
        <v>90</v>
      </c>
      <c r="L3" s="93" t="s">
        <v>91</v>
      </c>
      <c r="M3" s="94" t="s">
        <v>92</v>
      </c>
      <c r="N3" s="94"/>
      <c r="O3" s="89">
        <f>800/100/1.14</f>
        <v>7.0175438596491233</v>
      </c>
      <c r="P3" s="51">
        <v>47</v>
      </c>
      <c r="Q3" s="53">
        <f>O3*P3/100</f>
        <v>3.2982456140350882</v>
      </c>
      <c r="R3" s="56">
        <f t="shared" ref="R3" si="1">Q3*T3</f>
        <v>164.91228070175441</v>
      </c>
      <c r="S3" s="57">
        <f t="shared" ref="S3" si="2">O3+Q3</f>
        <v>10.315789473684212</v>
      </c>
      <c r="T3" s="51">
        <v>50</v>
      </c>
      <c r="U3" s="58">
        <f>S3*2</f>
        <v>20.631578947368425</v>
      </c>
      <c r="V3" s="39">
        <v>90</v>
      </c>
      <c r="W3" s="60">
        <f t="shared" ref="W3" si="3">T3*S3+U3+V3</f>
        <v>626.42105263157907</v>
      </c>
      <c r="X3" s="38" t="s">
        <v>71</v>
      </c>
      <c r="Y3" s="39">
        <f>3.5*52</f>
        <v>182</v>
      </c>
      <c r="Z3" s="37">
        <v>1</v>
      </c>
      <c r="AA3" s="37">
        <v>1</v>
      </c>
      <c r="AB3" s="37">
        <v>1</v>
      </c>
      <c r="AC3" s="62">
        <f t="shared" ref="AC3" si="4">Y3*Z3*AA3*AB3</f>
        <v>182</v>
      </c>
      <c r="AD3" s="36">
        <v>3.5</v>
      </c>
      <c r="AE3" s="59">
        <f t="shared" ref="AE3" si="5">1%*(W3+AC3+AD3)</f>
        <v>8.1192105263157917</v>
      </c>
      <c r="AF3" s="64">
        <f t="shared" ref="AF3" si="6">W3+AC3+AE3+AD3</f>
        <v>820.04026315789486</v>
      </c>
      <c r="AG3" s="65">
        <f t="shared" ref="AG3" si="7">AF3/T3</f>
        <v>16.400805263157896</v>
      </c>
      <c r="AH3" s="90">
        <f t="shared" ref="AH3" si="8">AG3*18%</f>
        <v>2.9521449473684211</v>
      </c>
      <c r="AI3" s="91">
        <f t="shared" ref="AI3" si="9">AG3+AH3</f>
        <v>19.352950210526316</v>
      </c>
      <c r="AL3"/>
      <c r="AM3" s="23"/>
    </row>
    <row r="4" spans="1:255" ht="25.15" customHeight="1" thickBot="1">
      <c r="E4" s="68"/>
      <c r="K4" s="69"/>
      <c r="L4" s="70" t="s">
        <v>0</v>
      </c>
    </row>
    <row r="5" spans="1:255" ht="29.45" customHeight="1" thickBot="1">
      <c r="B5" s="106" t="s">
        <v>1</v>
      </c>
      <c r="C5" s="107"/>
      <c r="D5" s="107"/>
      <c r="E5" s="107"/>
      <c r="F5" s="107"/>
      <c r="G5" s="107"/>
      <c r="H5" s="107"/>
      <c r="I5" s="108"/>
      <c r="J5" s="87" t="s">
        <v>2</v>
      </c>
      <c r="K5" s="109" t="s">
        <v>3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2"/>
      <c r="AC5" s="2"/>
      <c r="AD5" s="2"/>
      <c r="AE5" s="2"/>
      <c r="AF5" s="2"/>
      <c r="AG5" s="2"/>
      <c r="AH5" s="2"/>
      <c r="AI5" s="2"/>
    </row>
    <row r="6" spans="1:255" ht="36" customHeight="1" thickBot="1">
      <c r="B6" s="76" t="s">
        <v>4</v>
      </c>
      <c r="C6" s="72" t="s">
        <v>5</v>
      </c>
      <c r="D6" s="72" t="s">
        <v>6</v>
      </c>
      <c r="E6" s="72" t="s">
        <v>7</v>
      </c>
      <c r="F6" s="72" t="s">
        <v>8</v>
      </c>
      <c r="G6" s="73" t="s">
        <v>9</v>
      </c>
      <c r="H6" s="73" t="s">
        <v>10</v>
      </c>
      <c r="I6" s="83" t="s">
        <v>11</v>
      </c>
      <c r="J6" s="1"/>
      <c r="K6" s="3" t="s">
        <v>12</v>
      </c>
      <c r="L6" s="8" t="s">
        <v>13</v>
      </c>
      <c r="M6" s="8" t="s">
        <v>14</v>
      </c>
      <c r="N6" s="4" t="s">
        <v>15</v>
      </c>
      <c r="O6" s="20" t="s">
        <v>16</v>
      </c>
      <c r="P6" s="21" t="s">
        <v>17</v>
      </c>
      <c r="Q6" s="21" t="s">
        <v>18</v>
      </c>
      <c r="R6" s="21" t="s">
        <v>19</v>
      </c>
      <c r="S6" s="21" t="s">
        <v>20</v>
      </c>
      <c r="T6" s="21" t="s">
        <v>21</v>
      </c>
      <c r="U6" s="22" t="s">
        <v>22</v>
      </c>
      <c r="V6" s="3" t="s">
        <v>23</v>
      </c>
      <c r="W6" s="4" t="s">
        <v>24</v>
      </c>
      <c r="X6" s="9" t="s">
        <v>25</v>
      </c>
      <c r="Y6" s="10" t="s">
        <v>26</v>
      </c>
      <c r="Z6" s="10" t="s">
        <v>27</v>
      </c>
      <c r="AA6" s="10" t="s">
        <v>28</v>
      </c>
      <c r="AB6" s="10" t="s">
        <v>29</v>
      </c>
      <c r="AC6" s="11" t="s">
        <v>30</v>
      </c>
      <c r="AD6" s="12" t="s">
        <v>31</v>
      </c>
      <c r="AE6" s="12" t="s">
        <v>32</v>
      </c>
      <c r="AF6" s="5" t="s">
        <v>20</v>
      </c>
      <c r="AG6" s="6" t="s">
        <v>33</v>
      </c>
      <c r="AH6" s="6" t="s">
        <v>34</v>
      </c>
      <c r="AI6" s="7" t="s">
        <v>35</v>
      </c>
      <c r="AL6" s="29" t="s">
        <v>36</v>
      </c>
      <c r="AM6" s="29" t="s">
        <v>37</v>
      </c>
      <c r="AN6" s="29" t="s">
        <v>38</v>
      </c>
      <c r="AO6" s="29" t="s">
        <v>39</v>
      </c>
      <c r="AP6" s="29" t="s">
        <v>40</v>
      </c>
      <c r="AQ6" s="29" t="s">
        <v>41</v>
      </c>
      <c r="AR6" s="30"/>
      <c r="AS6" s="31" t="s">
        <v>42</v>
      </c>
      <c r="AT6" s="31" t="s">
        <v>43</v>
      </c>
    </row>
    <row r="7" spans="1:255" ht="243" customHeight="1" thickBot="1">
      <c r="A7" s="50"/>
      <c r="B7" s="81">
        <v>1</v>
      </c>
      <c r="C7" s="110" t="s">
        <v>44</v>
      </c>
      <c r="D7" s="110"/>
      <c r="E7" s="84" t="s">
        <v>45</v>
      </c>
      <c r="F7" s="54">
        <v>100</v>
      </c>
      <c r="G7" s="55">
        <v>2.89</v>
      </c>
      <c r="H7" s="49" t="s">
        <v>46</v>
      </c>
      <c r="I7" s="82" t="s">
        <v>47</v>
      </c>
      <c r="J7" s="95">
        <f t="shared" ref="J7:J13" si="10">F7*G7</f>
        <v>289</v>
      </c>
      <c r="K7" s="92" t="s">
        <v>48</v>
      </c>
      <c r="L7" s="71"/>
      <c r="M7" s="71" t="s">
        <v>49</v>
      </c>
      <c r="N7" s="41"/>
      <c r="O7" s="105">
        <f>60/100</f>
        <v>0.6</v>
      </c>
      <c r="P7" s="51">
        <v>250</v>
      </c>
      <c r="Q7" s="53">
        <f t="shared" ref="Q7" si="11">O7*P7/100</f>
        <v>1.5</v>
      </c>
      <c r="R7" s="56">
        <f t="shared" ref="R7" si="12">Q7*T7</f>
        <v>150</v>
      </c>
      <c r="S7" s="57">
        <f t="shared" ref="S7" si="13">O7+Q7</f>
        <v>2.1</v>
      </c>
      <c r="T7" s="51">
        <v>100</v>
      </c>
      <c r="U7" s="58">
        <f>S7*5</f>
        <v>10.5</v>
      </c>
      <c r="V7" s="39">
        <v>60</v>
      </c>
      <c r="W7" s="60">
        <f t="shared" ref="W7" si="14">T7*S7+U7+V7</f>
        <v>280.5</v>
      </c>
      <c r="X7" s="38" t="s">
        <v>50</v>
      </c>
      <c r="Y7" s="39">
        <v>0</v>
      </c>
      <c r="Z7" s="37">
        <v>1</v>
      </c>
      <c r="AA7" s="37">
        <v>1</v>
      </c>
      <c r="AB7" s="37">
        <v>1</v>
      </c>
      <c r="AC7" s="62">
        <f t="shared" ref="AC7" si="15">Y7*Z7*AA7*AB7</f>
        <v>0</v>
      </c>
      <c r="AD7" s="36">
        <v>3.5</v>
      </c>
      <c r="AE7" s="59">
        <f t="shared" ref="AE7" si="16">1%*(W7+AC7+AD7)</f>
        <v>2.84</v>
      </c>
      <c r="AF7" s="64">
        <f t="shared" ref="AF7" si="17">W7+AC7+AE7+AD7</f>
        <v>286.83999999999997</v>
      </c>
      <c r="AG7" s="65">
        <f t="shared" ref="AG7" si="18">AF7/T7</f>
        <v>2.8683999999999998</v>
      </c>
      <c r="AH7" s="66">
        <f t="shared" ref="AH7" si="19">AG7*18%</f>
        <v>0.51631199999999999</v>
      </c>
      <c r="AI7" s="67">
        <f t="shared" ref="AI7" si="20">AG7+AH7</f>
        <v>3.3847119999999999</v>
      </c>
      <c r="AJ7" s="48">
        <v>76.615822500000007</v>
      </c>
      <c r="AL7" s="47">
        <v>9040.6670550000017</v>
      </c>
      <c r="AM7" s="46">
        <v>1379.0848049999993</v>
      </c>
      <c r="AN7" s="46">
        <v>177.26798147058798</v>
      </c>
      <c r="AO7" s="46">
        <v>430.50795500000015</v>
      </c>
      <c r="AP7" s="46">
        <v>1450</v>
      </c>
      <c r="AQ7" s="45">
        <v>842.22406352941186</v>
      </c>
      <c r="AR7" s="32"/>
      <c r="AS7" s="44">
        <v>23.343488690019349</v>
      </c>
      <c r="AT7" s="44">
        <v>15.029499886461252</v>
      </c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</row>
    <row r="8" spans="1:255" ht="188.25" customHeight="1" thickBot="1">
      <c r="A8" s="50"/>
      <c r="B8" s="81">
        <v>2</v>
      </c>
      <c r="C8" s="110" t="s">
        <v>51</v>
      </c>
      <c r="D8" s="110"/>
      <c r="E8" s="84" t="s">
        <v>52</v>
      </c>
      <c r="F8" s="54">
        <v>100</v>
      </c>
      <c r="G8" s="55">
        <v>2.9</v>
      </c>
      <c r="H8" s="49" t="s">
        <v>46</v>
      </c>
      <c r="I8" s="82" t="s">
        <v>53</v>
      </c>
      <c r="J8" s="95">
        <f t="shared" si="10"/>
        <v>290</v>
      </c>
      <c r="K8" s="92" t="s">
        <v>54</v>
      </c>
      <c r="L8" s="71"/>
      <c r="M8" s="71" t="s">
        <v>55</v>
      </c>
      <c r="N8" s="41"/>
      <c r="O8" s="105">
        <f>55/100</f>
        <v>0.55000000000000004</v>
      </c>
      <c r="P8" s="51">
        <v>278</v>
      </c>
      <c r="Q8" s="53">
        <f t="shared" ref="Q8" si="21">O8*P8/100</f>
        <v>1.5290000000000001</v>
      </c>
      <c r="R8" s="56">
        <f t="shared" ref="R8" si="22">Q8*T8</f>
        <v>152.9</v>
      </c>
      <c r="S8" s="57">
        <f t="shared" ref="S8" si="23">O8+Q8</f>
        <v>2.0790000000000002</v>
      </c>
      <c r="T8" s="51">
        <v>100</v>
      </c>
      <c r="U8" s="58">
        <f>S8*5</f>
        <v>10.395000000000001</v>
      </c>
      <c r="V8" s="39">
        <v>60</v>
      </c>
      <c r="W8" s="60">
        <f t="shared" ref="W8" si="24">T8*S8+U8+V8</f>
        <v>278.29500000000002</v>
      </c>
      <c r="X8" s="38" t="s">
        <v>50</v>
      </c>
      <c r="Y8" s="39">
        <v>0</v>
      </c>
      <c r="Z8" s="37">
        <v>1</v>
      </c>
      <c r="AA8" s="37">
        <v>1</v>
      </c>
      <c r="AB8" s="37">
        <v>1</v>
      </c>
      <c r="AC8" s="62">
        <f t="shared" ref="AC8" si="25">Y8*Z8*AA8*AB8</f>
        <v>0</v>
      </c>
      <c r="AD8" s="36">
        <v>3.5</v>
      </c>
      <c r="AE8" s="59">
        <f t="shared" ref="AE8" si="26">1%*(W8+AC8+AD8)</f>
        <v>2.8179500000000002</v>
      </c>
      <c r="AF8" s="64">
        <f t="shared" ref="AF8" si="27">W8+AC8+AE8+AD8</f>
        <v>284.61295000000001</v>
      </c>
      <c r="AG8" s="65">
        <f t="shared" ref="AG8" si="28">AF8/T8</f>
        <v>2.8461295</v>
      </c>
      <c r="AH8" s="66">
        <f t="shared" ref="AH8" si="29">AG8*18%</f>
        <v>0.51230330999999996</v>
      </c>
      <c r="AI8" s="67">
        <f t="shared" ref="AI8" si="30">AG8+AH8</f>
        <v>3.35843281</v>
      </c>
      <c r="AJ8" s="48">
        <v>76.615822500000007</v>
      </c>
      <c r="AL8" s="47">
        <v>9040.6670550000017</v>
      </c>
      <c r="AM8" s="46">
        <v>1379.0848049999993</v>
      </c>
      <c r="AN8" s="46">
        <v>177.26798147058798</v>
      </c>
      <c r="AO8" s="46">
        <v>430.50795500000015</v>
      </c>
      <c r="AP8" s="46">
        <v>1450</v>
      </c>
      <c r="AQ8" s="45">
        <v>842.22406352941186</v>
      </c>
      <c r="AR8" s="32"/>
      <c r="AS8" s="44">
        <v>23.343488690019349</v>
      </c>
      <c r="AT8" s="44">
        <v>15.029499886461252</v>
      </c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</row>
    <row r="9" spans="1:255" s="2" customFormat="1" ht="231.75" customHeight="1" thickBot="1">
      <c r="B9" s="81">
        <v>3</v>
      </c>
      <c r="C9" s="77" t="s">
        <v>56</v>
      </c>
      <c r="D9" s="77" t="s">
        <v>57</v>
      </c>
      <c r="E9" s="85" t="s">
        <v>58</v>
      </c>
      <c r="F9" s="78">
        <v>100</v>
      </c>
      <c r="G9" s="74">
        <v>8.4499999999999993</v>
      </c>
      <c r="H9" s="79" t="s">
        <v>46</v>
      </c>
      <c r="I9" s="80" t="s">
        <v>59</v>
      </c>
      <c r="J9" s="95">
        <f t="shared" si="10"/>
        <v>844.99999999999989</v>
      </c>
      <c r="K9" s="104" t="s">
        <v>60</v>
      </c>
      <c r="L9" s="35" t="s">
        <v>61</v>
      </c>
      <c r="M9" s="34" t="s">
        <v>62</v>
      </c>
      <c r="N9" s="33"/>
      <c r="O9" s="105">
        <f>200/100</f>
        <v>2</v>
      </c>
      <c r="P9" s="52">
        <v>100</v>
      </c>
      <c r="Q9" s="53">
        <f>O9*P9/100</f>
        <v>2</v>
      </c>
      <c r="R9" s="56">
        <f t="shared" ref="R9:R11" si="31">Q9*T9</f>
        <v>200</v>
      </c>
      <c r="S9" s="57">
        <f t="shared" ref="S9:S11" si="32">O9+Q9</f>
        <v>4</v>
      </c>
      <c r="T9" s="52">
        <v>100</v>
      </c>
      <c r="U9" s="58">
        <f>S9*2</f>
        <v>8</v>
      </c>
      <c r="V9" s="39">
        <v>60</v>
      </c>
      <c r="W9" s="60">
        <f>T9*S9+U9+V9</f>
        <v>468</v>
      </c>
      <c r="X9" s="38" t="s">
        <v>63</v>
      </c>
      <c r="Y9" s="39">
        <v>360</v>
      </c>
      <c r="Z9" s="61">
        <v>1</v>
      </c>
      <c r="AA9" s="61">
        <v>1</v>
      </c>
      <c r="AB9" s="61">
        <v>1</v>
      </c>
      <c r="AC9" s="62">
        <f t="shared" ref="AC9:AC11" si="33">Y9*Z9*AA9*AB9</f>
        <v>360</v>
      </c>
      <c r="AD9" s="63">
        <v>3.5</v>
      </c>
      <c r="AE9" s="59">
        <f t="shared" ref="AE9:AE11" si="34">1%*(W9+AC9+AD9)</f>
        <v>8.3149999999999995</v>
      </c>
      <c r="AF9" s="64">
        <f t="shared" ref="AF9:AF11" si="35">W9+AC9+AE9+AD9</f>
        <v>839.81500000000005</v>
      </c>
      <c r="AG9" s="65">
        <f t="shared" ref="AG9:AG11" si="36">AF9/T9</f>
        <v>8.3981500000000011</v>
      </c>
      <c r="AH9" s="66">
        <f t="shared" ref="AH9:AH11" si="37">AG9*18%</f>
        <v>1.5116670000000001</v>
      </c>
      <c r="AI9" s="67">
        <f t="shared" ref="AI9:AI11" si="38">AG9+AH9</f>
        <v>9.9098170000000003</v>
      </c>
      <c r="AJ9"/>
      <c r="AK9" s="23"/>
      <c r="AL9" s="24">
        <f t="shared" ref="AL9" si="39">AI9*T9</f>
        <v>990.98170000000005</v>
      </c>
      <c r="AM9" s="25">
        <f t="shared" ref="AM9" si="40">(AI9-(AI9/1.18))*T9</f>
        <v>151.16669999999993</v>
      </c>
      <c r="AN9" s="25">
        <f t="shared" ref="AN9" si="41">(AI9-(AI9/1.02))*T9</f>
        <v>19.431013725490232</v>
      </c>
      <c r="AO9" s="25">
        <f t="shared" ref="AO9" si="42">(AI9-(AI9/1.05))*T9</f>
        <v>47.189604761904747</v>
      </c>
      <c r="AP9" s="25">
        <f t="shared" ref="AP9" si="43">Q9*T9</f>
        <v>200</v>
      </c>
      <c r="AQ9" s="26">
        <f t="shared" ref="AQ9" si="44">AP9-AO9-AN9</f>
        <v>133.37938151260502</v>
      </c>
      <c r="AR9" s="27"/>
      <c r="AS9" s="28">
        <f>AP9*100/(AL9-AM9-AP9)</f>
        <v>31.259035815040281</v>
      </c>
      <c r="AT9" s="28">
        <f t="shared" ref="AT9" si="45">AQ9*100/(AL9-AM9-AP9-AN9-AO9)</f>
        <v>23.269485154517668</v>
      </c>
    </row>
    <row r="10" spans="1:255" ht="250.5" customHeight="1" thickBot="1">
      <c r="A10" s="50"/>
      <c r="B10" s="81">
        <v>4</v>
      </c>
      <c r="C10" s="86" t="s">
        <v>64</v>
      </c>
      <c r="D10" s="75" t="s">
        <v>65</v>
      </c>
      <c r="E10" s="84" t="s">
        <v>66</v>
      </c>
      <c r="F10" s="54">
        <v>50</v>
      </c>
      <c r="G10" s="55">
        <v>17.39</v>
      </c>
      <c r="H10" s="49" t="s">
        <v>46</v>
      </c>
      <c r="I10" s="88" t="s">
        <v>67</v>
      </c>
      <c r="J10" s="95">
        <f t="shared" si="10"/>
        <v>869.5</v>
      </c>
      <c r="K10" s="92" t="s">
        <v>68</v>
      </c>
      <c r="L10" s="71" t="s">
        <v>69</v>
      </c>
      <c r="M10" s="42" t="s">
        <v>70</v>
      </c>
      <c r="N10" s="41"/>
      <c r="O10" s="105">
        <v>8</v>
      </c>
      <c r="P10" s="51">
        <v>40</v>
      </c>
      <c r="Q10" s="53">
        <f>O10*P10/100</f>
        <v>3.2</v>
      </c>
      <c r="R10" s="56">
        <f t="shared" si="31"/>
        <v>160</v>
      </c>
      <c r="S10" s="57">
        <f t="shared" si="32"/>
        <v>11.2</v>
      </c>
      <c r="T10" s="51">
        <v>50</v>
      </c>
      <c r="U10" s="58">
        <f>S10*2</f>
        <v>22.4</v>
      </c>
      <c r="V10" s="39">
        <v>90</v>
      </c>
      <c r="W10" s="60">
        <f t="shared" ref="W10:W11" si="46">T10*S10+U10+V10</f>
        <v>672.4</v>
      </c>
      <c r="X10" s="38" t="s">
        <v>71</v>
      </c>
      <c r="Y10" s="39">
        <f>3.5*52</f>
        <v>182</v>
      </c>
      <c r="Z10" s="37">
        <v>1</v>
      </c>
      <c r="AA10" s="37">
        <v>1</v>
      </c>
      <c r="AB10" s="37">
        <v>1</v>
      </c>
      <c r="AC10" s="62">
        <f t="shared" si="33"/>
        <v>182</v>
      </c>
      <c r="AD10" s="36">
        <v>3.5</v>
      </c>
      <c r="AE10" s="59">
        <f t="shared" si="34"/>
        <v>8.5790000000000006</v>
      </c>
      <c r="AF10" s="64">
        <f t="shared" si="35"/>
        <v>866.47899999999993</v>
      </c>
      <c r="AG10" s="65">
        <f t="shared" si="36"/>
        <v>17.32958</v>
      </c>
      <c r="AH10" s="66">
        <f t="shared" si="37"/>
        <v>3.1193244</v>
      </c>
      <c r="AI10" s="67">
        <f t="shared" si="38"/>
        <v>20.4489044</v>
      </c>
      <c r="AJ10" s="48">
        <v>76.615822500000007</v>
      </c>
      <c r="AL10" s="47">
        <v>9040.6670550000017</v>
      </c>
      <c r="AM10" s="46">
        <v>1379.0848049999993</v>
      </c>
      <c r="AN10" s="46">
        <v>177.26798147058798</v>
      </c>
      <c r="AO10" s="46">
        <v>430.50795500000015</v>
      </c>
      <c r="AP10" s="46">
        <v>1450</v>
      </c>
      <c r="AQ10" s="45">
        <v>842.22406352941186</v>
      </c>
      <c r="AR10" s="32"/>
      <c r="AS10" s="44">
        <v>23.343488690019349</v>
      </c>
      <c r="AT10" s="44">
        <v>15.029499886461252</v>
      </c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</row>
    <row r="11" spans="1:255" ht="243.75" customHeight="1" thickBot="1">
      <c r="A11" s="50"/>
      <c r="B11" s="81">
        <v>5</v>
      </c>
      <c r="C11" s="110" t="s">
        <v>72</v>
      </c>
      <c r="D11" s="110"/>
      <c r="E11" s="84" t="s">
        <v>45</v>
      </c>
      <c r="F11" s="54">
        <v>50</v>
      </c>
      <c r="G11" s="55">
        <v>13.99</v>
      </c>
      <c r="H11" s="49" t="s">
        <v>73</v>
      </c>
      <c r="I11" s="82" t="s">
        <v>74</v>
      </c>
      <c r="J11" s="95">
        <f t="shared" si="10"/>
        <v>699.5</v>
      </c>
      <c r="K11" s="43" t="s">
        <v>75</v>
      </c>
      <c r="L11" s="71"/>
      <c r="M11" s="71" t="s">
        <v>76</v>
      </c>
      <c r="N11" s="41"/>
      <c r="O11" s="40">
        <f>8+0.5</f>
        <v>8.5</v>
      </c>
      <c r="P11" s="51">
        <v>37.5</v>
      </c>
      <c r="Q11" s="53">
        <f t="shared" ref="Q11" si="47">O11*P11/100</f>
        <v>3.1875</v>
      </c>
      <c r="R11" s="56">
        <f t="shared" si="31"/>
        <v>159.375</v>
      </c>
      <c r="S11" s="57">
        <f t="shared" si="32"/>
        <v>11.6875</v>
      </c>
      <c r="T11" s="51">
        <v>50</v>
      </c>
      <c r="U11" s="58">
        <f>S11*2</f>
        <v>23.375</v>
      </c>
      <c r="V11" s="39">
        <v>70</v>
      </c>
      <c r="W11" s="60">
        <f t="shared" si="46"/>
        <v>677.75</v>
      </c>
      <c r="X11" s="38" t="s">
        <v>50</v>
      </c>
      <c r="Y11" s="39">
        <v>0</v>
      </c>
      <c r="Z11" s="37">
        <v>1</v>
      </c>
      <c r="AA11" s="37">
        <v>1</v>
      </c>
      <c r="AB11" s="37">
        <v>1</v>
      </c>
      <c r="AC11" s="62">
        <f t="shared" si="33"/>
        <v>0</v>
      </c>
      <c r="AD11" s="36">
        <v>15</v>
      </c>
      <c r="AE11" s="59">
        <f t="shared" si="34"/>
        <v>6.9275000000000002</v>
      </c>
      <c r="AF11" s="64">
        <f t="shared" si="35"/>
        <v>699.67750000000001</v>
      </c>
      <c r="AG11" s="65">
        <f t="shared" si="36"/>
        <v>13.993550000000001</v>
      </c>
      <c r="AH11" s="66">
        <f t="shared" si="37"/>
        <v>2.5188390000000003</v>
      </c>
      <c r="AI11" s="67">
        <f t="shared" si="38"/>
        <v>16.512389000000002</v>
      </c>
      <c r="AJ11" s="48">
        <v>76.615822500000007</v>
      </c>
      <c r="AL11" s="47">
        <v>9040.6670550000017</v>
      </c>
      <c r="AM11" s="46">
        <v>1379.0848049999993</v>
      </c>
      <c r="AN11" s="46">
        <v>177.26798147058798</v>
      </c>
      <c r="AO11" s="46">
        <v>430.50795500000015</v>
      </c>
      <c r="AP11" s="46">
        <v>1450</v>
      </c>
      <c r="AQ11" s="45">
        <v>842.22406352941186</v>
      </c>
      <c r="AR11" s="32"/>
      <c r="AS11" s="44">
        <v>23.343488690019349</v>
      </c>
      <c r="AT11" s="44">
        <v>15.029499886461252</v>
      </c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</row>
    <row r="12" spans="1:255" ht="243" customHeight="1" thickBot="1">
      <c r="A12" s="50"/>
      <c r="B12" s="81">
        <v>6</v>
      </c>
      <c r="C12" s="110" t="s">
        <v>77</v>
      </c>
      <c r="D12" s="110"/>
      <c r="E12" s="84" t="s">
        <v>45</v>
      </c>
      <c r="F12" s="54">
        <v>50</v>
      </c>
      <c r="G12" s="55">
        <v>17.89</v>
      </c>
      <c r="H12" s="49" t="s">
        <v>78</v>
      </c>
      <c r="I12" s="82" t="s">
        <v>79</v>
      </c>
      <c r="J12" s="95">
        <f t="shared" si="10"/>
        <v>894.5</v>
      </c>
      <c r="K12" s="43" t="s">
        <v>80</v>
      </c>
      <c r="L12" s="71"/>
      <c r="M12" s="71" t="s">
        <v>81</v>
      </c>
      <c r="N12" s="41"/>
      <c r="O12" s="40">
        <f>13.5/1.18</f>
        <v>11.440677966101696</v>
      </c>
      <c r="P12" s="51">
        <v>35</v>
      </c>
      <c r="Q12" s="53">
        <f t="shared" ref="Q12" si="48">O12*P12/100</f>
        <v>4.0042372881355934</v>
      </c>
      <c r="R12" s="56">
        <f t="shared" ref="R12" si="49">Q12*T12</f>
        <v>200.21186440677968</v>
      </c>
      <c r="S12" s="57">
        <f t="shared" ref="S12" si="50">O12+Q12</f>
        <v>15.444915254237289</v>
      </c>
      <c r="T12" s="51">
        <v>50</v>
      </c>
      <c r="U12" s="58">
        <f>S12*2</f>
        <v>30.889830508474578</v>
      </c>
      <c r="V12" s="39">
        <v>70</v>
      </c>
      <c r="W12" s="60">
        <f t="shared" ref="W12" si="51">T12*S12+U12+V12</f>
        <v>873.13559322033905</v>
      </c>
      <c r="X12" s="38" t="s">
        <v>50</v>
      </c>
      <c r="Y12" s="39">
        <v>0</v>
      </c>
      <c r="Z12" s="37">
        <v>1</v>
      </c>
      <c r="AA12" s="37">
        <v>1</v>
      </c>
      <c r="AB12" s="37">
        <v>1</v>
      </c>
      <c r="AC12" s="62">
        <f t="shared" ref="AC12" si="52">Y12*Z12*AA12*AB12</f>
        <v>0</v>
      </c>
      <c r="AD12" s="36">
        <v>10</v>
      </c>
      <c r="AE12" s="59">
        <f t="shared" ref="AE12" si="53">1%*(W12+AC12+AD12)</f>
        <v>8.8313559322033903</v>
      </c>
      <c r="AF12" s="64">
        <f t="shared" ref="AF12" si="54">W12+AC12+AE12+AD12</f>
        <v>891.96694915254238</v>
      </c>
      <c r="AG12" s="65">
        <f t="shared" ref="AG12" si="55">AF12/T12</f>
        <v>17.839338983050848</v>
      </c>
      <c r="AH12" s="66">
        <f t="shared" ref="AH12" si="56">AG12*18%</f>
        <v>3.2110810169491524</v>
      </c>
      <c r="AI12" s="67">
        <f t="shared" ref="AI12" si="57">AG12+AH12</f>
        <v>21.050419999999999</v>
      </c>
      <c r="AJ12" s="48">
        <v>76.615822500000007</v>
      </c>
      <c r="AL12" s="47">
        <v>9040.6670550000017</v>
      </c>
      <c r="AM12" s="46">
        <v>1379.0848049999993</v>
      </c>
      <c r="AN12" s="46">
        <v>177.26798147058798</v>
      </c>
      <c r="AO12" s="46">
        <v>430.50795500000015</v>
      </c>
      <c r="AP12" s="46">
        <v>1450</v>
      </c>
      <c r="AQ12" s="45">
        <v>842.22406352941186</v>
      </c>
      <c r="AR12" s="32"/>
      <c r="AS12" s="44">
        <v>23.343488690019349</v>
      </c>
      <c r="AT12" s="44">
        <v>15.029499886461252</v>
      </c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</row>
    <row r="13" spans="1:255" ht="252.75" customHeight="1">
      <c r="A13" s="50"/>
      <c r="B13" s="81">
        <v>7</v>
      </c>
      <c r="C13" s="110" t="s">
        <v>82</v>
      </c>
      <c r="D13" s="110"/>
      <c r="E13" s="84" t="s">
        <v>66</v>
      </c>
      <c r="F13" s="54">
        <v>50</v>
      </c>
      <c r="G13" s="55">
        <v>19.850000000000001</v>
      </c>
      <c r="H13" s="49" t="s">
        <v>83</v>
      </c>
      <c r="I13" s="82" t="s">
        <v>84</v>
      </c>
      <c r="J13" s="95">
        <f t="shared" si="10"/>
        <v>992.50000000000011</v>
      </c>
      <c r="K13" s="43" t="s">
        <v>85</v>
      </c>
      <c r="L13" s="71"/>
      <c r="M13" s="71" t="s">
        <v>86</v>
      </c>
      <c r="N13" s="41"/>
      <c r="O13" s="40">
        <f>13+0.5</f>
        <v>13.5</v>
      </c>
      <c r="P13" s="51">
        <v>30</v>
      </c>
      <c r="Q13" s="53">
        <f t="shared" ref="Q13" si="58">O13*P13/100</f>
        <v>4.05</v>
      </c>
      <c r="R13" s="56">
        <f t="shared" ref="R13" si="59">Q13*T13</f>
        <v>202.5</v>
      </c>
      <c r="S13" s="57">
        <f t="shared" ref="S13" si="60">O13+Q13</f>
        <v>17.55</v>
      </c>
      <c r="T13" s="51">
        <v>50</v>
      </c>
      <c r="U13" s="58">
        <f>S13*2</f>
        <v>35.1</v>
      </c>
      <c r="V13" s="39">
        <v>60</v>
      </c>
      <c r="W13" s="60">
        <f t="shared" ref="W13" si="61">T13*S13+U13+V13</f>
        <v>972.6</v>
      </c>
      <c r="X13" s="38" t="s">
        <v>50</v>
      </c>
      <c r="Y13" s="39">
        <v>0</v>
      </c>
      <c r="Z13" s="37">
        <v>1</v>
      </c>
      <c r="AA13" s="37">
        <v>1</v>
      </c>
      <c r="AB13" s="37">
        <v>1</v>
      </c>
      <c r="AC13" s="62">
        <f t="shared" ref="AC13" si="62">Y13*Z13*AA13*AB13</f>
        <v>0</v>
      </c>
      <c r="AD13" s="36">
        <v>10</v>
      </c>
      <c r="AE13" s="59">
        <f t="shared" ref="AE13" si="63">1%*(W13+AC13+AD13)</f>
        <v>9.8260000000000005</v>
      </c>
      <c r="AF13" s="64">
        <f t="shared" ref="AF13" si="64">W13+AC13+AE13+AD13</f>
        <v>992.42600000000004</v>
      </c>
      <c r="AG13" s="65">
        <f t="shared" ref="AG13" si="65">AF13/T13</f>
        <v>19.848520000000001</v>
      </c>
      <c r="AH13" s="66">
        <f t="shared" ref="AH13" si="66">AG13*18%</f>
        <v>3.5727335999999998</v>
      </c>
      <c r="AI13" s="67">
        <f t="shared" ref="AI13" si="67">AG13+AH13</f>
        <v>23.4212536</v>
      </c>
      <c r="AJ13" s="48">
        <v>76.615822500000007</v>
      </c>
      <c r="AL13" s="47">
        <v>9040.6670550000017</v>
      </c>
      <c r="AM13" s="46">
        <v>1379.0848049999993</v>
      </c>
      <c r="AN13" s="46">
        <v>177.26798147058798</v>
      </c>
      <c r="AO13" s="46">
        <v>430.50795500000015</v>
      </c>
      <c r="AP13" s="46">
        <v>1450</v>
      </c>
      <c r="AQ13" s="45">
        <v>842.22406352941186</v>
      </c>
      <c r="AR13" s="32"/>
      <c r="AS13" s="44">
        <v>23.343488690019349</v>
      </c>
      <c r="AT13" s="44">
        <v>15.029499886461252</v>
      </c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</row>
    <row r="15" spans="1:255">
      <c r="AD15" s="2"/>
      <c r="AE15" s="2"/>
    </row>
    <row r="16" spans="1:255">
      <c r="AD16" s="2"/>
      <c r="AE16" s="2"/>
    </row>
    <row r="25" spans="30:31">
      <c r="AD25" s="2"/>
      <c r="AE25" s="2"/>
    </row>
    <row r="26" spans="30:31">
      <c r="AD26" s="2"/>
      <c r="AE26" s="2"/>
    </row>
    <row r="44" spans="30:31">
      <c r="AD44" s="2"/>
      <c r="AE44" s="2"/>
    </row>
    <row r="45" spans="30:31">
      <c r="AD45" s="2"/>
      <c r="AE45" s="2"/>
    </row>
    <row r="49" spans="30:31">
      <c r="AD49" s="2"/>
      <c r="AE49" s="2"/>
    </row>
    <row r="50" spans="30:31">
      <c r="AD50" s="2"/>
      <c r="AE50" s="2"/>
    </row>
    <row r="51" spans="30:31">
      <c r="AD51" s="2"/>
      <c r="AE51" s="2"/>
    </row>
    <row r="52" spans="30:31">
      <c r="AD52" s="2"/>
      <c r="AE52" s="2"/>
    </row>
    <row r="54" spans="30:31">
      <c r="AD54" s="2"/>
      <c r="AE54" s="2"/>
    </row>
    <row r="55" spans="30:31">
      <c r="AD55" s="2"/>
      <c r="AE55" s="2"/>
    </row>
    <row r="61" spans="30:31">
      <c r="AD61" s="2"/>
      <c r="AE61" s="2"/>
    </row>
    <row r="62" spans="30:31">
      <c r="AD62" s="2"/>
      <c r="AE62" s="2"/>
    </row>
    <row r="66" spans="30:31">
      <c r="AD66" s="13"/>
      <c r="AE66" s="14"/>
    </row>
    <row r="67" spans="30:31">
      <c r="AD67" s="13"/>
      <c r="AE67" s="14"/>
    </row>
    <row r="68" spans="30:31" ht="18.75">
      <c r="AD68" s="15"/>
      <c r="AE68" s="15"/>
    </row>
    <row r="70" spans="30:31">
      <c r="AD70" s="13"/>
      <c r="AE70" s="14"/>
    </row>
    <row r="71" spans="30:31">
      <c r="AD71" s="13"/>
      <c r="AE71" s="14"/>
    </row>
    <row r="72" spans="30:31" ht="18.75">
      <c r="AD72" s="15"/>
      <c r="AE72" s="15"/>
    </row>
    <row r="73" spans="30:31" ht="18.75">
      <c r="AD73" s="15"/>
      <c r="AE73" s="15"/>
    </row>
    <row r="74" spans="30:31" ht="18.75">
      <c r="AD74" s="15"/>
      <c r="AE74" s="15"/>
    </row>
    <row r="76" spans="30:31">
      <c r="AD76" s="2"/>
      <c r="AE76" s="2"/>
    </row>
    <row r="77" spans="30:31">
      <c r="AD77" s="2"/>
      <c r="AE77" s="2"/>
    </row>
    <row r="78" spans="30:31">
      <c r="AD78" s="2"/>
      <c r="AE78" s="2"/>
    </row>
    <row r="79" spans="30:31">
      <c r="AD79" s="2"/>
      <c r="AE79" s="2"/>
    </row>
    <row r="80" spans="30:31">
      <c r="AD80" s="2"/>
      <c r="AE80" s="2"/>
    </row>
    <row r="81" spans="30:31">
      <c r="AD81" s="2"/>
      <c r="AE81" s="2"/>
    </row>
    <row r="83" spans="30:31">
      <c r="AD83" s="2"/>
      <c r="AE83" s="2"/>
    </row>
    <row r="84" spans="30:31">
      <c r="AD84" s="2"/>
      <c r="AE84" s="2"/>
    </row>
    <row r="85" spans="30:31">
      <c r="AD85" s="2"/>
      <c r="AE85" s="2"/>
    </row>
    <row r="86" spans="30:31">
      <c r="AD86" s="2"/>
      <c r="AE86" s="2"/>
    </row>
    <row r="87" spans="30:31">
      <c r="AD87" s="2"/>
      <c r="AE87" s="2"/>
    </row>
    <row r="88" spans="30:31">
      <c r="AD88" s="2"/>
      <c r="AE88" s="2"/>
    </row>
    <row r="90" spans="30:31">
      <c r="AD90" s="13"/>
      <c r="AE90" s="14"/>
    </row>
    <row r="91" spans="30:31">
      <c r="AD91" s="13"/>
      <c r="AE91" s="14"/>
    </row>
    <row r="93" spans="30:31" ht="18.75">
      <c r="AD93" s="15"/>
      <c r="AE93" s="15"/>
    </row>
    <row r="97" spans="30:31">
      <c r="AD97" s="13"/>
      <c r="AE97" s="16"/>
    </row>
    <row r="98" spans="30:31">
      <c r="AD98" s="13"/>
      <c r="AE98" s="16"/>
    </row>
    <row r="99" spans="30:31" ht="18.75">
      <c r="AD99" s="17"/>
      <c r="AE99" s="17"/>
    </row>
    <row r="101" spans="30:31">
      <c r="AD101" s="2"/>
      <c r="AE101" s="2"/>
    </row>
    <row r="102" spans="30:31">
      <c r="AD102" s="2"/>
    </row>
    <row r="103" spans="30:31">
      <c r="AD103" s="13"/>
      <c r="AE103" s="16"/>
    </row>
    <row r="104" spans="30:31">
      <c r="AD104" s="13"/>
      <c r="AE104" s="16"/>
    </row>
    <row r="106" spans="30:31">
      <c r="AD106" s="2"/>
      <c r="AE106" s="2"/>
    </row>
    <row r="107" spans="30:31">
      <c r="AD107" s="2"/>
      <c r="AE107" s="2"/>
    </row>
    <row r="108" spans="30:31">
      <c r="AD108" s="2"/>
      <c r="AE108" s="2"/>
    </row>
    <row r="109" spans="30:31">
      <c r="AD109" s="2"/>
      <c r="AE109" s="2"/>
    </row>
    <row r="110" spans="30:31">
      <c r="AD110" s="2"/>
      <c r="AE110" s="2"/>
    </row>
    <row r="111" spans="30:31">
      <c r="AD111" s="2"/>
      <c r="AE111" s="2"/>
    </row>
    <row r="112" spans="30:31">
      <c r="AD112" s="2"/>
      <c r="AE112" s="2"/>
    </row>
    <row r="116" spans="30:31">
      <c r="AD116" s="18"/>
      <c r="AE116" s="18"/>
    </row>
    <row r="119" spans="30:31">
      <c r="AD119" s="2"/>
      <c r="AE119" s="2"/>
    </row>
    <row r="120" spans="30:31">
      <c r="AD120" s="2"/>
      <c r="AE120" s="2"/>
    </row>
    <row r="121" spans="30:31">
      <c r="AD121" s="2"/>
      <c r="AE121" s="2"/>
    </row>
    <row r="122" spans="30:31">
      <c r="AD122" s="2"/>
      <c r="AE122" s="2"/>
    </row>
    <row r="123" spans="30:31">
      <c r="AD123" s="2"/>
      <c r="AE123" s="2"/>
    </row>
    <row r="124" spans="30:31">
      <c r="AD124" s="2"/>
      <c r="AE124" s="2"/>
    </row>
    <row r="125" spans="30:31">
      <c r="AD125" s="2"/>
      <c r="AE125" s="2"/>
    </row>
    <row r="126" spans="30:31">
      <c r="AD126" s="2"/>
      <c r="AE126" s="2"/>
    </row>
    <row r="127" spans="30:31">
      <c r="AD127" s="2"/>
      <c r="AE127" s="2"/>
    </row>
    <row r="128" spans="30:31">
      <c r="AD128" s="2"/>
      <c r="AE128" s="2"/>
    </row>
    <row r="129" spans="30:31">
      <c r="AD129" s="2"/>
      <c r="AE129" s="2"/>
    </row>
    <row r="130" spans="30:31">
      <c r="AD130" s="2"/>
      <c r="AE130" s="2"/>
    </row>
    <row r="131" spans="30:31">
      <c r="AD131" s="2"/>
      <c r="AE131" s="2"/>
    </row>
    <row r="132" spans="30:31">
      <c r="AD132" s="2"/>
      <c r="AE132" s="2"/>
    </row>
    <row r="133" spans="30:31">
      <c r="AD133" s="2"/>
      <c r="AE133" s="2"/>
    </row>
    <row r="134" spans="30:31">
      <c r="AD134" s="2"/>
      <c r="AE134" s="2"/>
    </row>
    <row r="136" spans="30:31">
      <c r="AD136" s="2"/>
      <c r="AE136" s="2"/>
    </row>
    <row r="137" spans="30:31">
      <c r="AD137" s="2"/>
      <c r="AE137" s="2"/>
    </row>
    <row r="138" spans="30:31">
      <c r="AD138" s="2"/>
      <c r="AE138" s="2"/>
    </row>
    <row r="139" spans="30:31">
      <c r="AD139" s="2"/>
      <c r="AE139" s="2"/>
    </row>
    <row r="140" spans="30:31">
      <c r="AD140" s="2"/>
      <c r="AE140" s="2"/>
    </row>
    <row r="141" spans="30:31">
      <c r="AD141" s="2"/>
      <c r="AE141" s="2"/>
    </row>
    <row r="142" spans="30:31">
      <c r="AD142" s="2"/>
      <c r="AE142" s="2"/>
    </row>
    <row r="143" spans="30:31">
      <c r="AD143" s="2"/>
      <c r="AE143" s="2"/>
    </row>
    <row r="144" spans="30:31" ht="18.75">
      <c r="AD144" s="15"/>
      <c r="AE144" s="15"/>
    </row>
    <row r="145" spans="30:31" ht="18.75">
      <c r="AD145" s="15"/>
      <c r="AE145" s="15"/>
    </row>
    <row r="146" spans="30:31">
      <c r="AD146" s="2"/>
      <c r="AE146" s="2"/>
    </row>
    <row r="147" spans="30:31">
      <c r="AD147" s="2"/>
      <c r="AE147" s="2"/>
    </row>
    <row r="155" spans="30:31">
      <c r="AD155" s="19">
        <f>AC155/2.85</f>
        <v>0</v>
      </c>
    </row>
  </sheetData>
  <mergeCells count="9">
    <mergeCell ref="B1:I1"/>
    <mergeCell ref="K1:AA1"/>
    <mergeCell ref="C13:D13"/>
    <mergeCell ref="C12:D12"/>
    <mergeCell ref="K5:AA5"/>
    <mergeCell ref="B5:I5"/>
    <mergeCell ref="C7:D7"/>
    <mergeCell ref="C8:D8"/>
    <mergeCell ref="C11:D11"/>
  </mergeCells>
  <pageMargins left="0.7" right="0.7" top="0.75" bottom="0.75" header="0.3" footer="0.3"/>
  <pageSetup scale="7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X125</dc:creator>
  <cp:keywords/>
  <dc:description/>
  <cp:lastModifiedBy>Yenyser Meza</cp:lastModifiedBy>
  <cp:revision/>
  <dcterms:created xsi:type="dcterms:W3CDTF">2013-02-05T14:34:43Z</dcterms:created>
  <dcterms:modified xsi:type="dcterms:W3CDTF">2026-05-20T23:36:59Z</dcterms:modified>
  <cp:category/>
  <cp:contentStatus/>
</cp:coreProperties>
</file>