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C 01 LOGISTICA\Desktop\DC\COTIZACIÓN\"/>
    </mc:Choice>
  </mc:AlternateContent>
  <xr:revisionPtr revIDLastSave="0" documentId="8_{17394D4E-7A72-4A9A-98D5-EAA0C4E82937}" xr6:coauthVersionLast="47" xr6:coauthVersionMax="47" xr10:uidLastSave="{00000000-0000-0000-0000-000000000000}"/>
  <bookViews>
    <workbookView xWindow="7200" yWindow="480" windowWidth="21105" windowHeight="14655" xr2:uid="{63C7D685-46FC-4FE7-818B-6BED09FF9DA3}"/>
  </bookViews>
  <sheets>
    <sheet name="Cotización1" sheetId="1" r:id="rId1"/>
  </sheets>
  <externalReferences>
    <externalReference r:id="rId2"/>
    <externalReference r:id="rId3"/>
  </externalReferences>
  <definedNames>
    <definedName name="ANALISIS">[1]LISTAS!$I$20:$I$27</definedName>
    <definedName name="ANALISIS1">[2]LISTAS!$I$20:$I$27</definedName>
    <definedName name="BAÑOS">[1]LISTAS!$F$32:$F$41</definedName>
    <definedName name="BAÑOS1">[2]LISTAS!$F$32:$F$41</definedName>
    <definedName name="CAMPAÑAS">[1]LISTAS!$A$10:$A$29</definedName>
    <definedName name="CATEGORIA">[1]LISTAS!$G$8:$J$8</definedName>
    <definedName name="EPOXICOS">[1]LISTAS!$F$20:$F$25</definedName>
    <definedName name="MATERIALES">'[1]BD INSUMOS'!$A$2:$A$142</definedName>
    <definedName name="MOD">[1]LISTAS!$F$42:$F$47</definedName>
    <definedName name="PROGRAMA">[1]LISTAS!$C$10:$C$14</definedName>
    <definedName name="SOLDADURAS">[1]LISTAS!$F$26:$F$31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4" i="1" l="1"/>
  <c r="X4" i="1"/>
  <c r="AG4" i="1"/>
  <c r="J7" i="1"/>
  <c r="J6" i="1"/>
  <c r="AD4" i="1"/>
  <c r="R4" i="1"/>
  <c r="J4" i="1"/>
  <c r="AD11" i="1"/>
  <c r="R11" i="1"/>
  <c r="J11" i="1"/>
  <c r="S4" i="1" l="1"/>
  <c r="AF4" i="1"/>
  <c r="AH4" i="1" s="1"/>
  <c r="S11" i="1"/>
  <c r="T11" i="1"/>
  <c r="X11" i="1" s="1"/>
  <c r="AF11" i="1" s="1"/>
  <c r="AI4" i="1" l="1"/>
  <c r="AJ4" i="1" s="1"/>
  <c r="AG11" i="1"/>
  <c r="AH11" i="1" s="1"/>
  <c r="AI11" i="1" l="1"/>
  <c r="AJ11" i="1" s="1"/>
</calcChain>
</file>

<file path=xl/sharedStrings.xml><?xml version="1.0" encoding="utf-8"?>
<sst xmlns="http://schemas.openxmlformats.org/spreadsheetml/2006/main" count="94" uniqueCount="48">
  <si>
    <t>MARGEN GANANCIA, MINIMA - S/.150 - PARA PEDIDOS POCOS COMO 30 -50-100 UNID. DE PRODUCTOS ECONOMICOS (EJM. LAPICEROS, LLAVEROS PLASTICOS)
                                        PROMEDIA - S/.400 A 500 - PARA PEDIDOS MAS DE 150 UNID DE PRODCUCTOS COSTO MEDIO-ALTO (EJM. LAPICEROS METALICOS)</t>
  </si>
  <si>
    <t>N°</t>
  </si>
  <si>
    <t>Cód. Artíc.</t>
  </si>
  <si>
    <t>Artículo</t>
  </si>
  <si>
    <t>Foto</t>
  </si>
  <si>
    <t>Cant.</t>
  </si>
  <si>
    <t xml:space="preserve">Costo uni. 
NO IGV (S/.) </t>
  </si>
  <si>
    <t>Tiempo Entrega</t>
  </si>
  <si>
    <t>Detalles</t>
  </si>
  <si>
    <t xml:space="preserve">Costo TOTAL NO IGV (S/.) </t>
  </si>
  <si>
    <t>50-50-Surco</t>
  </si>
  <si>
    <t>proveedor</t>
  </si>
  <si>
    <t>Cod. Prod. Prov.</t>
  </si>
  <si>
    <t>Obseraciones</t>
  </si>
  <si>
    <t>costo $</t>
  </si>
  <si>
    <t>COSTO S/.</t>
  </si>
  <si>
    <t>%</t>
  </si>
  <si>
    <t>Resultado</t>
  </si>
  <si>
    <t>Margen</t>
  </si>
  <si>
    <t>Total</t>
  </si>
  <si>
    <t>Cantidad</t>
  </si>
  <si>
    <t>Costo MUESTRA Unidad</t>
  </si>
  <si>
    <t>Movilidad</t>
  </si>
  <si>
    <t>Total Producto</t>
  </si>
  <si>
    <t>Tipo de Impresión</t>
  </si>
  <si>
    <t>Costo impresión</t>
  </si>
  <si>
    <t>Cant Color</t>
  </si>
  <si>
    <t>Cant Lados</t>
  </si>
  <si>
    <t>Cantidad por Millar</t>
  </si>
  <si>
    <t>Costo Impresión</t>
  </si>
  <si>
    <t>Empaq</t>
  </si>
  <si>
    <t>Seguro CRT</t>
  </si>
  <si>
    <t>Costo S/. Sin IGV</t>
  </si>
  <si>
    <t>I.G.V</t>
  </si>
  <si>
    <t>TOTAL</t>
  </si>
  <si>
    <t>FUNKO - MAS JUNTOS</t>
  </si>
  <si>
    <t>Imagen referencial</t>
  </si>
  <si>
    <t>9 a 10 
Días útiles</t>
  </si>
  <si>
    <r>
      <t xml:space="preserve">CREAMI
Cel. 979 821 442
Bania Ríos Flores
RUC =10470401309  
SJL
</t>
    </r>
    <r>
      <rPr>
        <sz val="14"/>
        <rFont val="Arial"/>
        <family val="2"/>
      </rPr>
      <t>https://www.instagram.com/p/DPwmXNOEcP0/?igsh=MXl4bGh6YXR2a3Bi&amp;img_index=1</t>
    </r>
  </si>
  <si>
    <t>INCLUYE</t>
  </si>
  <si>
    <r>
      <rPr>
        <b/>
        <u/>
        <sz val="16"/>
        <color theme="1"/>
        <rFont val="Arial"/>
        <family val="2"/>
      </rPr>
      <t>FUNKO</t>
    </r>
    <r>
      <rPr>
        <sz val="16"/>
        <color theme="1"/>
        <rFont val="Arial"/>
        <family val="2"/>
      </rPr>
      <t xml:space="preserve">
Material: filamentos PLA
Medida: 10 cm ancho  x 5 cm aprox
El pintado es con pintura acrílica 
Acorde diseño
</t>
    </r>
    <r>
      <rPr>
        <sz val="16"/>
        <color rgb="FFFF0000"/>
        <rFont val="Arial"/>
        <family val="2"/>
      </rPr>
      <t xml:space="preserve">*Incluye modelo 3D de persona + accesorios tambien modelados
</t>
    </r>
    <r>
      <rPr>
        <b/>
        <sz val="16"/>
        <rFont val="Arial"/>
        <family val="2"/>
      </rPr>
      <t>CAJAS FUNKO - PERSONALIZADO</t>
    </r>
    <r>
      <rPr>
        <sz val="16"/>
        <rFont val="Arial"/>
        <family val="2"/>
      </rPr>
      <t xml:space="preserve">
Material: Foldcote 16 . 18 con plástico acetato
Presentacion: Caja es cartón duplex grueso con diseño personalizado a full color + plástico acetato.
*Incluye diseño full color por 1 lado en Caja
</t>
    </r>
    <r>
      <rPr>
        <sz val="16"/>
        <color rgb="FFFF0000"/>
        <rFont val="Arial"/>
        <family val="2"/>
      </rPr>
      <t xml:space="preserve">*Arte y diseño debe ser facilitado por el cliente
</t>
    </r>
    <r>
      <rPr>
        <b/>
        <sz val="16"/>
        <color rgb="FFFF0000"/>
        <rFont val="Arial"/>
        <family val="2"/>
      </rPr>
      <t>**No incluye MOVILIDAD ENTREGA</t>
    </r>
  </si>
  <si>
    <t xml:space="preserve">Precio no inc  IGV
S/90 INC CAJA Y NOMBRE
Muestra S/.70+5= S/55  +IGV
Tiempo 2 a 3 dias 
</t>
  </si>
  <si>
    <t>COTIZACIÓN PROPUESTA_FUNKOS_23.03.26</t>
  </si>
  <si>
    <t xml:space="preserve">SUB TOTAL </t>
  </si>
  <si>
    <t xml:space="preserve">IGV </t>
  </si>
  <si>
    <t>6 
Días útiles</t>
  </si>
  <si>
    <r>
      <rPr>
        <b/>
        <u/>
        <sz val="16"/>
        <color theme="1"/>
        <rFont val="Arial"/>
        <family val="2"/>
      </rPr>
      <t>FUNKO</t>
    </r>
    <r>
      <rPr>
        <sz val="16"/>
        <color theme="1"/>
        <rFont val="Arial"/>
        <family val="2"/>
      </rPr>
      <t xml:space="preserve">
Material: filamentos PLA
Medida: 10 cm ancho  x 5 cm aprox
El pintado es con pintura acrílica 
Acorde diseño
</t>
    </r>
    <r>
      <rPr>
        <sz val="16"/>
        <color rgb="FFFF0000"/>
        <rFont val="Arial"/>
        <family val="2"/>
      </rPr>
      <t xml:space="preserve">*Nombre irá en base , en plaquita
Incluye modelo 3D de persona
</t>
    </r>
    <r>
      <rPr>
        <b/>
        <sz val="16"/>
        <rFont val="Arial"/>
        <family val="2"/>
      </rPr>
      <t>CAJA FUNKO - PERSONALIZADO</t>
    </r>
    <r>
      <rPr>
        <sz val="16"/>
        <rFont val="Arial"/>
        <family val="2"/>
      </rPr>
      <t xml:space="preserve">
Material: Foldcote 16 . 18 con plástico acetato
Presentacion: Caja es cartón duplex grueso con diseño personalizado a full color + plástico acetato.
*Incluye diseño full color por 1 lado en Caja
</t>
    </r>
    <r>
      <rPr>
        <sz val="16"/>
        <color rgb="FFFF0000"/>
        <rFont val="Arial"/>
        <family val="2"/>
      </rPr>
      <t xml:space="preserve">
</t>
    </r>
    <r>
      <rPr>
        <b/>
        <sz val="16"/>
        <color rgb="FFFF0000"/>
        <rFont val="Arial"/>
        <family val="2"/>
      </rPr>
      <t>**No incluye MOVILIDAD ENTREGA</t>
    </r>
    <r>
      <rPr>
        <sz val="16"/>
        <color theme="1"/>
        <rFont val="Arial"/>
        <family val="2"/>
      </rPr>
      <t xml:space="preserve"> </t>
    </r>
  </si>
  <si>
    <t>COTIZACIÓN PROPUESTA_FUNKOS_30.4.26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</si>
</sst>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S/&quot;\ * #,##0.00_-;\-&quot;S/&quot;\ * #,##0.00_-;_-&quot;S/&quot;\ * &quot;-&quot;??_-;_-@_-"/>
    <numFmt numFmtId="164" formatCode="&quot;S/.&quot;\ #,##0.00"/>
    <numFmt numFmtId="165" formatCode="[$S/.-280A]\ #,##0.00"/>
  </numFmts>
  <fonts count="2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sz val="16"/>
      <name val="Arial"/>
      <family val="2"/>
    </font>
    <font>
      <b/>
      <sz val="16"/>
      <color rgb="FF000000"/>
      <name val="Arial"/>
      <family val="2"/>
    </font>
    <font>
      <b/>
      <sz val="16"/>
      <color rgb="FFFF0000"/>
      <name val="Arial"/>
      <family val="2"/>
    </font>
    <font>
      <b/>
      <sz val="16"/>
      <name val="Arial"/>
      <family val="2"/>
    </font>
    <font>
      <b/>
      <sz val="16"/>
      <color rgb="FFFFFFFF"/>
      <name val="Arial"/>
      <family val="2"/>
    </font>
    <font>
      <sz val="16"/>
      <color theme="1"/>
      <name val="Arial"/>
      <family val="2"/>
    </font>
    <font>
      <sz val="11"/>
      <color rgb="FF000000"/>
      <name val="Aptos Narrow"/>
      <family val="2"/>
      <scheme val="minor"/>
    </font>
    <font>
      <b/>
      <sz val="16"/>
      <color theme="1"/>
      <name val="Arial"/>
      <family val="2"/>
    </font>
    <font>
      <sz val="16"/>
      <color rgb="FFFF0000"/>
      <name val="Arial"/>
      <family val="2"/>
    </font>
    <font>
      <b/>
      <sz val="18"/>
      <name val="Arial"/>
      <family val="2"/>
    </font>
    <font>
      <b/>
      <sz val="18"/>
      <color indexed="8"/>
      <name val="Arial"/>
      <family val="2"/>
    </font>
    <font>
      <b/>
      <u/>
      <sz val="16"/>
      <color theme="1"/>
      <name val="Arial"/>
      <family val="2"/>
    </font>
    <font>
      <sz val="14"/>
      <name val="Arial"/>
      <family val="2"/>
    </font>
    <font>
      <sz val="16"/>
      <color rgb="FF000000"/>
      <name val="Arial"/>
      <family val="2"/>
    </font>
    <font>
      <b/>
      <sz val="16"/>
      <color rgb="FF333333"/>
      <name val="Arial"/>
      <family val="2"/>
    </font>
    <font>
      <sz val="16"/>
      <color rgb="FF333333"/>
      <name val="Arial"/>
      <family val="2"/>
    </font>
    <font>
      <sz val="16"/>
      <color indexed="8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b/>
      <sz val="11"/>
      <name val="Arial"/>
      <family val="2"/>
    </font>
    <font>
      <sz val="14"/>
      <color rgb="FF333333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rgb="FFFFCC00"/>
        <bgColor rgb="FFFFCC00"/>
      </patternFill>
    </fill>
    <fill>
      <patternFill patternType="solid">
        <fgColor rgb="FF003366"/>
        <bgColor rgb="FF003366"/>
      </patternFill>
    </fill>
    <fill>
      <patternFill patternType="solid">
        <fgColor rgb="FFFFFF00"/>
        <bgColor rgb="FFFFFF00"/>
      </patternFill>
    </fill>
    <fill>
      <patternFill patternType="solid">
        <fgColor rgb="FFFFC000"/>
        <bgColor rgb="FFFFC000"/>
      </patternFill>
    </fill>
    <fill>
      <patternFill patternType="solid">
        <fgColor rgb="FFFF0000"/>
        <bgColor rgb="FFFF0000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 tint="-0.249977111117893"/>
        <bgColor rgb="FFD8D8D8"/>
      </patternFill>
    </fill>
    <fill>
      <patternFill patternType="solid">
        <fgColor indexed="13"/>
        <bgColor indexed="64"/>
      </patternFill>
    </fill>
    <fill>
      <patternFill patternType="solid">
        <fgColor theme="0" tint="-0.249977111117893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5">
    <xf numFmtId="0" fontId="0" fillId="0" borderId="0"/>
    <xf numFmtId="0" fontId="2" fillId="0" borderId="0"/>
    <xf numFmtId="0" fontId="9" fillId="0" borderId="0"/>
    <xf numFmtId="0" fontId="1" fillId="0" borderId="0"/>
    <xf numFmtId="44" fontId="1" fillId="0" borderId="0" applyFont="0" applyFill="0" applyBorder="0" applyAlignment="0" applyProtection="0"/>
  </cellStyleXfs>
  <cellXfs count="68">
    <xf numFmtId="0" fontId="0" fillId="0" borderId="0" xfId="0"/>
    <xf numFmtId="0" fontId="2" fillId="0" borderId="0" xfId="1"/>
    <xf numFmtId="0" fontId="2" fillId="0" borderId="0" xfId="1" applyAlignment="1">
      <alignment horizontal="center"/>
    </xf>
    <xf numFmtId="0" fontId="3" fillId="0" borderId="0" xfId="0" applyFont="1"/>
    <xf numFmtId="0" fontId="5" fillId="0" borderId="0" xfId="0" applyFont="1"/>
    <xf numFmtId="0" fontId="4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7" fillId="3" borderId="10" xfId="0" applyFont="1" applyFill="1" applyBorder="1" applyAlignment="1">
      <alignment horizontal="center" vertical="center" wrapText="1"/>
    </xf>
    <xf numFmtId="0" fontId="7" fillId="3" borderId="11" xfId="0" applyFont="1" applyFill="1" applyBorder="1" applyAlignment="1">
      <alignment horizontal="center" vertical="center" wrapText="1"/>
    </xf>
    <xf numFmtId="0" fontId="7" fillId="3" borderId="12" xfId="0" applyFont="1" applyFill="1" applyBorder="1" applyAlignment="1">
      <alignment horizontal="center" vertical="center" wrapText="1"/>
    </xf>
    <xf numFmtId="0" fontId="6" fillId="4" borderId="10" xfId="0" applyFont="1" applyFill="1" applyBorder="1" applyAlignment="1">
      <alignment horizontal="center" vertical="center" wrapText="1"/>
    </xf>
    <xf numFmtId="0" fontId="6" fillId="4" borderId="11" xfId="0" applyFont="1" applyFill="1" applyBorder="1" applyAlignment="1">
      <alignment horizontal="center" vertical="center" wrapText="1"/>
    </xf>
    <xf numFmtId="1" fontId="6" fillId="4" borderId="11" xfId="0" applyNumberFormat="1" applyFont="1" applyFill="1" applyBorder="1" applyAlignment="1">
      <alignment horizontal="center" vertical="center" wrapText="1"/>
    </xf>
    <xf numFmtId="0" fontId="6" fillId="4" borderId="12" xfId="0" applyFont="1" applyFill="1" applyBorder="1" applyAlignment="1">
      <alignment horizontal="center" vertical="center" wrapText="1"/>
    </xf>
    <xf numFmtId="0" fontId="6" fillId="5" borderId="10" xfId="0" applyFont="1" applyFill="1" applyBorder="1" applyAlignment="1">
      <alignment horizontal="center" vertical="center" wrapText="1"/>
    </xf>
    <xf numFmtId="0" fontId="6" fillId="5" borderId="11" xfId="0" applyFont="1" applyFill="1" applyBorder="1" applyAlignment="1">
      <alignment horizontal="center" vertical="center" wrapText="1"/>
    </xf>
    <xf numFmtId="0" fontId="6" fillId="5" borderId="12" xfId="0" applyFont="1" applyFill="1" applyBorder="1" applyAlignment="1">
      <alignment horizontal="center" vertical="center" wrapText="1"/>
    </xf>
    <xf numFmtId="0" fontId="7" fillId="6" borderId="10" xfId="0" applyFont="1" applyFill="1" applyBorder="1" applyAlignment="1">
      <alignment horizontal="center" vertical="center" wrapText="1"/>
    </xf>
    <xf numFmtId="0" fontId="6" fillId="6" borderId="11" xfId="0" applyFont="1" applyFill="1" applyBorder="1" applyAlignment="1">
      <alignment horizontal="center" vertical="center" wrapText="1"/>
    </xf>
    <xf numFmtId="9" fontId="6" fillId="6" borderId="12" xfId="0" applyNumberFormat="1" applyFont="1" applyFill="1" applyBorder="1" applyAlignment="1">
      <alignment horizontal="center" vertical="center"/>
    </xf>
    <xf numFmtId="0" fontId="8" fillId="7" borderId="0" xfId="0" applyFont="1" applyFill="1"/>
    <xf numFmtId="0" fontId="8" fillId="0" borderId="0" xfId="0" applyFont="1" applyAlignment="1">
      <alignment horizontal="left" vertical="center" wrapText="1"/>
    </xf>
    <xf numFmtId="0" fontId="3" fillId="7" borderId="13" xfId="1" applyFont="1" applyFill="1" applyBorder="1" applyAlignment="1">
      <alignment horizontal="center" vertical="top" wrapText="1"/>
    </xf>
    <xf numFmtId="165" fontId="16" fillId="7" borderId="13" xfId="2" applyNumberFormat="1" applyFont="1" applyFill="1" applyBorder="1" applyAlignment="1">
      <alignment horizontal="center" vertical="center"/>
    </xf>
    <xf numFmtId="0" fontId="6" fillId="9" borderId="13" xfId="2" applyFont="1" applyFill="1" applyBorder="1" applyAlignment="1">
      <alignment horizontal="center" vertical="center"/>
    </xf>
    <xf numFmtId="165" fontId="16" fillId="4" borderId="13" xfId="2" applyNumberFormat="1" applyFont="1" applyFill="1" applyBorder="1" applyAlignment="1">
      <alignment horizontal="center" vertical="center"/>
    </xf>
    <xf numFmtId="164" fontId="17" fillId="4" borderId="13" xfId="2" applyNumberFormat="1" applyFont="1" applyFill="1" applyBorder="1" applyAlignment="1">
      <alignment horizontal="center" vertical="center"/>
    </xf>
    <xf numFmtId="164" fontId="18" fillId="4" borderId="13" xfId="2" applyNumberFormat="1" applyFont="1" applyFill="1" applyBorder="1" applyAlignment="1">
      <alignment horizontal="center" vertical="center"/>
    </xf>
    <xf numFmtId="164" fontId="19" fillId="10" borderId="13" xfId="1" applyNumberFormat="1" applyFont="1" applyFill="1" applyBorder="1" applyAlignment="1">
      <alignment horizontal="center" vertical="center"/>
    </xf>
    <xf numFmtId="164" fontId="16" fillId="7" borderId="13" xfId="2" applyNumberFormat="1" applyFont="1" applyFill="1" applyBorder="1" applyAlignment="1">
      <alignment horizontal="center" vertical="center"/>
    </xf>
    <xf numFmtId="164" fontId="6" fillId="11" borderId="13" xfId="2" applyNumberFormat="1" applyFont="1" applyFill="1" applyBorder="1" applyAlignment="1">
      <alignment horizontal="center" vertical="center"/>
    </xf>
    <xf numFmtId="164" fontId="3" fillId="12" borderId="13" xfId="2" applyNumberFormat="1" applyFont="1" applyFill="1" applyBorder="1" applyAlignment="1">
      <alignment horizontal="center" vertical="center" wrapText="1"/>
    </xf>
    <xf numFmtId="164" fontId="8" fillId="13" borderId="13" xfId="1" applyNumberFormat="1" applyFont="1" applyFill="1" applyBorder="1" applyAlignment="1">
      <alignment horizontal="center" vertical="center"/>
    </xf>
    <xf numFmtId="0" fontId="8" fillId="13" borderId="13" xfId="1" applyFont="1" applyFill="1" applyBorder="1" applyAlignment="1">
      <alignment horizontal="center" vertical="center"/>
    </xf>
    <xf numFmtId="164" fontId="11" fillId="12" borderId="13" xfId="2" applyNumberFormat="1" applyFont="1" applyFill="1" applyBorder="1" applyAlignment="1">
      <alignment horizontal="center" vertical="center"/>
    </xf>
    <xf numFmtId="164" fontId="16" fillId="9" borderId="13" xfId="2" applyNumberFormat="1" applyFont="1" applyFill="1" applyBorder="1" applyAlignment="1">
      <alignment horizontal="center" vertical="center"/>
    </xf>
    <xf numFmtId="164" fontId="11" fillId="14" borderId="13" xfId="1" applyNumberFormat="1" applyFont="1" applyFill="1" applyBorder="1" applyAlignment="1">
      <alignment horizontal="center" vertical="center"/>
    </xf>
    <xf numFmtId="164" fontId="16" fillId="0" borderId="13" xfId="2" applyNumberFormat="1" applyFont="1" applyBorder="1" applyAlignment="1">
      <alignment horizontal="center" vertical="center"/>
    </xf>
    <xf numFmtId="164" fontId="7" fillId="6" borderId="13" xfId="2" applyNumberFormat="1" applyFont="1" applyFill="1" applyBorder="1" applyAlignment="1">
      <alignment horizontal="center" vertical="center"/>
    </xf>
    <xf numFmtId="165" fontId="16" fillId="12" borderId="13" xfId="2" applyNumberFormat="1" applyFont="1" applyFill="1" applyBorder="1" applyAlignment="1">
      <alignment horizontal="center" vertical="center"/>
    </xf>
    <xf numFmtId="165" fontId="5" fillId="12" borderId="13" xfId="2" applyNumberFormat="1" applyFont="1" applyFill="1" applyBorder="1" applyAlignment="1">
      <alignment horizontal="center" vertical="center"/>
    </xf>
    <xf numFmtId="0" fontId="16" fillId="0" borderId="0" xfId="2" applyFont="1"/>
    <xf numFmtId="0" fontId="15" fillId="0" borderId="0" xfId="1" applyFont="1" applyAlignment="1">
      <alignment vertical="center"/>
    </xf>
    <xf numFmtId="0" fontId="6" fillId="7" borderId="14" xfId="2" applyFont="1" applyFill="1" applyBorder="1" applyAlignment="1">
      <alignment horizontal="center" vertical="center"/>
    </xf>
    <xf numFmtId="0" fontId="11" fillId="0" borderId="15" xfId="0" applyFont="1" applyBorder="1" applyAlignment="1">
      <alignment horizontal="center" wrapText="1"/>
    </xf>
    <xf numFmtId="0" fontId="12" fillId="0" borderId="15" xfId="2" applyFont="1" applyBorder="1" applyAlignment="1">
      <alignment horizontal="center" vertical="center" wrapText="1"/>
    </xf>
    <xf numFmtId="164" fontId="13" fillId="8" borderId="15" xfId="1" applyNumberFormat="1" applyFont="1" applyFill="1" applyBorder="1" applyAlignment="1">
      <alignment horizontal="center" vertical="center" wrapText="1"/>
    </xf>
    <xf numFmtId="0" fontId="3" fillId="0" borderId="15" xfId="1" applyFont="1" applyBorder="1" applyAlignment="1">
      <alignment horizontal="center" vertical="center" wrapText="1"/>
    </xf>
    <xf numFmtId="0" fontId="8" fillId="7" borderId="8" xfId="0" applyFont="1" applyFill="1" applyBorder="1" applyAlignment="1">
      <alignment horizontal="left" vertical="center" wrapText="1"/>
    </xf>
    <xf numFmtId="164" fontId="12" fillId="0" borderId="9" xfId="1" applyNumberFormat="1" applyFont="1" applyBorder="1" applyAlignment="1">
      <alignment horizontal="center" vertical="center" wrapText="1"/>
    </xf>
    <xf numFmtId="0" fontId="2" fillId="0" borderId="13" xfId="1" applyBorder="1"/>
    <xf numFmtId="0" fontId="20" fillId="15" borderId="13" xfId="1" applyFont="1" applyFill="1" applyBorder="1" applyAlignment="1">
      <alignment horizontal="center" vertical="center"/>
    </xf>
    <xf numFmtId="0" fontId="2" fillId="0" borderId="0" xfId="1" applyBorder="1"/>
    <xf numFmtId="0" fontId="20" fillId="0" borderId="0" xfId="1" applyFont="1" applyFill="1" applyBorder="1" applyAlignment="1">
      <alignment horizontal="center" vertical="center"/>
    </xf>
    <xf numFmtId="44" fontId="21" fillId="0" borderId="13" xfId="4" applyFont="1" applyBorder="1" applyAlignment="1">
      <alignment horizontal="center" vertical="center"/>
    </xf>
    <xf numFmtId="0" fontId="22" fillId="15" borderId="13" xfId="1" applyFont="1" applyFill="1" applyBorder="1" applyAlignment="1">
      <alignment horizontal="center" vertical="center"/>
    </xf>
    <xf numFmtId="44" fontId="21" fillId="0" borderId="13" xfId="1" applyNumberFormat="1" applyFont="1" applyBorder="1" applyAlignment="1">
      <alignment horizontal="center" vertical="center"/>
    </xf>
    <xf numFmtId="164" fontId="23" fillId="4" borderId="13" xfId="2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center" wrapText="1"/>
    </xf>
    <xf numFmtId="0" fontId="6" fillId="0" borderId="5" xfId="0" applyFont="1" applyBorder="1" applyAlignment="1">
      <alignment horizontal="left" vertical="center" wrapText="1"/>
    </xf>
    <xf numFmtId="0" fontId="6" fillId="0" borderId="6" xfId="0" applyFont="1" applyBorder="1" applyAlignment="1">
      <alignment horizontal="left" vertical="center" wrapText="1"/>
    </xf>
    <xf numFmtId="0" fontId="10" fillId="0" borderId="15" xfId="3" applyFont="1" applyBorder="1" applyAlignment="1">
      <alignment horizontal="center" vertical="center" wrapText="1"/>
    </xf>
    <xf numFmtId="0" fontId="16" fillId="0" borderId="13" xfId="2" applyFont="1" applyBorder="1" applyAlignment="1">
      <alignment horizontal="left" vertical="top" wrapText="1"/>
    </xf>
  </cellXfs>
  <cellStyles count="5">
    <cellStyle name="Moneda" xfId="4" builtinId="4"/>
    <cellStyle name="Normal" xfId="0" builtinId="0"/>
    <cellStyle name="Normal 16" xfId="2" xr:uid="{6C06C5BB-513E-4EA1-B386-D029B23EE2E3}"/>
    <cellStyle name="Normal 2 2" xfId="1" xr:uid="{40976C47-02B4-4C26-B48A-0D84478E24D6}"/>
    <cellStyle name="Normal 2 3 2 2 4" xfId="3" xr:uid="{00583DC9-7E88-4566-A966-D65F2BD1C28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jpe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75324</xdr:colOff>
      <xdr:row>12</xdr:row>
      <xdr:rowOff>0</xdr:rowOff>
    </xdr:from>
    <xdr:to>
      <xdr:col>14</xdr:col>
      <xdr:colOff>421823</xdr:colOff>
      <xdr:row>19</xdr:row>
      <xdr:rowOff>95251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B1ED5382-A01F-44EE-B4A7-BC4252978A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472431" y="11729356"/>
          <a:ext cx="1108499" cy="1238251"/>
        </a:xfrm>
        <a:prstGeom prst="rect">
          <a:avLst/>
        </a:prstGeom>
      </xdr:spPr>
    </xdr:pic>
    <xdr:clientData/>
  </xdr:twoCellAnchor>
  <xdr:twoCellAnchor editAs="oneCell">
    <xdr:from>
      <xdr:col>4</xdr:col>
      <xdr:colOff>91168</xdr:colOff>
      <xdr:row>10</xdr:row>
      <xdr:rowOff>76199</xdr:rowOff>
    </xdr:from>
    <xdr:to>
      <xdr:col>4</xdr:col>
      <xdr:colOff>1885950</xdr:colOff>
      <xdr:row>10</xdr:row>
      <xdr:rowOff>1626474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F3387F6C-CCE4-3442-32C5-E8EA0529EB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577193" y="1323974"/>
          <a:ext cx="1794782" cy="1550275"/>
        </a:xfrm>
        <a:prstGeom prst="rect">
          <a:avLst/>
        </a:prstGeom>
      </xdr:spPr>
    </xdr:pic>
    <xdr:clientData/>
  </xdr:twoCellAnchor>
  <xdr:twoCellAnchor editAs="oneCell">
    <xdr:from>
      <xdr:col>4</xdr:col>
      <xdr:colOff>1078892</xdr:colOff>
      <xdr:row>10</xdr:row>
      <xdr:rowOff>1486033</xdr:rowOff>
    </xdr:from>
    <xdr:to>
      <xdr:col>4</xdr:col>
      <xdr:colOff>2628899</xdr:colOff>
      <xdr:row>10</xdr:row>
      <xdr:rowOff>2933701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70CC1247-4115-9257-950C-13602E8DAA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568999" y="9473426"/>
          <a:ext cx="1550007" cy="1447668"/>
        </a:xfrm>
        <a:prstGeom prst="rect">
          <a:avLst/>
        </a:prstGeom>
      </xdr:spPr>
    </xdr:pic>
    <xdr:clientData/>
  </xdr:twoCellAnchor>
  <xdr:oneCellAnchor>
    <xdr:from>
      <xdr:col>13</xdr:col>
      <xdr:colOff>75324</xdr:colOff>
      <xdr:row>12</xdr:row>
      <xdr:rowOff>0</xdr:rowOff>
    </xdr:from>
    <xdr:ext cx="1108499" cy="1238251"/>
    <xdr:pic>
      <xdr:nvPicPr>
        <xdr:cNvPr id="15" name="Imagen 14">
          <a:extLst>
            <a:ext uri="{FF2B5EF4-FFF2-40B4-BE49-F238E27FC236}">
              <a16:creationId xmlns:a16="http://schemas.microsoft.com/office/drawing/2014/main" id="{E9C10D34-A402-419C-8ED7-2895CD3876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472431" y="12409713"/>
          <a:ext cx="1108499" cy="1238251"/>
        </a:xfrm>
        <a:prstGeom prst="rect">
          <a:avLst/>
        </a:prstGeom>
      </xdr:spPr>
    </xdr:pic>
    <xdr:clientData/>
  </xdr:oneCellAnchor>
  <xdr:twoCellAnchor editAs="oneCell">
    <xdr:from>
      <xdr:col>4</xdr:col>
      <xdr:colOff>123825</xdr:colOff>
      <xdr:row>10</xdr:row>
      <xdr:rowOff>2174421</xdr:rowOff>
    </xdr:from>
    <xdr:to>
      <xdr:col>4</xdr:col>
      <xdr:colOff>1013563</xdr:colOff>
      <xdr:row>10</xdr:row>
      <xdr:rowOff>3659407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A53688A9-49F8-B294-FB22-0CBF47F977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609850" y="3422196"/>
          <a:ext cx="889738" cy="1484986"/>
        </a:xfrm>
        <a:prstGeom prst="rect">
          <a:avLst/>
        </a:prstGeom>
      </xdr:spPr>
    </xdr:pic>
    <xdr:clientData/>
  </xdr:twoCellAnchor>
  <xdr:twoCellAnchor editAs="oneCell">
    <xdr:from>
      <xdr:col>4</xdr:col>
      <xdr:colOff>201633</xdr:colOff>
      <xdr:row>3</xdr:row>
      <xdr:rowOff>117516</xdr:rowOff>
    </xdr:from>
    <xdr:to>
      <xdr:col>4</xdr:col>
      <xdr:colOff>2418360</xdr:colOff>
      <xdr:row>3</xdr:row>
      <xdr:rowOff>3590389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DE010CB6-56F9-FC79-5D45-E4037BC151E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820" t="19919" r="7924" b="18257"/>
        <a:stretch/>
      </xdr:blipFill>
      <xdr:spPr>
        <a:xfrm>
          <a:off x="2691740" y="1369373"/>
          <a:ext cx="2216727" cy="3472873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_Documentos%20PC2\7.%20COTIZACIONES%20OTROS\AVON%20PERU_INCENTIVOS\2.NUEVOS%20PRODUCTOS\IIIQ2009\PRECOTIZAC.%20FINAL_INCENT.3Q09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254\Marketing\_Documentos%20PC2\7.%20COTIZACIONES%20OTROS\AVON%20PERU_INCENTIVOS\2.NUEVOS%20PRODUCTOS\IIIQ2009\PRECOTIZAC.%20FINAL_INCENT.3Q09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LLAR"/>
      <sheetName val="ARETE"/>
      <sheetName val="PUL."/>
      <sheetName val="ANILLO"/>
      <sheetName val="ACC.CELU"/>
      <sheetName val="C.Rectangulo"/>
      <sheetName val="C.Aros"/>
      <sheetName val="C.Luna"/>
      <sheetName val="C.Dados"/>
      <sheetName val="C.Completo Dados"/>
      <sheetName val="Colección. corazón-llave"/>
      <sheetName val="C. REMOLINO"/>
      <sheetName val="Colección Turquesa"/>
      <sheetName val="BD INSUMOS"/>
      <sheetName val="LISTA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>
        <row r="2">
          <cell r="A2" t="str">
            <v>ACCESORIO LAGRIMA TURQUEZA</v>
          </cell>
        </row>
        <row r="3">
          <cell r="A3" t="str">
            <v>ANILLO REGULABLE DE BRONCE MA1</v>
          </cell>
        </row>
        <row r="4">
          <cell r="A4" t="str">
            <v>ANILLO REGULABLE DE BRONCE MA2</v>
          </cell>
        </row>
        <row r="5">
          <cell r="A5" t="str">
            <v>ANILLO REGULABLE DE BRONCE MA3</v>
          </cell>
        </row>
        <row r="6">
          <cell r="A6" t="str">
            <v>ANILLO REGULABLE DE BRONCE MA4</v>
          </cell>
        </row>
        <row r="7">
          <cell r="A7" t="str">
            <v>ANILLO REGULABLE DE BRONCE MA5</v>
          </cell>
        </row>
        <row r="8">
          <cell r="A8" t="str">
            <v>ANILLO REGULABLE DE BRONCE MA6</v>
          </cell>
        </row>
        <row r="9">
          <cell r="A9" t="str">
            <v>ANILLO REGULABLE DE BRONCE MA7</v>
          </cell>
        </row>
        <row r="10">
          <cell r="A10" t="str">
            <v>ARGOLLA LINK 0.7MM ESP X 3.0 MM INT</v>
          </cell>
        </row>
        <row r="11">
          <cell r="A11" t="str">
            <v>ARGOLLA LINK 0.7MM ESP. X 3.5 MM INT</v>
          </cell>
        </row>
        <row r="12">
          <cell r="A12" t="str">
            <v>ARGOLLA LINK 0.9MM ESP X 4.5MM INT</v>
          </cell>
        </row>
        <row r="13">
          <cell r="A13" t="str">
            <v>ARGOLLA LINK 0.9MM ESP X 6MM INT</v>
          </cell>
        </row>
        <row r="14">
          <cell r="A14" t="str">
            <v>BOLSA AVON CHICA 74X76MM</v>
          </cell>
        </row>
        <row r="15">
          <cell r="A15" t="str">
            <v>BOLSA AVON GRANDE 165X172 MM</v>
          </cell>
        </row>
        <row r="16">
          <cell r="A16" t="str">
            <v>BOLSA AVON MEDIANO 102X100MM</v>
          </cell>
        </row>
        <row r="17">
          <cell r="A17" t="str">
            <v>BOLSA DE PANA ROSADA 5.5X5.5CM</v>
          </cell>
        </row>
        <row r="18">
          <cell r="A18" t="str">
            <v>BOLSA DE PROLIPROPILENO 40X20CM</v>
          </cell>
        </row>
        <row r="19">
          <cell r="A19" t="str">
            <v>BROCHE DISCO NIQUELADO</v>
          </cell>
        </row>
        <row r="20">
          <cell r="A20" t="str">
            <v>BROCHE DISCO PLATEADO</v>
          </cell>
        </row>
        <row r="21">
          <cell r="A21" t="str">
            <v>BROCHE SIN DISCO NIQUELADO</v>
          </cell>
        </row>
        <row r="22">
          <cell r="A22" t="str">
            <v>BROCHE SIN DISCO PLATEADO</v>
          </cell>
        </row>
        <row r="23">
          <cell r="A23" t="str">
            <v>CADENA CORDON 0.35</v>
          </cell>
        </row>
        <row r="24">
          <cell r="A24" t="str">
            <v>CADENA ESLABONADA ANCORA 0.4MM</v>
          </cell>
        </row>
        <row r="25">
          <cell r="A25" t="str">
            <v>CADENA ESLABONADA ANCORA 0.6MM</v>
          </cell>
        </row>
        <row r="26">
          <cell r="A26" t="str">
            <v>CADENA ESLABONADA ANCORA 0.6MM GDE</v>
          </cell>
        </row>
        <row r="27">
          <cell r="A27" t="str">
            <v>CADENA ESLABONADA ANCORA 0.9MM</v>
          </cell>
        </row>
        <row r="28">
          <cell r="A28" t="str">
            <v>CADENA ESLABONADA ANCORA DE 1.4MM</v>
          </cell>
        </row>
        <row r="29">
          <cell r="A29" t="str">
            <v>CADENA ESLABONADA BISMARC 0.6MM</v>
          </cell>
        </row>
        <row r="30">
          <cell r="A30" t="str">
            <v>CADENA PANZER 1.2MM</v>
          </cell>
        </row>
        <row r="31">
          <cell r="A31" t="str">
            <v>CADENA PANZER 1.5MM EXT</v>
          </cell>
        </row>
        <row r="32">
          <cell r="A32" t="str">
            <v>CADENA REGULABLE</v>
          </cell>
        </row>
        <row r="33">
          <cell r="A33" t="str">
            <v>CADENA SNAKE 1.2MM LOC - EXT</v>
          </cell>
        </row>
        <row r="34">
          <cell r="A34" t="str">
            <v>CADENA SNAKE 1.5MM EXT</v>
          </cell>
        </row>
        <row r="35">
          <cell r="A35" t="str">
            <v>CADENA SNAKE 1.9MM EXT</v>
          </cell>
        </row>
        <row r="36">
          <cell r="A36" t="str">
            <v>CAJA AVON CHICA AZULINO</v>
          </cell>
        </row>
        <row r="37">
          <cell r="A37" t="str">
            <v>CAJA AVON CHICO VERDE</v>
          </cell>
        </row>
        <row r="38">
          <cell r="A38" t="str">
            <v>CAJA AVON GRANDE AZULINO</v>
          </cell>
        </row>
        <row r="39">
          <cell r="A39" t="str">
            <v>CAJA AVON GRANDE GUINDA</v>
          </cell>
        </row>
        <row r="40">
          <cell r="A40" t="str">
            <v>CAJA AVON MASTER</v>
          </cell>
        </row>
        <row r="41">
          <cell r="A41" t="str">
            <v>CAJA AVON MEDIANA AZULINO</v>
          </cell>
        </row>
        <row r="42">
          <cell r="A42" t="str">
            <v>CAJA AVON MEDIANO VERDE</v>
          </cell>
        </row>
        <row r="43">
          <cell r="A43" t="str">
            <v>CIERRE LOBSTER 11MM</v>
          </cell>
        </row>
        <row r="44">
          <cell r="A44" t="str">
            <v>CIERRE LOBSTER 14MM</v>
          </cell>
        </row>
        <row r="45">
          <cell r="A45" t="str">
            <v>CINTA GAMUZA LILA</v>
          </cell>
        </row>
        <row r="46">
          <cell r="A46" t="str">
            <v>CUENTA FACETADA 4MM CRISTAL</v>
          </cell>
        </row>
        <row r="47">
          <cell r="A47" t="str">
            <v>CUENTA FACETADA 4MM ROJA</v>
          </cell>
        </row>
        <row r="48">
          <cell r="A48" t="str">
            <v>CUENTA FACETADA 4MM ROSADA</v>
          </cell>
        </row>
        <row r="49">
          <cell r="A49" t="str">
            <v>CUENTA FACETADA 8MM LILA</v>
          </cell>
        </row>
        <row r="50">
          <cell r="A50" t="str">
            <v>CUENTA FACETADA 8MM LILA CLARO</v>
          </cell>
        </row>
        <row r="51">
          <cell r="A51" t="str">
            <v>CUENTA FACETADA 8MM ROSADO</v>
          </cell>
        </row>
        <row r="52">
          <cell r="A52" t="str">
            <v>CUENTA FACETADA ROMBO 6MM CELESTE</v>
          </cell>
        </row>
        <row r="53">
          <cell r="A53" t="str">
            <v>CUENTA FACETADA ROMBO 6MM ROSADO</v>
          </cell>
        </row>
        <row r="54">
          <cell r="A54" t="str">
            <v>CUENTA REDONDA 4MM AZUL</v>
          </cell>
        </row>
        <row r="55">
          <cell r="A55" t="str">
            <v>CUENTA REDONDA 4MM CELESTE</v>
          </cell>
        </row>
        <row r="56">
          <cell r="A56" t="str">
            <v>CUENTA REDONDA 4MM CRISTAL</v>
          </cell>
        </row>
        <row r="57">
          <cell r="A57" t="str">
            <v>CUENTA REDONDA 4MM MARRON</v>
          </cell>
        </row>
        <row r="58">
          <cell r="A58" t="str">
            <v>CUENTA REDONDA 4MM TURQUEZA CLARO</v>
          </cell>
        </row>
        <row r="59">
          <cell r="A59" t="str">
            <v>CUENTA REDONDA 4MM VERDE</v>
          </cell>
        </row>
        <row r="60">
          <cell r="A60" t="str">
            <v>CUENTA REDONDA 4MM VERDE CLARO</v>
          </cell>
        </row>
        <row r="61">
          <cell r="A61" t="str">
            <v>CUENTA REDONDA 8MM AZUL</v>
          </cell>
        </row>
        <row r="62">
          <cell r="A62" t="str">
            <v>CUENTA REDONDA 8MM CELESTE</v>
          </cell>
        </row>
        <row r="63">
          <cell r="A63" t="str">
            <v>CUENTA REDONDA 8MM MARRON</v>
          </cell>
        </row>
        <row r="64">
          <cell r="A64" t="str">
            <v>CUENTA REDONDA 8MM VERDE</v>
          </cell>
        </row>
        <row r="65">
          <cell r="A65" t="str">
            <v>HILO ELASTICO 0.6MM</v>
          </cell>
        </row>
        <row r="66">
          <cell r="A66" t="str">
            <v>HUAYRURO CHICO</v>
          </cell>
        </row>
        <row r="67">
          <cell r="A67" t="str">
            <v>JEBE RUBBER PARA PASADOR</v>
          </cell>
        </row>
        <row r="68">
          <cell r="A68" t="str">
            <v>METAL 96 FREE PLOMO</v>
          </cell>
        </row>
        <row r="69">
          <cell r="A69" t="str">
            <v>METAL BLANCO 36% ESTAÑO</v>
          </cell>
        </row>
        <row r="70">
          <cell r="A70" t="str">
            <v>METAL BLANCO 92% ESTAÑO</v>
          </cell>
        </row>
        <row r="71">
          <cell r="A71" t="str">
            <v>MONEDA DE BRONCE 1H 15MM DIA</v>
          </cell>
        </row>
        <row r="72">
          <cell r="A72" t="str">
            <v>MONEDA DE BRONCE 2H 15MM DIAM</v>
          </cell>
        </row>
        <row r="73">
          <cell r="A73" t="str">
            <v>MOSTACILLA DE BRONCE 3MM APLASTAR</v>
          </cell>
        </row>
        <row r="74">
          <cell r="A74" t="str">
            <v>MOSTACILLA DE BRONCE 8MM DIA</v>
          </cell>
        </row>
        <row r="75">
          <cell r="A75" t="str">
            <v>PASADOR ASA SIMPLE</v>
          </cell>
        </row>
        <row r="76">
          <cell r="A76" t="str">
            <v>PASADOR ASA YANBAL</v>
          </cell>
        </row>
        <row r="77">
          <cell r="A77" t="str">
            <v>PASADOR ESPAÑOL</v>
          </cell>
        </row>
        <row r="78">
          <cell r="A78" t="str">
            <v>PERLA 2H 6MM ARENADA ROSADA</v>
          </cell>
        </row>
        <row r="79">
          <cell r="A79" t="str">
            <v>PERLA 2H 6MM ARENADA VERDE CLARO</v>
          </cell>
        </row>
        <row r="80">
          <cell r="A80" t="str">
            <v>PERLA 2H 8MM PLATEADA</v>
          </cell>
        </row>
        <row r="81">
          <cell r="A81" t="str">
            <v>PERLA 2HB 4MM LILA</v>
          </cell>
        </row>
        <row r="82">
          <cell r="A82" t="str">
            <v>PERLA 2HB 6MM TURQUEZA</v>
          </cell>
        </row>
        <row r="83">
          <cell r="A83" t="str">
            <v>PERLA 2HB 8MM LILA</v>
          </cell>
        </row>
        <row r="84">
          <cell r="A84" t="str">
            <v>PERLA 2HB GRIS 4MM</v>
          </cell>
        </row>
        <row r="85">
          <cell r="A85" t="str">
            <v>PERLA 2HB GRIS 6MM</v>
          </cell>
        </row>
        <row r="86">
          <cell r="A86" t="str">
            <v>PIEDRA  PP12/SS5.5 CRISTAL CH</v>
          </cell>
        </row>
        <row r="87">
          <cell r="A87" t="str">
            <v>PIEDRA PP10/SS4.5 CRISTAL STD</v>
          </cell>
        </row>
        <row r="88">
          <cell r="A88" t="str">
            <v>PIEDRA PP12/SS5.5 CRISTAL STD</v>
          </cell>
        </row>
        <row r="89">
          <cell r="A89" t="str">
            <v>PIEDRA PP12/SS5.5 LIGHT SIAM CH</v>
          </cell>
        </row>
        <row r="90">
          <cell r="A90" t="str">
            <v>PIEDRA PP12/SS5.5 LIGHT TOPAZ CH</v>
          </cell>
        </row>
        <row r="91">
          <cell r="A91" t="str">
            <v>PIEDRA PP12/SS5.5 PERIDOT CH</v>
          </cell>
        </row>
        <row r="92">
          <cell r="A92" t="str">
            <v>PIEDRA PP12/SS5.5 ROSE CH</v>
          </cell>
        </row>
        <row r="93">
          <cell r="A93" t="str">
            <v>PIEDRA PP12/SS5.5 SHAPIRE CH</v>
          </cell>
        </row>
        <row r="94">
          <cell r="A94" t="str">
            <v>PIEDRA PP15/SS7 CRISTAL STD</v>
          </cell>
        </row>
        <row r="95">
          <cell r="A95" t="str">
            <v>PIEDRA PP16/SS7.5 CRISTAL STD</v>
          </cell>
        </row>
        <row r="96">
          <cell r="A96" t="str">
            <v>PIEDRA PP16/SS7.5 LIGTH SAPHIRE CH</v>
          </cell>
        </row>
        <row r="97">
          <cell r="A97" t="str">
            <v>PIEDRA PP16/SS7.5 LT AMATISTA CH</v>
          </cell>
        </row>
        <row r="98">
          <cell r="A98" t="str">
            <v>PIEDRA PP16/SS7.5 LT TOPAZ CH</v>
          </cell>
        </row>
        <row r="99">
          <cell r="A99" t="str">
            <v>PIEDRA PP16/SS7.5 PERIDOT CH</v>
          </cell>
        </row>
        <row r="100">
          <cell r="A100" t="str">
            <v>PIEDRA PP16/SS7.5 ROSE CH</v>
          </cell>
        </row>
        <row r="101">
          <cell r="A101" t="str">
            <v>PIEDRA PP16/SS7.5 SAPHIRE CH</v>
          </cell>
        </row>
        <row r="102">
          <cell r="A102" t="str">
            <v>PIEDRA PP16/SS7.5 TOPAZ CH</v>
          </cell>
        </row>
        <row r="103">
          <cell r="A103" t="str">
            <v>PIEDRA PP18/SS8.5 CRISTAL STD</v>
          </cell>
        </row>
        <row r="104">
          <cell r="A104" t="str">
            <v>PIEDRA PP20/SS9.5 CRISTAL CH</v>
          </cell>
        </row>
        <row r="105">
          <cell r="A105" t="str">
            <v>PIEDRA PP20/SS9.5 CRISTAL STD</v>
          </cell>
        </row>
        <row r="106">
          <cell r="A106" t="str">
            <v>PIEDRA PP24/SS12 CRISTAL STD</v>
          </cell>
        </row>
        <row r="107">
          <cell r="A107" t="str">
            <v>PIEDRA PP29/SS15 AMATISTA CH</v>
          </cell>
        </row>
        <row r="108">
          <cell r="A108" t="str">
            <v>PIEDRA PP29/SS15 AQUAMARINE CH</v>
          </cell>
        </row>
        <row r="109">
          <cell r="A109" t="str">
            <v>PIEDRA PP29/SS15 CRISTAL STD</v>
          </cell>
        </row>
        <row r="110">
          <cell r="A110" t="str">
            <v>PIEDRA PP8/SS3.5 CRISTAL STD</v>
          </cell>
        </row>
        <row r="111">
          <cell r="A111" t="str">
            <v>PIEDRA SS20 CRISTAL STD</v>
          </cell>
        </row>
        <row r="112">
          <cell r="A112" t="str">
            <v>PIEDRA SS30 CRISTAL STD</v>
          </cell>
        </row>
        <row r="113">
          <cell r="A113" t="str">
            <v>PITA DE CUERO 1.5MM X 40CM FUCSIA</v>
          </cell>
        </row>
        <row r="114">
          <cell r="A114" t="str">
            <v>PITA DE CUERO 1.5MM X 45CM TURQUEZA</v>
          </cell>
        </row>
        <row r="115">
          <cell r="A115" t="str">
            <v>PITA ENCERADA LILA</v>
          </cell>
        </row>
        <row r="116">
          <cell r="A116" t="str">
            <v>POSTE ACERADO 12MM GRANDE</v>
          </cell>
        </row>
        <row r="117">
          <cell r="A117" t="str">
            <v>POSTE ACERADO CHICO</v>
          </cell>
        </row>
        <row r="118">
          <cell r="A118" t="str">
            <v>POSTE EP 0.7MMX20MM</v>
          </cell>
        </row>
        <row r="119">
          <cell r="A119" t="str">
            <v>POSTE HP 0.7MMX13MM</v>
          </cell>
        </row>
        <row r="120">
          <cell r="A120" t="str">
            <v>POSTE HP 0.7MMX14MM</v>
          </cell>
        </row>
        <row r="121">
          <cell r="A121" t="str">
            <v>POSTE HP 0.7MMX16MM</v>
          </cell>
        </row>
        <row r="122">
          <cell r="A122" t="str">
            <v>POSTE HP 0.7MMX20MM</v>
          </cell>
        </row>
        <row r="123">
          <cell r="A123" t="str">
            <v>POSTE HP 0.7MMX20MM CABEZA GRANDE</v>
          </cell>
        </row>
        <row r="124">
          <cell r="A124" t="str">
            <v>POSTE TITANIO</v>
          </cell>
        </row>
        <row r="125">
          <cell r="A125" t="str">
            <v>STICKER BARBIE CHICO</v>
          </cell>
        </row>
        <row r="126">
          <cell r="A126" t="str">
            <v>STICKER BARBIE GRANDE</v>
          </cell>
        </row>
        <row r="127">
          <cell r="A127" t="str">
            <v>TERMINAL END CAP 1.2MM EXT</v>
          </cell>
        </row>
        <row r="128">
          <cell r="A128" t="str">
            <v>TERMINAL END CAP 1.5MM EXT</v>
          </cell>
        </row>
        <row r="129">
          <cell r="A129" t="str">
            <v>TERMINAL END CAP 1.9MM</v>
          </cell>
        </row>
        <row r="130">
          <cell r="A130" t="str">
            <v>TROQUEL BASE AVON CHICO CELESTE</v>
          </cell>
        </row>
        <row r="131">
          <cell r="A131" t="str">
            <v>TROQUEL BASE AVON CHICO CREMA</v>
          </cell>
        </row>
        <row r="132">
          <cell r="A132" t="str">
            <v>TROQUEL BASE AVON GRANDE CELESTE</v>
          </cell>
        </row>
        <row r="133">
          <cell r="A133" t="str">
            <v>TROQUEL BASE AVON GRANDE GUINDA</v>
          </cell>
        </row>
        <row r="134">
          <cell r="A134" t="str">
            <v>TROQUEL BASE AVON MEDIANO CELESTE</v>
          </cell>
        </row>
        <row r="135">
          <cell r="A135" t="str">
            <v>TROQUEL BASE AVON MEDIANO CREMA</v>
          </cell>
        </row>
        <row r="136">
          <cell r="A136" t="str">
            <v>TROQUEL TAPA AVON CHICO CREMA</v>
          </cell>
        </row>
        <row r="137">
          <cell r="A137" t="str">
            <v>TROQUEL TAPA AVON CHICO GRIS</v>
          </cell>
        </row>
        <row r="138">
          <cell r="A138" t="str">
            <v>TROQUEL TAPA AVON GRANDE CREMA</v>
          </cell>
        </row>
        <row r="139">
          <cell r="A139" t="str">
            <v>TROQUEL TAPA AVON GRANDE GRIS</v>
          </cell>
        </row>
        <row r="140">
          <cell r="A140" t="str">
            <v>TROQUEL TAPA AVON MEDIANO CREMA</v>
          </cell>
        </row>
        <row r="141">
          <cell r="A141" t="str">
            <v>TROQUEL TAPA AVON MEDIANO GRIS</v>
          </cell>
        </row>
        <row r="142">
          <cell r="A142" t="str">
            <v>NINGUNO</v>
          </cell>
        </row>
      </sheetData>
      <sheetData sheetId="14" refreshError="1">
        <row r="8">
          <cell r="G8" t="str">
            <v>COLLAR</v>
          </cell>
          <cell r="H8" t="str">
            <v>ARETES</v>
          </cell>
          <cell r="I8" t="str">
            <v>ANILLO</v>
          </cell>
          <cell r="J8" t="str">
            <v>PULSERA</v>
          </cell>
        </row>
        <row r="10">
          <cell r="A10" t="str">
            <v>C1-2009</v>
          </cell>
          <cell r="C10" t="str">
            <v>JOYERIA</v>
          </cell>
        </row>
        <row r="11">
          <cell r="A11" t="str">
            <v>C2-2009</v>
          </cell>
          <cell r="C11" t="str">
            <v>INCENTIVOS</v>
          </cell>
        </row>
        <row r="12">
          <cell r="A12" t="str">
            <v>C3-2009</v>
          </cell>
          <cell r="C12" t="str">
            <v>APOYO COSMETICA</v>
          </cell>
        </row>
        <row r="13">
          <cell r="A13" t="str">
            <v>C4-2009</v>
          </cell>
          <cell r="C13" t="str">
            <v>HOGAR</v>
          </cell>
        </row>
        <row r="14">
          <cell r="A14" t="str">
            <v>C5-2009</v>
          </cell>
          <cell r="C14" t="str">
            <v>OTROS</v>
          </cell>
        </row>
        <row r="15">
          <cell r="A15" t="str">
            <v>C6-2009</v>
          </cell>
        </row>
        <row r="16">
          <cell r="A16" t="str">
            <v>C7-2009</v>
          </cell>
        </row>
        <row r="17">
          <cell r="A17" t="str">
            <v>C8-2009</v>
          </cell>
        </row>
        <row r="18">
          <cell r="A18" t="str">
            <v>C9-2009</v>
          </cell>
        </row>
        <row r="19">
          <cell r="A19" t="str">
            <v>C10-2009</v>
          </cell>
        </row>
        <row r="20">
          <cell r="A20" t="str">
            <v>C11-2009</v>
          </cell>
          <cell r="F20" t="str">
            <v>EPOXICO  COLLAR</v>
          </cell>
          <cell r="I20" t="str">
            <v>ANALISIS METAL</v>
          </cell>
        </row>
        <row r="21">
          <cell r="A21" t="str">
            <v>C12-2009</v>
          </cell>
          <cell r="F21" t="str">
            <v>EPOXICO ARETES</v>
          </cell>
          <cell r="I21" t="str">
            <v>ANALISIS METAL + 1 COLOR</v>
          </cell>
        </row>
        <row r="22">
          <cell r="A22" t="str">
            <v>C13-2009</v>
          </cell>
          <cell r="F22" t="str">
            <v>EPOXICO ANILLO</v>
          </cell>
          <cell r="I22" t="str">
            <v>ANALISIS METAL + 2 COLOR</v>
          </cell>
        </row>
        <row r="23">
          <cell r="A23" t="str">
            <v>C14-2009</v>
          </cell>
          <cell r="F23" t="str">
            <v>EPOXICO PULSERA</v>
          </cell>
          <cell r="I23" t="str">
            <v>ANALISIS METAL + 3 COLOR</v>
          </cell>
        </row>
        <row r="24">
          <cell r="A24" t="str">
            <v>C15-2009</v>
          </cell>
          <cell r="F24" t="str">
            <v>EPOXICO OTRO</v>
          </cell>
          <cell r="I24" t="str">
            <v>ANALISIS METAL + 4 COLOR</v>
          </cell>
        </row>
        <row r="25">
          <cell r="A25" t="str">
            <v>C16-2009</v>
          </cell>
          <cell r="F25" t="str">
            <v>EPOXICO</v>
          </cell>
          <cell r="I25" t="str">
            <v>ANALISIS METAL + 5 COLOR</v>
          </cell>
        </row>
        <row r="26">
          <cell r="A26" t="str">
            <v>C17-2009</v>
          </cell>
          <cell r="F26" t="str">
            <v>SOLDADURA COLLAR</v>
          </cell>
          <cell r="I26" t="str">
            <v>ANALISIS OTRO</v>
          </cell>
        </row>
        <row r="27">
          <cell r="A27" t="str">
            <v>C18-2009</v>
          </cell>
          <cell r="F27" t="str">
            <v>SOLDADURA ARETES</v>
          </cell>
          <cell r="I27" t="str">
            <v>ANALISIS</v>
          </cell>
        </row>
        <row r="28">
          <cell r="A28" t="str">
            <v>C19-2009</v>
          </cell>
          <cell r="F28" t="str">
            <v>SOLDADURA ANILLO</v>
          </cell>
        </row>
        <row r="29">
          <cell r="A29" t="str">
            <v>CX-2009</v>
          </cell>
          <cell r="F29" t="str">
            <v>SOLDADURA PULSERA</v>
          </cell>
        </row>
        <row r="30">
          <cell r="F30" t="str">
            <v>SOLDADURA OTRO</v>
          </cell>
        </row>
        <row r="31">
          <cell r="F31" t="str">
            <v>SOLDADURA</v>
          </cell>
        </row>
        <row r="32">
          <cell r="F32" t="str">
            <v>BAÑO DE PLATA COLLAR</v>
          </cell>
        </row>
        <row r="33">
          <cell r="F33" t="str">
            <v>BAÑO DE BRONCE A. COLLAR</v>
          </cell>
        </row>
        <row r="34">
          <cell r="F34" t="str">
            <v>BAÑO DE PLATA ARETES</v>
          </cell>
        </row>
        <row r="35">
          <cell r="F35" t="str">
            <v>BAÑO DE BRONCE A. ARETES</v>
          </cell>
        </row>
        <row r="36">
          <cell r="F36" t="str">
            <v>BAÑO DE PLATA ANILLO</v>
          </cell>
        </row>
        <row r="37">
          <cell r="F37" t="str">
            <v>BAÑO DE BRONCE A. ANILLO</v>
          </cell>
        </row>
        <row r="38">
          <cell r="F38" t="str">
            <v>BAÑO DE PLATA PULSERA</v>
          </cell>
        </row>
        <row r="39">
          <cell r="F39" t="str">
            <v>BAÑO DE BRONCE A. PULSERA</v>
          </cell>
        </row>
        <row r="40">
          <cell r="F40" t="str">
            <v>BAÑO OTRO</v>
          </cell>
        </row>
        <row r="41">
          <cell r="F41" t="str">
            <v>BAÑO</v>
          </cell>
        </row>
        <row r="42">
          <cell r="F42" t="str">
            <v>MOD COLLAR</v>
          </cell>
        </row>
        <row r="43">
          <cell r="F43" t="str">
            <v>MOD ARETES</v>
          </cell>
        </row>
        <row r="44">
          <cell r="F44" t="str">
            <v>MOD ANILLOS</v>
          </cell>
        </row>
        <row r="45">
          <cell r="F45" t="str">
            <v>MOD PULSERAS</v>
          </cell>
        </row>
        <row r="46">
          <cell r="F46" t="str">
            <v>MOD OTRO.</v>
          </cell>
        </row>
        <row r="47">
          <cell r="F47" t="str">
            <v>MOD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LLAR"/>
      <sheetName val="ARETE"/>
      <sheetName val="PUL."/>
      <sheetName val="ANILLO"/>
      <sheetName val="ACC.CELU"/>
      <sheetName val="C.Rectangulo"/>
      <sheetName val="C.Aros"/>
      <sheetName val="C.Luna"/>
      <sheetName val="C.Dados"/>
      <sheetName val="C.Completo Dados"/>
      <sheetName val="Colección. corazón-llave"/>
      <sheetName val="C. REMOLINO"/>
      <sheetName val="Colección Turquesa"/>
      <sheetName val="BD INSUMOS"/>
      <sheetName val="LISTA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2">
          <cell r="A2" t="str">
            <v>ACCESORIO LAGRIMA TURQUEZA</v>
          </cell>
        </row>
      </sheetData>
      <sheetData sheetId="14" refreshError="1">
        <row r="8">
          <cell r="G8" t="str">
            <v>COLLAR</v>
          </cell>
        </row>
        <row r="20">
          <cell r="I20" t="str">
            <v>ANALISIS METAL</v>
          </cell>
        </row>
        <row r="21">
          <cell r="I21" t="str">
            <v>ANALISIS METAL + 1 COLOR</v>
          </cell>
        </row>
        <row r="22">
          <cell r="I22" t="str">
            <v>ANALISIS METAL + 2 COLOR</v>
          </cell>
        </row>
        <row r="23">
          <cell r="I23" t="str">
            <v>ANALISIS METAL + 3 COLOR</v>
          </cell>
        </row>
        <row r="24">
          <cell r="I24" t="str">
            <v>ANALISIS METAL + 4 COLOR</v>
          </cell>
        </row>
        <row r="25">
          <cell r="I25" t="str">
            <v>ANALISIS METAL + 5 COLOR</v>
          </cell>
        </row>
        <row r="26">
          <cell r="I26" t="str">
            <v>ANALISIS OTRO</v>
          </cell>
        </row>
        <row r="27">
          <cell r="I27" t="str">
            <v>ANALISIS</v>
          </cell>
        </row>
        <row r="32">
          <cell r="F32" t="str">
            <v>BAÑO DE PLATA COLLAR</v>
          </cell>
        </row>
        <row r="33">
          <cell r="F33" t="str">
            <v>BAÑO DE BRONCE A. COLLAR</v>
          </cell>
        </row>
        <row r="34">
          <cell r="F34" t="str">
            <v>BAÑO DE PLATA ARETES</v>
          </cell>
        </row>
        <row r="35">
          <cell r="F35" t="str">
            <v>BAÑO DE BRONCE A. ARETES</v>
          </cell>
        </row>
        <row r="36">
          <cell r="F36" t="str">
            <v>BAÑO DE PLATA ANILLO</v>
          </cell>
        </row>
        <row r="37">
          <cell r="F37" t="str">
            <v>BAÑO DE BRONCE A. ANILLO</v>
          </cell>
        </row>
        <row r="38">
          <cell r="F38" t="str">
            <v>BAÑO DE PLATA PULSERA</v>
          </cell>
        </row>
        <row r="39">
          <cell r="F39" t="str">
            <v>BAÑO DE BRONCE A. PULSERA</v>
          </cell>
        </row>
        <row r="40">
          <cell r="F40" t="str">
            <v>BAÑO OTRO</v>
          </cell>
        </row>
        <row r="41">
          <cell r="F41" t="str">
            <v>BAÑO</v>
          </cell>
        </row>
      </sheetData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9CD36F-9D4E-4FCE-9458-726F772E8BA7}">
  <dimension ref="A1:HM14"/>
  <sheetViews>
    <sheetView showGridLines="0" tabSelected="1" topLeftCell="A2" zoomScale="70" zoomScaleNormal="70" workbookViewId="0">
      <selection activeCell="I11" sqref="I11"/>
    </sheetView>
  </sheetViews>
  <sheetFormatPr baseColWidth="10" defaultColWidth="11.42578125" defaultRowHeight="12.75" x14ac:dyDescent="0.2"/>
  <cols>
    <col min="1" max="1" width="2.5703125" style="1" customWidth="1"/>
    <col min="2" max="2" width="7" style="2" customWidth="1"/>
    <col min="3" max="3" width="13.85546875" style="2" customWidth="1"/>
    <col min="4" max="4" width="13.85546875" style="1" customWidth="1"/>
    <col min="5" max="5" width="40" style="1" customWidth="1"/>
    <col min="6" max="6" width="13.5703125" style="1" customWidth="1"/>
    <col min="7" max="8" width="20" style="1" customWidth="1"/>
    <col min="9" max="9" width="72.5703125" style="1" customWidth="1"/>
    <col min="10" max="10" width="24.85546875" style="1" customWidth="1"/>
    <col min="11" max="11" width="16.85546875" style="1" customWidth="1"/>
    <col min="12" max="12" width="28" style="1" customWidth="1"/>
    <col min="13" max="13" width="40" style="1" customWidth="1"/>
    <col min="14" max="15" width="11.42578125" style="1"/>
    <col min="16" max="16" width="13.5703125" style="1" customWidth="1"/>
    <col min="17" max="17" width="13.7109375" style="1" customWidth="1"/>
    <col min="18" max="18" width="13.5703125" style="1" customWidth="1"/>
    <col min="19" max="19" width="20.140625" style="1" customWidth="1"/>
    <col min="20" max="20" width="15.28515625" style="1" bestFit="1" customWidth="1"/>
    <col min="21" max="21" width="11.7109375" style="1" bestFit="1" customWidth="1"/>
    <col min="22" max="22" width="17.42578125" style="1" bestFit="1" customWidth="1"/>
    <col min="23" max="23" width="13.7109375" style="1" customWidth="1"/>
    <col min="24" max="24" width="17.85546875" style="1" bestFit="1" customWidth="1"/>
    <col min="25" max="25" width="21.7109375" style="1" customWidth="1"/>
    <col min="26" max="26" width="13.85546875" style="1" bestFit="1" customWidth="1"/>
    <col min="27" max="29" width="11.7109375" style="1" bestFit="1" customWidth="1"/>
    <col min="30" max="30" width="15.42578125" style="1" customWidth="1"/>
    <col min="31" max="31" width="13.5703125" style="1" customWidth="1"/>
    <col min="32" max="32" width="13.28515625" style="1" customWidth="1"/>
    <col min="33" max="33" width="16.140625" style="1" bestFit="1" customWidth="1"/>
    <col min="34" max="34" width="17.7109375" style="1" customWidth="1"/>
    <col min="35" max="35" width="15.28515625" style="1" customWidth="1"/>
    <col min="36" max="36" width="21.28515625" style="1" customWidth="1"/>
    <col min="37" max="37" width="11.42578125" style="1"/>
    <col min="38" max="38" width="14.85546875" style="1" bestFit="1" customWidth="1"/>
    <col min="39" max="39" width="12.7109375" style="1" bestFit="1" customWidth="1"/>
    <col min="40" max="40" width="11.5703125" style="1" bestFit="1" customWidth="1"/>
    <col min="41" max="41" width="12.7109375" style="1" bestFit="1" customWidth="1"/>
    <col min="42" max="42" width="14.85546875" style="1" bestFit="1" customWidth="1"/>
    <col min="43" max="43" width="12.7109375" style="1" bestFit="1" customWidth="1"/>
    <col min="44" max="44" width="11.42578125" style="1"/>
    <col min="45" max="46" width="11.5703125" style="1" bestFit="1" customWidth="1"/>
    <col min="47" max="16384" width="11.42578125" style="1"/>
  </cols>
  <sheetData>
    <row r="1" spans="1:221" ht="13.5" thickBot="1" x14ac:dyDescent="0.25"/>
    <row r="2" spans="1:221" s="3" customFormat="1" ht="33" customHeight="1" thickBot="1" x14ac:dyDescent="0.35">
      <c r="B2" s="60" t="s">
        <v>47</v>
      </c>
      <c r="C2" s="61"/>
      <c r="D2" s="61"/>
      <c r="E2" s="61"/>
      <c r="F2" s="61"/>
      <c r="G2" s="61"/>
      <c r="H2" s="61"/>
      <c r="I2" s="61"/>
      <c r="J2" s="62"/>
      <c r="K2" s="4"/>
      <c r="L2" s="63" t="s">
        <v>0</v>
      </c>
      <c r="M2" s="64"/>
      <c r="N2" s="64"/>
      <c r="O2" s="64"/>
      <c r="P2" s="64"/>
      <c r="Q2" s="64"/>
      <c r="R2" s="64"/>
      <c r="S2" s="64"/>
      <c r="T2" s="64"/>
      <c r="U2" s="64"/>
      <c r="V2" s="64"/>
      <c r="W2" s="64"/>
      <c r="X2" s="64"/>
      <c r="Y2" s="64"/>
      <c r="Z2" s="64"/>
      <c r="AA2" s="64"/>
      <c r="AB2" s="65"/>
    </row>
    <row r="3" spans="1:221" s="3" customFormat="1" ht="51.75" customHeight="1" thickBot="1" x14ac:dyDescent="0.35">
      <c r="B3" s="5" t="s">
        <v>1</v>
      </c>
      <c r="C3" s="6" t="s">
        <v>2</v>
      </c>
      <c r="D3" s="6" t="s">
        <v>3</v>
      </c>
      <c r="E3" s="6" t="s">
        <v>4</v>
      </c>
      <c r="F3" s="6" t="s">
        <v>5</v>
      </c>
      <c r="G3" s="6" t="s">
        <v>6</v>
      </c>
      <c r="H3" s="6" t="s">
        <v>7</v>
      </c>
      <c r="I3" s="6" t="s">
        <v>8</v>
      </c>
      <c r="J3" s="7" t="s">
        <v>9</v>
      </c>
      <c r="K3" s="8" t="s">
        <v>10</v>
      </c>
      <c r="L3" s="9" t="s">
        <v>11</v>
      </c>
      <c r="M3" s="10" t="s">
        <v>12</v>
      </c>
      <c r="N3" s="10" t="s">
        <v>13</v>
      </c>
      <c r="O3" s="11" t="s">
        <v>14</v>
      </c>
      <c r="P3" s="12" t="s">
        <v>15</v>
      </c>
      <c r="Q3" s="13" t="s">
        <v>16</v>
      </c>
      <c r="R3" s="13" t="s">
        <v>17</v>
      </c>
      <c r="S3" s="13" t="s">
        <v>18</v>
      </c>
      <c r="T3" s="13" t="s">
        <v>19</v>
      </c>
      <c r="U3" s="14" t="s">
        <v>20</v>
      </c>
      <c r="V3" s="15" t="s">
        <v>21</v>
      </c>
      <c r="W3" s="9" t="s">
        <v>22</v>
      </c>
      <c r="X3" s="11" t="s">
        <v>23</v>
      </c>
      <c r="Y3" s="16" t="s">
        <v>24</v>
      </c>
      <c r="Z3" s="17" t="s">
        <v>25</v>
      </c>
      <c r="AA3" s="17" t="s">
        <v>26</v>
      </c>
      <c r="AB3" s="17" t="s">
        <v>27</v>
      </c>
      <c r="AC3" s="17" t="s">
        <v>28</v>
      </c>
      <c r="AD3" s="18" t="s">
        <v>29</v>
      </c>
      <c r="AE3" s="9" t="s">
        <v>30</v>
      </c>
      <c r="AF3" s="9" t="s">
        <v>31</v>
      </c>
      <c r="AG3" s="19" t="s">
        <v>19</v>
      </c>
      <c r="AH3" s="20" t="s">
        <v>32</v>
      </c>
      <c r="AI3" s="20" t="s">
        <v>33</v>
      </c>
      <c r="AJ3" s="21" t="s">
        <v>34</v>
      </c>
    </row>
    <row r="4" spans="1:221" s="44" customFormat="1" ht="311.25" customHeight="1" thickBot="1" x14ac:dyDescent="0.35">
      <c r="A4" s="22"/>
      <c r="B4" s="45">
        <v>1</v>
      </c>
      <c r="C4" s="66" t="s">
        <v>35</v>
      </c>
      <c r="D4" s="66"/>
      <c r="E4" s="46" t="s">
        <v>36</v>
      </c>
      <c r="F4" s="47">
        <v>1</v>
      </c>
      <c r="G4" s="48">
        <v>160</v>
      </c>
      <c r="H4" s="49" t="s">
        <v>45</v>
      </c>
      <c r="I4" s="50" t="s">
        <v>46</v>
      </c>
      <c r="J4" s="51">
        <f>F4*G4</f>
        <v>160</v>
      </c>
      <c r="K4" s="23"/>
      <c r="L4" s="24" t="s">
        <v>38</v>
      </c>
      <c r="M4" s="67" t="s">
        <v>41</v>
      </c>
      <c r="N4" s="67"/>
      <c r="O4" s="67"/>
      <c r="P4" s="25">
        <v>90</v>
      </c>
      <c r="Q4" s="26">
        <v>78</v>
      </c>
      <c r="R4" s="27">
        <f>P4*Q4/100</f>
        <v>70.2</v>
      </c>
      <c r="S4" s="28">
        <f>R4*U4</f>
        <v>70.2</v>
      </c>
      <c r="T4" s="59">
        <f>P4+R4</f>
        <v>160.19999999999999</v>
      </c>
      <c r="U4" s="26">
        <v>1</v>
      </c>
      <c r="V4" s="30">
        <v>0</v>
      </c>
      <c r="W4" s="31">
        <v>0</v>
      </c>
      <c r="X4" s="32">
        <f>U4*T4+V4+W4</f>
        <v>160.19999999999999</v>
      </c>
      <c r="Y4" s="33" t="s">
        <v>39</v>
      </c>
      <c r="Z4" s="34">
        <v>0</v>
      </c>
      <c r="AA4" s="35">
        <v>1</v>
      </c>
      <c r="AB4" s="35">
        <v>1</v>
      </c>
      <c r="AC4" s="35">
        <v>1</v>
      </c>
      <c r="AD4" s="36">
        <f>Z4*AA4*AB4*AC4</f>
        <v>0</v>
      </c>
      <c r="AE4" s="37">
        <v>0</v>
      </c>
      <c r="AF4" s="38">
        <f>0%*(X4+AD4+AE4)</f>
        <v>0</v>
      </c>
      <c r="AG4" s="39">
        <f>X4+AD4+AF4+AE4</f>
        <v>160.19999999999999</v>
      </c>
      <c r="AH4" s="40">
        <f>AG4/U4</f>
        <v>160.19999999999999</v>
      </c>
      <c r="AI4" s="41">
        <f>AH4*18%</f>
        <v>28.835999999999999</v>
      </c>
      <c r="AJ4" s="42">
        <f>AH4+AI4</f>
        <v>189.036</v>
      </c>
      <c r="AK4" s="43"/>
      <c r="AL4" s="43"/>
      <c r="AM4" s="43"/>
      <c r="AN4" s="43"/>
      <c r="AO4" s="43"/>
      <c r="AP4" s="43"/>
      <c r="AQ4" s="43"/>
      <c r="AR4" s="43"/>
      <c r="AS4" s="43"/>
      <c r="AT4" s="43"/>
      <c r="AU4" s="43"/>
      <c r="AV4" s="43"/>
      <c r="AW4" s="43"/>
      <c r="AX4" s="43"/>
      <c r="AY4" s="43"/>
      <c r="AZ4" s="43"/>
      <c r="BA4" s="43"/>
      <c r="BB4" s="43"/>
      <c r="BC4" s="43"/>
      <c r="BD4" s="43"/>
      <c r="BE4" s="43"/>
      <c r="BF4" s="43"/>
      <c r="BG4" s="43"/>
      <c r="BH4" s="43"/>
      <c r="BI4" s="43"/>
      <c r="BJ4" s="43"/>
      <c r="BK4" s="43"/>
      <c r="BL4" s="43"/>
      <c r="BM4" s="43"/>
      <c r="BN4" s="43"/>
      <c r="BO4" s="43"/>
      <c r="BP4" s="43"/>
      <c r="BQ4" s="43"/>
      <c r="BR4" s="43"/>
      <c r="BS4" s="43"/>
      <c r="BT4" s="43"/>
      <c r="BU4" s="43"/>
      <c r="BV4" s="43"/>
      <c r="BW4" s="43"/>
      <c r="BX4" s="43"/>
      <c r="BY4" s="43"/>
      <c r="BZ4" s="43"/>
      <c r="CA4" s="43"/>
      <c r="CB4" s="43"/>
      <c r="CC4" s="43"/>
      <c r="CD4" s="43"/>
      <c r="CE4" s="43"/>
      <c r="CF4" s="43"/>
      <c r="CG4" s="43"/>
      <c r="CH4" s="43"/>
      <c r="CI4" s="43"/>
      <c r="CJ4" s="43"/>
      <c r="CK4" s="43"/>
      <c r="CL4" s="43"/>
      <c r="CM4" s="43"/>
      <c r="CN4" s="43"/>
      <c r="CO4" s="43"/>
      <c r="CP4" s="43"/>
      <c r="CQ4" s="43"/>
      <c r="CR4" s="43"/>
      <c r="CS4" s="43"/>
      <c r="CT4" s="43"/>
      <c r="CU4" s="43"/>
      <c r="CV4" s="43"/>
      <c r="CW4" s="43"/>
      <c r="CX4" s="43"/>
      <c r="CY4" s="43"/>
      <c r="CZ4" s="43"/>
      <c r="DA4" s="43"/>
      <c r="DB4" s="43"/>
      <c r="DC4" s="43"/>
      <c r="DD4" s="43"/>
      <c r="DE4" s="43"/>
      <c r="DF4" s="43"/>
      <c r="DG4" s="43"/>
      <c r="DH4" s="43"/>
      <c r="DI4" s="43"/>
      <c r="DJ4" s="43"/>
      <c r="DK4" s="43"/>
      <c r="DL4" s="43"/>
      <c r="DM4" s="43"/>
      <c r="DN4" s="43"/>
      <c r="DO4" s="43"/>
      <c r="DP4" s="43"/>
      <c r="DQ4" s="43"/>
      <c r="DR4" s="43"/>
      <c r="DS4" s="43"/>
      <c r="DT4" s="43"/>
      <c r="DU4" s="43"/>
      <c r="DV4" s="43"/>
      <c r="DW4" s="43"/>
      <c r="DX4" s="43"/>
      <c r="DY4" s="43"/>
      <c r="DZ4" s="43"/>
      <c r="EA4" s="43"/>
      <c r="EB4" s="43"/>
      <c r="EC4" s="43"/>
      <c r="ED4" s="43"/>
      <c r="EE4" s="43"/>
      <c r="EF4" s="43"/>
      <c r="EG4" s="43"/>
      <c r="EH4" s="43"/>
      <c r="EI4" s="43"/>
      <c r="EJ4" s="43"/>
      <c r="EK4" s="43"/>
      <c r="EL4" s="43"/>
      <c r="EM4" s="43"/>
      <c r="EN4" s="43"/>
      <c r="EO4" s="43"/>
      <c r="EP4" s="43"/>
      <c r="EQ4" s="43"/>
      <c r="ER4" s="43"/>
      <c r="ES4" s="43"/>
      <c r="ET4" s="43"/>
      <c r="EU4" s="43"/>
      <c r="EV4" s="43"/>
      <c r="EW4" s="43"/>
      <c r="EX4" s="43"/>
      <c r="EY4" s="43"/>
      <c r="EZ4" s="43"/>
      <c r="FA4" s="43"/>
      <c r="FB4" s="43"/>
      <c r="FC4" s="43"/>
      <c r="FD4" s="43"/>
      <c r="FE4" s="43"/>
      <c r="FF4" s="43"/>
      <c r="FG4" s="43"/>
      <c r="FH4" s="43"/>
      <c r="FI4" s="43"/>
      <c r="FJ4" s="43"/>
      <c r="FK4" s="43"/>
      <c r="FL4" s="43"/>
      <c r="FM4" s="43"/>
      <c r="FN4" s="43"/>
      <c r="FO4" s="43"/>
      <c r="FP4" s="43"/>
      <c r="FQ4" s="43"/>
      <c r="FR4" s="43"/>
      <c r="FS4" s="43"/>
      <c r="FT4" s="43"/>
      <c r="FU4" s="43"/>
      <c r="FV4" s="43"/>
      <c r="FW4" s="43"/>
      <c r="FX4" s="43"/>
      <c r="FY4" s="43"/>
      <c r="FZ4" s="43"/>
      <c r="GA4" s="43"/>
      <c r="GB4" s="43"/>
      <c r="GC4" s="43"/>
      <c r="GD4" s="43"/>
      <c r="GE4" s="43"/>
      <c r="GF4" s="43"/>
      <c r="GG4" s="43"/>
      <c r="GH4" s="43"/>
      <c r="GI4" s="43"/>
      <c r="GJ4" s="43"/>
      <c r="GK4" s="43"/>
      <c r="GL4" s="43"/>
      <c r="GM4" s="43"/>
      <c r="GN4" s="43"/>
      <c r="GO4" s="43"/>
      <c r="GP4" s="43"/>
      <c r="GQ4" s="43"/>
      <c r="GR4" s="43"/>
      <c r="GS4" s="43"/>
      <c r="GT4" s="43"/>
      <c r="GU4" s="43"/>
      <c r="GV4" s="43"/>
      <c r="GW4" s="43"/>
      <c r="GX4" s="43"/>
      <c r="GY4" s="43"/>
      <c r="GZ4" s="43"/>
      <c r="HA4" s="43"/>
      <c r="HB4" s="43"/>
      <c r="HC4" s="43"/>
      <c r="HD4" s="43"/>
      <c r="HE4" s="43"/>
      <c r="HF4" s="43"/>
      <c r="HG4" s="43"/>
      <c r="HH4" s="43"/>
      <c r="HI4" s="43"/>
      <c r="HJ4" s="43"/>
      <c r="HK4" s="43"/>
      <c r="HL4" s="43"/>
      <c r="HM4" s="43"/>
    </row>
    <row r="5" spans="1:221" ht="20.25" customHeight="1" x14ac:dyDescent="0.2">
      <c r="I5" s="57" t="s">
        <v>43</v>
      </c>
      <c r="J5" s="56">
        <v>160</v>
      </c>
    </row>
    <row r="6" spans="1:221" ht="20.25" customHeight="1" x14ac:dyDescent="0.2">
      <c r="I6" s="57" t="s">
        <v>44</v>
      </c>
      <c r="J6" s="58">
        <f>J5*18%</f>
        <v>28.799999999999997</v>
      </c>
    </row>
    <row r="7" spans="1:221" ht="20.25" customHeight="1" x14ac:dyDescent="0.2">
      <c r="I7" s="57" t="s">
        <v>34</v>
      </c>
      <c r="J7" s="58">
        <f>J6+J5</f>
        <v>188.8</v>
      </c>
    </row>
    <row r="8" spans="1:221" ht="72.75" customHeight="1" thickBot="1" x14ac:dyDescent="0.25">
      <c r="I8" s="55"/>
      <c r="J8" s="54"/>
    </row>
    <row r="9" spans="1:221" s="3" customFormat="1" ht="33" customHeight="1" thickBot="1" x14ac:dyDescent="0.35">
      <c r="B9" s="60" t="s">
        <v>42</v>
      </c>
      <c r="C9" s="61"/>
      <c r="D9" s="61"/>
      <c r="E9" s="61"/>
      <c r="F9" s="61"/>
      <c r="G9" s="61"/>
      <c r="H9" s="61"/>
      <c r="I9" s="61"/>
      <c r="J9" s="62"/>
      <c r="K9" s="4"/>
      <c r="L9" s="63" t="s">
        <v>0</v>
      </c>
      <c r="M9" s="64"/>
      <c r="N9" s="64"/>
      <c r="O9" s="64"/>
      <c r="P9" s="64"/>
      <c r="Q9" s="64"/>
      <c r="R9" s="64"/>
      <c r="S9" s="64"/>
      <c r="T9" s="64"/>
      <c r="U9" s="64"/>
      <c r="V9" s="64"/>
      <c r="W9" s="64"/>
      <c r="X9" s="64"/>
      <c r="Y9" s="64"/>
      <c r="Z9" s="64"/>
      <c r="AA9" s="64"/>
      <c r="AB9" s="65"/>
    </row>
    <row r="10" spans="1:221" s="3" customFormat="1" ht="51.75" customHeight="1" thickBot="1" x14ac:dyDescent="0.35">
      <c r="B10" s="5" t="s">
        <v>1</v>
      </c>
      <c r="C10" s="6" t="s">
        <v>2</v>
      </c>
      <c r="D10" s="6" t="s">
        <v>3</v>
      </c>
      <c r="E10" s="6" t="s">
        <v>4</v>
      </c>
      <c r="F10" s="6" t="s">
        <v>5</v>
      </c>
      <c r="G10" s="6" t="s">
        <v>6</v>
      </c>
      <c r="H10" s="6" t="s">
        <v>7</v>
      </c>
      <c r="I10" s="6" t="s">
        <v>8</v>
      </c>
      <c r="J10" s="7" t="s">
        <v>9</v>
      </c>
      <c r="K10" s="8" t="s">
        <v>10</v>
      </c>
      <c r="L10" s="9" t="s">
        <v>11</v>
      </c>
      <c r="M10" s="10" t="s">
        <v>12</v>
      </c>
      <c r="N10" s="10" t="s">
        <v>13</v>
      </c>
      <c r="O10" s="11" t="s">
        <v>14</v>
      </c>
      <c r="P10" s="12" t="s">
        <v>15</v>
      </c>
      <c r="Q10" s="13" t="s">
        <v>16</v>
      </c>
      <c r="R10" s="13" t="s">
        <v>17</v>
      </c>
      <c r="S10" s="13" t="s">
        <v>18</v>
      </c>
      <c r="T10" s="13" t="s">
        <v>19</v>
      </c>
      <c r="U10" s="14" t="s">
        <v>20</v>
      </c>
      <c r="V10" s="15" t="s">
        <v>21</v>
      </c>
      <c r="W10" s="9" t="s">
        <v>22</v>
      </c>
      <c r="X10" s="11" t="s">
        <v>23</v>
      </c>
      <c r="Y10" s="16" t="s">
        <v>24</v>
      </c>
      <c r="Z10" s="17" t="s">
        <v>25</v>
      </c>
      <c r="AA10" s="17" t="s">
        <v>26</v>
      </c>
      <c r="AB10" s="17" t="s">
        <v>27</v>
      </c>
      <c r="AC10" s="17" t="s">
        <v>28</v>
      </c>
      <c r="AD10" s="18" t="s">
        <v>29</v>
      </c>
      <c r="AE10" s="9" t="s">
        <v>30</v>
      </c>
      <c r="AF10" s="9" t="s">
        <v>31</v>
      </c>
      <c r="AG10" s="19" t="s">
        <v>19</v>
      </c>
      <c r="AH10" s="20" t="s">
        <v>32</v>
      </c>
      <c r="AI10" s="20" t="s">
        <v>33</v>
      </c>
      <c r="AJ10" s="21" t="s">
        <v>34</v>
      </c>
    </row>
    <row r="11" spans="1:221" s="44" customFormat="1" ht="311.25" customHeight="1" thickBot="1" x14ac:dyDescent="0.35">
      <c r="A11" s="22"/>
      <c r="B11" s="45">
        <v>1</v>
      </c>
      <c r="C11" s="66" t="s">
        <v>35</v>
      </c>
      <c r="D11" s="66"/>
      <c r="E11" s="46" t="s">
        <v>36</v>
      </c>
      <c r="F11" s="47">
        <v>3</v>
      </c>
      <c r="G11" s="48">
        <v>145</v>
      </c>
      <c r="H11" s="49" t="s">
        <v>37</v>
      </c>
      <c r="I11" s="50" t="s">
        <v>40</v>
      </c>
      <c r="J11" s="51">
        <f>F11*G11</f>
        <v>435</v>
      </c>
      <c r="K11" s="23"/>
      <c r="L11" s="24" t="s">
        <v>38</v>
      </c>
      <c r="M11" s="67" t="s">
        <v>41</v>
      </c>
      <c r="N11" s="67"/>
      <c r="O11" s="67"/>
      <c r="P11" s="25">
        <v>90</v>
      </c>
      <c r="Q11" s="26">
        <v>50</v>
      </c>
      <c r="R11" s="27">
        <f>P11*Q11/100</f>
        <v>45</v>
      </c>
      <c r="S11" s="28">
        <f>R11*U11</f>
        <v>135</v>
      </c>
      <c r="T11" s="29">
        <f>P11+R11</f>
        <v>135</v>
      </c>
      <c r="U11" s="26">
        <v>3</v>
      </c>
      <c r="V11" s="30">
        <v>0</v>
      </c>
      <c r="W11" s="31">
        <v>30</v>
      </c>
      <c r="X11" s="32">
        <f>U11*T11+V11+W11</f>
        <v>435</v>
      </c>
      <c r="Y11" s="33" t="s">
        <v>39</v>
      </c>
      <c r="Z11" s="34">
        <v>0</v>
      </c>
      <c r="AA11" s="35">
        <v>1</v>
      </c>
      <c r="AB11" s="35">
        <v>1</v>
      </c>
      <c r="AC11" s="35">
        <v>1</v>
      </c>
      <c r="AD11" s="36">
        <f>Z11*AA11*AB11*AC11</f>
        <v>0</v>
      </c>
      <c r="AE11" s="37">
        <v>0</v>
      </c>
      <c r="AF11" s="38">
        <f>0%*(X11+AD11+AE11)</f>
        <v>0</v>
      </c>
      <c r="AG11" s="39">
        <f>X11+AD11+AF11+AE11</f>
        <v>435</v>
      </c>
      <c r="AH11" s="40">
        <f>AG11/U11</f>
        <v>145</v>
      </c>
      <c r="AI11" s="41">
        <f>AH11*18%</f>
        <v>26.099999999999998</v>
      </c>
      <c r="AJ11" s="42">
        <f>AH11+AI11</f>
        <v>171.1</v>
      </c>
      <c r="AK11" s="43"/>
      <c r="AL11" s="43"/>
      <c r="AM11" s="43"/>
      <c r="AN11" s="43"/>
      <c r="AO11" s="43"/>
      <c r="AP11" s="43"/>
      <c r="AQ11" s="43"/>
      <c r="AR11" s="43"/>
      <c r="AS11" s="43"/>
      <c r="AT11" s="43"/>
      <c r="AU11" s="43"/>
      <c r="AV11" s="43"/>
      <c r="AW11" s="43"/>
      <c r="AX11" s="43"/>
      <c r="AY11" s="43"/>
      <c r="AZ11" s="43"/>
      <c r="BA11" s="43"/>
      <c r="BB11" s="43"/>
      <c r="BC11" s="43"/>
      <c r="BD11" s="43"/>
      <c r="BE11" s="43"/>
      <c r="BF11" s="43"/>
      <c r="BG11" s="43"/>
      <c r="BH11" s="43"/>
      <c r="BI11" s="43"/>
      <c r="BJ11" s="43"/>
      <c r="BK11" s="43"/>
      <c r="BL11" s="43"/>
      <c r="BM11" s="43"/>
      <c r="BN11" s="43"/>
      <c r="BO11" s="43"/>
      <c r="BP11" s="43"/>
      <c r="BQ11" s="43"/>
      <c r="BR11" s="43"/>
      <c r="BS11" s="43"/>
      <c r="BT11" s="43"/>
      <c r="BU11" s="43"/>
      <c r="BV11" s="43"/>
      <c r="BW11" s="43"/>
      <c r="BX11" s="43"/>
      <c r="BY11" s="43"/>
      <c r="BZ11" s="43"/>
      <c r="CA11" s="43"/>
      <c r="CB11" s="43"/>
      <c r="CC11" s="43"/>
      <c r="CD11" s="43"/>
      <c r="CE11" s="43"/>
      <c r="CF11" s="43"/>
      <c r="CG11" s="43"/>
      <c r="CH11" s="43"/>
      <c r="CI11" s="43"/>
      <c r="CJ11" s="43"/>
      <c r="CK11" s="43"/>
      <c r="CL11" s="43"/>
      <c r="CM11" s="43"/>
      <c r="CN11" s="43"/>
      <c r="CO11" s="43"/>
      <c r="CP11" s="43"/>
      <c r="CQ11" s="43"/>
      <c r="CR11" s="43"/>
      <c r="CS11" s="43"/>
      <c r="CT11" s="43"/>
      <c r="CU11" s="43"/>
      <c r="CV11" s="43"/>
      <c r="CW11" s="43"/>
      <c r="CX11" s="43"/>
      <c r="CY11" s="43"/>
      <c r="CZ11" s="43"/>
      <c r="DA11" s="43"/>
      <c r="DB11" s="43"/>
      <c r="DC11" s="43"/>
      <c r="DD11" s="43"/>
      <c r="DE11" s="43"/>
      <c r="DF11" s="43"/>
      <c r="DG11" s="43"/>
      <c r="DH11" s="43"/>
      <c r="DI11" s="43"/>
      <c r="DJ11" s="43"/>
      <c r="DK11" s="43"/>
      <c r="DL11" s="43"/>
      <c r="DM11" s="43"/>
      <c r="DN11" s="43"/>
      <c r="DO11" s="43"/>
      <c r="DP11" s="43"/>
      <c r="DQ11" s="43"/>
      <c r="DR11" s="43"/>
      <c r="DS11" s="43"/>
      <c r="DT11" s="43"/>
      <c r="DU11" s="43"/>
      <c r="DV11" s="43"/>
      <c r="DW11" s="43"/>
      <c r="DX11" s="43"/>
      <c r="DY11" s="43"/>
      <c r="DZ11" s="43"/>
      <c r="EA11" s="43"/>
      <c r="EB11" s="43"/>
      <c r="EC11" s="43"/>
      <c r="ED11" s="43"/>
      <c r="EE11" s="43"/>
      <c r="EF11" s="43"/>
      <c r="EG11" s="43"/>
      <c r="EH11" s="43"/>
      <c r="EI11" s="43"/>
      <c r="EJ11" s="43"/>
      <c r="EK11" s="43"/>
      <c r="EL11" s="43"/>
      <c r="EM11" s="43"/>
      <c r="EN11" s="43"/>
      <c r="EO11" s="43"/>
      <c r="EP11" s="43"/>
      <c r="EQ11" s="43"/>
      <c r="ER11" s="43"/>
      <c r="ES11" s="43"/>
      <c r="ET11" s="43"/>
      <c r="EU11" s="43"/>
      <c r="EV11" s="43"/>
      <c r="EW11" s="43"/>
      <c r="EX11" s="43"/>
      <c r="EY11" s="43"/>
      <c r="EZ11" s="43"/>
      <c r="FA11" s="43"/>
      <c r="FB11" s="43"/>
      <c r="FC11" s="43"/>
      <c r="FD11" s="43"/>
      <c r="FE11" s="43"/>
      <c r="FF11" s="43"/>
      <c r="FG11" s="43"/>
      <c r="FH11" s="43"/>
      <c r="FI11" s="43"/>
      <c r="FJ11" s="43"/>
      <c r="FK11" s="43"/>
      <c r="FL11" s="43"/>
      <c r="FM11" s="43"/>
      <c r="FN11" s="43"/>
      <c r="FO11" s="43"/>
      <c r="FP11" s="43"/>
      <c r="FQ11" s="43"/>
      <c r="FR11" s="43"/>
      <c r="FS11" s="43"/>
      <c r="FT11" s="43"/>
      <c r="FU11" s="43"/>
      <c r="FV11" s="43"/>
      <c r="FW11" s="43"/>
      <c r="FX11" s="43"/>
      <c r="FY11" s="43"/>
      <c r="FZ11" s="43"/>
      <c r="GA11" s="43"/>
      <c r="GB11" s="43"/>
      <c r="GC11" s="43"/>
      <c r="GD11" s="43"/>
      <c r="GE11" s="43"/>
      <c r="GF11" s="43"/>
      <c r="GG11" s="43"/>
      <c r="GH11" s="43"/>
      <c r="GI11" s="43"/>
      <c r="GJ11" s="43"/>
      <c r="GK11" s="43"/>
      <c r="GL11" s="43"/>
      <c r="GM11" s="43"/>
      <c r="GN11" s="43"/>
      <c r="GO11" s="43"/>
      <c r="GP11" s="43"/>
      <c r="GQ11" s="43"/>
      <c r="GR11" s="43"/>
      <c r="GS11" s="43"/>
      <c r="GT11" s="43"/>
      <c r="GU11" s="43"/>
      <c r="GV11" s="43"/>
      <c r="GW11" s="43"/>
      <c r="GX11" s="43"/>
      <c r="GY11" s="43"/>
      <c r="GZ11" s="43"/>
      <c r="HA11" s="43"/>
      <c r="HB11" s="43"/>
      <c r="HC11" s="43"/>
      <c r="HD11" s="43"/>
      <c r="HE11" s="43"/>
      <c r="HF11" s="43"/>
      <c r="HG11" s="43"/>
      <c r="HH11" s="43"/>
      <c r="HI11" s="43"/>
      <c r="HJ11" s="43"/>
      <c r="HK11" s="43"/>
      <c r="HL11" s="43"/>
      <c r="HM11" s="43"/>
    </row>
    <row r="12" spans="1:221" x14ac:dyDescent="0.2">
      <c r="I12" s="53" t="s">
        <v>43</v>
      </c>
      <c r="J12" s="52"/>
    </row>
    <row r="13" spans="1:221" x14ac:dyDescent="0.2">
      <c r="I13" s="53" t="s">
        <v>44</v>
      </c>
      <c r="J13" s="52"/>
    </row>
    <row r="14" spans="1:221" x14ac:dyDescent="0.2">
      <c r="I14" s="53" t="s">
        <v>34</v>
      </c>
      <c r="J14" s="52"/>
    </row>
  </sheetData>
  <mergeCells count="8">
    <mergeCell ref="B9:J9"/>
    <mergeCell ref="L9:AB9"/>
    <mergeCell ref="C11:D11"/>
    <mergeCell ref="M11:O11"/>
    <mergeCell ref="B2:J2"/>
    <mergeCell ref="L2:AB2"/>
    <mergeCell ref="C4:D4"/>
    <mergeCell ref="M4:O4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Cotización1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Área Comercial</dc:creator>
  <cp:lastModifiedBy>Anthuanett Inga</cp:lastModifiedBy>
  <dcterms:created xsi:type="dcterms:W3CDTF">2026-03-23T15:12:55Z</dcterms:created>
  <dcterms:modified xsi:type="dcterms:W3CDTF">2026-05-02T15:05:08Z</dcterms:modified>
</cp:coreProperties>
</file>