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FORMAÇÃO AT_MT - OERN\Projecto\"/>
    </mc:Choice>
  </mc:AlternateContent>
  <bookViews>
    <workbookView xWindow="0" yWindow="0" windowWidth="19200" windowHeight="11460"/>
  </bookViews>
  <sheets>
    <sheet name="Folha1" sheetId="1" r:id="rId1"/>
    <sheet name="Folha2" sheetId="2" r:id="rId2"/>
    <sheet name="Folha3" sheetId="3" r:id="rId3"/>
  </sheets>
  <calcPr calcId="162913"/>
</workbook>
</file>

<file path=xl/calcChain.xml><?xml version="1.0" encoding="utf-8"?>
<calcChain xmlns="http://schemas.openxmlformats.org/spreadsheetml/2006/main">
  <c r="G24" i="1" l="1"/>
  <c r="H24" i="1" s="1"/>
  <c r="G19" i="1"/>
  <c r="H19" i="1" s="1"/>
  <c r="G20" i="1"/>
  <c r="H20" i="1" s="1"/>
  <c r="G21" i="1"/>
  <c r="H21" i="1" s="1"/>
  <c r="G18" i="1"/>
  <c r="H18" i="1" s="1"/>
  <c r="G17" i="1"/>
  <c r="H17" i="1" s="1"/>
  <c r="G16" i="1"/>
  <c r="H16" i="1" s="1"/>
  <c r="G15" i="1"/>
  <c r="H15" i="1" s="1"/>
  <c r="G14" i="1"/>
  <c r="H14" i="1" s="1"/>
  <c r="G25" i="1"/>
  <c r="H25" i="1" s="1"/>
  <c r="F28" i="1" l="1"/>
  <c r="G37" i="1" s="1"/>
  <c r="G23" i="1"/>
  <c r="H23" i="1" s="1"/>
  <c r="G5" i="1"/>
  <c r="G38" i="1" l="1"/>
  <c r="H5" i="1"/>
  <c r="G26" i="1" l="1"/>
  <c r="H26" i="1" s="1"/>
  <c r="G22" i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H22" i="1" l="1"/>
  <c r="K7" i="1" s="1"/>
  <c r="K6" i="1" l="1"/>
  <c r="D30" i="1" s="1"/>
  <c r="E30" i="1"/>
</calcChain>
</file>

<file path=xl/sharedStrings.xml><?xml version="1.0" encoding="utf-8"?>
<sst xmlns="http://schemas.openxmlformats.org/spreadsheetml/2006/main" count="10" uniqueCount="10">
  <si>
    <t>XX</t>
  </si>
  <si>
    <t>YY</t>
  </si>
  <si>
    <t>Lotes</t>
  </si>
  <si>
    <t>Potências (kVA)</t>
  </si>
  <si>
    <t>Coordenadas das Cargas</t>
  </si>
  <si>
    <t>Imaginário</t>
  </si>
  <si>
    <t>Produto com Potência da Carga</t>
  </si>
  <si>
    <t>Coordenadas Centro de Carga</t>
  </si>
  <si>
    <t>Eixo XX</t>
  </si>
  <si>
    <t>Eixo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</si>
</sst>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  <protection locked="0" hidden="1"/>
    </xf>
    <xf numFmtId="0" fontId="1" fillId="3" borderId="8" xfId="0" applyFont="1" applyFill="1" applyBorder="1" applyAlignment="1" applyProtection="1">
      <alignment horizontal="center" vertical="center"/>
      <protection locked="0" hidden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1" fillId="5" borderId="0" xfId="0" applyFont="1" applyFill="1" applyBorder="1" applyAlignment="1" applyProtection="1">
      <alignment horizontal="center" vertical="center"/>
      <protection locked="0" hidden="1"/>
    </xf>
    <xf numFmtId="164" fontId="0" fillId="5" borderId="0" xfId="0" applyNumberFormat="1" applyFill="1" applyBorder="1" applyAlignment="1">
      <alignment horizontal="center" vertical="center"/>
    </xf>
    <xf numFmtId="164" fontId="0" fillId="5" borderId="0" xfId="0" applyNumberFormat="1" applyFill="1"/>
    <xf numFmtId="0" fontId="0" fillId="5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2" fillId="5" borderId="0" xfId="0" applyFont="1" applyFill="1" applyAlignment="1"/>
    <xf numFmtId="0" fontId="4" fillId="5" borderId="0" xfId="0" applyFont="1" applyFill="1"/>
    <xf numFmtId="0" fontId="0" fillId="5" borderId="0" xfId="0" applyFill="1" applyBorder="1" applyAlignment="1">
      <alignment horizontal="center" vertical="center"/>
    </xf>
    <xf numFmtId="1" fontId="0" fillId="5" borderId="0" xfId="0" applyNumberFormat="1" applyFill="1"/>
    <xf numFmtId="0" fontId="2" fillId="5" borderId="0" xfId="0" applyFont="1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Localização das Cargas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0-9287-4725-AE67-85FE3D9DC843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01-9287-4725-AE67-85FE3D9DC843}"/>
              </c:ext>
            </c:extLst>
          </c:dPt>
          <c:dPt>
            <c:idx val="25"/>
            <c:marker>
              <c:spPr>
                <a:solidFill>
                  <a:schemeClr val="accent2"/>
                </a:solidFill>
                <a:ln w="9525" cap="flat" cmpd="sng" algn="ctr">
                  <a:solidFill>
                    <a:schemeClr val="accent1">
                      <a:shade val="95000"/>
                      <a:satMod val="105000"/>
                    </a:schemeClr>
                  </a:solidFill>
                  <a:prstDash val="solid"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97A-46C8-B5FD-0F7D76257B80}"/>
              </c:ext>
            </c:extLst>
          </c:dPt>
          <c:xVal>
            <c:numRef>
              <c:f>Folha1!$D$5:$D$30</c:f>
              <c:numCache>
                <c:formatCode>General</c:formatCode>
                <c:ptCount val="26"/>
                <c:pt idx="0">
                  <c:v>80</c:v>
                </c:pt>
                <c:pt idx="1">
                  <c:v>80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80</c:v>
                </c:pt>
                <c:pt idx="7">
                  <c:v>73</c:v>
                </c:pt>
                <c:pt idx="8">
                  <c:v>58</c:v>
                </c:pt>
                <c:pt idx="9">
                  <c:v>53</c:v>
                </c:pt>
                <c:pt idx="10">
                  <c:v>37</c:v>
                </c:pt>
                <c:pt idx="11">
                  <c:v>30</c:v>
                </c:pt>
                <c:pt idx="12">
                  <c:v>15</c:v>
                </c:pt>
                <c:pt idx="13">
                  <c:v>10</c:v>
                </c:pt>
                <c:pt idx="14">
                  <c:v>80</c:v>
                </c:pt>
                <c:pt idx="15">
                  <c:v>73</c:v>
                </c:pt>
                <c:pt idx="16">
                  <c:v>58</c:v>
                </c:pt>
                <c:pt idx="17">
                  <c:v>53</c:v>
                </c:pt>
                <c:pt idx="18">
                  <c:v>37</c:v>
                </c:pt>
                <c:pt idx="19">
                  <c:v>30</c:v>
                </c:pt>
                <c:pt idx="20">
                  <c:v>15</c:v>
                </c:pt>
                <c:pt idx="21">
                  <c:v>10</c:v>
                </c:pt>
                <c:pt idx="25" formatCode="0.0">
                  <c:v>89.666459283838094</c:v>
                </c:pt>
              </c:numCache>
            </c:numRef>
          </c:xVal>
          <c:yVal>
            <c:numRef>
              <c:f>Folha1!$E$5:$E$30</c:f>
              <c:numCache>
                <c:formatCode>General</c:formatCode>
                <c:ptCount val="26"/>
                <c:pt idx="0">
                  <c:v>35</c:v>
                </c:pt>
                <c:pt idx="1">
                  <c:v>6</c:v>
                </c:pt>
                <c:pt idx="2">
                  <c:v>6</c:v>
                </c:pt>
                <c:pt idx="3">
                  <c:v>35</c:v>
                </c:pt>
                <c:pt idx="4">
                  <c:v>72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5" formatCode="0.0">
                  <c:v>56.232061385317401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7-4725-AE67-85FE3D9D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193504"/>
        <c:axId val="-1399199488"/>
      </c:scatterChart>
      <c:valAx>
        <c:axId val="-13991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99199488"/>
        <c:crosses val="autoZero"/>
        <c:crossBetween val="midCat"/>
      </c:valAx>
      <c:valAx>
        <c:axId val="-1399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tint val="5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99193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4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</xdr:colOff>
      <xdr:row>7</xdr:row>
      <xdr:rowOff>35718</xdr:rowOff>
    </xdr:from>
    <xdr:to>
      <xdr:col>17</xdr:col>
      <xdr:colOff>571498</xdr:colOff>
      <xdr:row>30</xdr:row>
      <xdr:rowOff>169068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500065</xdr:colOff>
      <xdr:row>18</xdr:row>
      <xdr:rowOff>61913</xdr:rowOff>
    </xdr:from>
    <xdr:to>
      <xdr:col>17</xdr:col>
      <xdr:colOff>435770</xdr:colOff>
      <xdr:row>20</xdr:row>
      <xdr:rowOff>71438</xdr:rowOff>
    </xdr:to>
    <xdr:sp macro="" textlink="">
      <xdr:nvSpPr>
        <xdr:cNvPr id="3" name="CaixaDeTexto 2"/>
        <xdr:cNvSpPr txBox="1"/>
      </xdr:nvSpPr>
      <xdr:spPr>
        <a:xfrm>
          <a:off x="13989846" y="3538538"/>
          <a:ext cx="626268" cy="390525"/>
        </a:xfrm>
        <a:prstGeom prst="rect">
          <a:avLst/>
        </a:prstGeom>
        <a:solidFill>
          <a:schemeClr val="bg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800" b="1"/>
            <a:t>Centro</a:t>
          </a:r>
          <a:r>
            <a:rPr lang="pt-PT" sz="800" b="1" baseline="0"/>
            <a:t> de carga</a:t>
          </a:r>
          <a:endParaRPr lang="pt-PT" sz="800" b="1"/>
        </a:p>
      </xdr:txBody>
    </xdr:sp>
    <xdr:clientData/>
  </xdr:twoCellAnchor>
  <xdr:twoCellAnchor>
    <xdr:from>
      <xdr:col>15</xdr:col>
      <xdr:colOff>476253</xdr:colOff>
      <xdr:row>19</xdr:row>
      <xdr:rowOff>66676</xdr:rowOff>
    </xdr:from>
    <xdr:to>
      <xdr:col>16</xdr:col>
      <xdr:colOff>500065</xdr:colOff>
      <xdr:row>19</xdr:row>
      <xdr:rowOff>95249</xdr:rowOff>
    </xdr:to>
    <xdr:cxnSp macro="">
      <xdr:nvCxnSpPr>
        <xdr:cNvPr id="5" name="Conexão recta unidireccional 4"/>
        <xdr:cNvCxnSpPr>
          <a:stCxn id="3" idx="1"/>
        </xdr:cNvCxnSpPr>
      </xdr:nvCxnSpPr>
      <xdr:spPr>
        <a:xfrm flipH="1">
          <a:off x="13358816" y="3733801"/>
          <a:ext cx="631030" cy="28573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442912</xdr:colOff>
      <xdr:row>31</xdr:row>
      <xdr:rowOff>95251</xdr:rowOff>
    </xdr:from>
    <xdr:to>
      <xdr:col>4</xdr:col>
      <xdr:colOff>44852</xdr:colOff>
      <xdr:row>36</xdr:row>
      <xdr:rowOff>462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7837" y="4319589"/>
          <a:ext cx="906865" cy="842743"/>
        </a:xfrm>
        <a:prstGeom prst="rect">
          <a:avLst/>
        </a:prstGeom>
      </xdr:spPr>
    </xdr:pic>
    <xdr:clientData/>
  </xdr:twoCellAnchor>
  <xdr:twoCellAnchor editAs="oneCell">
    <xdr:from>
      <xdr:col>4</xdr:col>
      <xdr:colOff>261938</xdr:colOff>
      <xdr:row>31</xdr:row>
      <xdr:rowOff>88015</xdr:rowOff>
    </xdr:from>
    <xdr:to>
      <xdr:col>5</xdr:col>
      <xdr:colOff>523875</xdr:colOff>
      <xdr:row>36</xdr:row>
      <xdr:rowOff>20060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1788" y="4312353"/>
          <a:ext cx="914400" cy="869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9"/>
  <sheetViews>
    <sheetView tabSelected="1" topLeftCell="C10" zoomScale="80" zoomScaleNormal="80" workbookViewId="0">
      <selection activeCell="K20" sqref="K20"/>
    </sheetView>
  </sheetViews>
  <sheetFormatPr defaultColWidth="9.140625" defaultRowHeight="15" x14ac:dyDescent="0.25"/>
  <cols>
    <col min="1" max="5" width="9.140625" style="9"/>
    <col min="6" max="6" width="16.140625" style="9" customWidth="1"/>
    <col min="7" max="7" width="14.5703125" style="9" customWidth="1"/>
    <col min="8" max="8" width="32.140625" style="9" customWidth="1"/>
    <col min="9" max="9" width="9.140625" style="9"/>
    <col min="10" max="10" width="13.28515625" style="9" customWidth="1"/>
    <col min="11" max="11" width="14.85546875" style="9" customWidth="1"/>
    <col min="12" max="12" width="2.5703125" style="9" customWidth="1"/>
    <col min="13" max="13" width="15.5703125" style="9" customWidth="1"/>
    <col min="14" max="14" width="14.85546875" style="9" customWidth="1"/>
    <col min="15" max="15" width="8.28515625" style="9" customWidth="1"/>
    <col min="16" max="16" width="9.140625" style="9"/>
    <col min="17" max="17" width="10.42578125" style="9" customWidth="1"/>
    <col min="18" max="18" width="11.5703125" style="9" customWidth="1"/>
    <col min="19" max="19" width="15.5703125" style="9" customWidth="1"/>
    <col min="20" max="16384" width="9.140625" style="9"/>
  </cols>
  <sheetData>
    <row r="2" spans="3:22" ht="15" customHeight="1" x14ac:dyDescent="0.25">
      <c r="C2" s="30" t="s">
        <v>4</v>
      </c>
      <c r="D2" s="30"/>
      <c r="E2" s="30"/>
      <c r="F2" s="30"/>
      <c r="G2" s="30"/>
      <c r="H2" s="30"/>
      <c r="I2" s="8"/>
      <c r="L2" s="19"/>
      <c r="M2" s="19"/>
      <c r="N2" s="14"/>
      <c r="O2" s="14"/>
      <c r="P2" s="14"/>
      <c r="Q2" s="14"/>
      <c r="R2" s="14"/>
      <c r="S2" s="14"/>
      <c r="T2" s="14"/>
      <c r="U2" s="15"/>
      <c r="V2" s="15"/>
    </row>
    <row r="3" spans="3:22" ht="15.75" customHeight="1" thickBot="1" x14ac:dyDescent="0.3">
      <c r="C3" s="30"/>
      <c r="D3" s="30"/>
      <c r="E3" s="30"/>
      <c r="F3" s="30"/>
      <c r="G3" s="30"/>
      <c r="H3" s="30"/>
      <c r="I3" s="8"/>
      <c r="L3" s="19"/>
      <c r="M3" s="19"/>
      <c r="N3" s="14"/>
      <c r="O3" s="14"/>
      <c r="P3" s="14"/>
      <c r="Q3" s="14"/>
      <c r="R3" s="14"/>
      <c r="S3" s="14"/>
      <c r="T3" s="14"/>
      <c r="U3" s="15"/>
      <c r="V3" s="15"/>
    </row>
    <row r="4" spans="3:22" ht="16.5" thickBot="1" x14ac:dyDescent="0.3">
      <c r="C4" s="3" t="s">
        <v>2</v>
      </c>
      <c r="D4" s="4" t="s">
        <v>0</v>
      </c>
      <c r="E4" s="4" t="s">
        <v>1</v>
      </c>
      <c r="F4" s="4" t="s">
        <v>3</v>
      </c>
      <c r="G4" s="4" t="s">
        <v>5</v>
      </c>
      <c r="H4" s="5" t="s">
        <v>6</v>
      </c>
      <c r="I4" s="8"/>
      <c r="L4" s="8"/>
      <c r="M4" s="19"/>
      <c r="N4" s="14"/>
      <c r="O4" s="14"/>
      <c r="P4" s="14"/>
      <c r="Q4" s="14"/>
      <c r="R4" s="14"/>
      <c r="S4" s="14"/>
      <c r="T4" s="14"/>
      <c r="U4" s="15"/>
      <c r="V4" s="15"/>
    </row>
    <row r="5" spans="3:22" x14ac:dyDescent="0.25">
      <c r="C5" s="6">
        <v>1</v>
      </c>
      <c r="D5" s="1">
        <v>80</v>
      </c>
      <c r="E5" s="1">
        <v>35</v>
      </c>
      <c r="F5" s="33">
        <v>138.86249999999998</v>
      </c>
      <c r="G5" s="10" t="str">
        <f>COMPLEX(D5,E5)</f>
        <v>80+35i</v>
      </c>
      <c r="H5" s="11" t="str">
        <f>IMPRODUCT(G5,COMPLEX(F5,0))</f>
        <v>11109+4860,1875i</v>
      </c>
      <c r="I5" s="8"/>
      <c r="J5" s="31" t="s">
        <v>7</v>
      </c>
      <c r="K5" s="32"/>
      <c r="L5" s="8"/>
      <c r="N5" s="8"/>
      <c r="O5" s="14"/>
      <c r="P5" s="14"/>
      <c r="Q5" s="14"/>
      <c r="R5" s="14"/>
      <c r="S5" s="14"/>
      <c r="T5" s="14"/>
      <c r="U5" s="15"/>
      <c r="V5" s="15"/>
    </row>
    <row r="6" spans="3:22" x14ac:dyDescent="0.25">
      <c r="C6" s="6">
        <v>2</v>
      </c>
      <c r="D6" s="1">
        <v>80</v>
      </c>
      <c r="E6" s="1">
        <v>6</v>
      </c>
      <c r="F6" s="33">
        <v>138.86249999999998</v>
      </c>
      <c r="G6" s="10" t="str">
        <f t="shared" ref="G6:G26" si="0">COMPLEX(D6,E6)</f>
        <v>80+6i</v>
      </c>
      <c r="H6" s="11" t="str">
        <f t="shared" ref="H6:H26" si="1">IMPRODUCT(G6,COMPLEX(F6,0))</f>
        <v>11109+833,175i</v>
      </c>
      <c r="I6" s="8"/>
      <c r="J6" s="20" t="s">
        <v>8</v>
      </c>
      <c r="K6" s="21">
        <f>IMREAL(IMDIV(IMSUM(H5:H26),COMPLEX(SUM(F5:F26),0)))</f>
        <v>89.666459283838094</v>
      </c>
      <c r="L6" s="19"/>
      <c r="M6" s="8"/>
      <c r="N6" s="8"/>
      <c r="O6" s="14"/>
      <c r="P6" s="14"/>
      <c r="Q6" s="14"/>
      <c r="R6" s="14"/>
      <c r="S6" s="14"/>
      <c r="T6" s="14"/>
      <c r="U6" s="15"/>
      <c r="V6" s="15"/>
    </row>
    <row r="7" spans="3:22" ht="15.75" thickBot="1" x14ac:dyDescent="0.3">
      <c r="C7" s="6">
        <v>3</v>
      </c>
      <c r="D7" s="1">
        <v>115</v>
      </c>
      <c r="E7" s="1">
        <v>6</v>
      </c>
      <c r="F7" s="33">
        <v>110.952</v>
      </c>
      <c r="G7" s="10" t="str">
        <f t="shared" si="0"/>
        <v>115+6i</v>
      </c>
      <c r="H7" s="11" t="str">
        <f t="shared" si="1"/>
        <v>12759,48+665,712i</v>
      </c>
      <c r="I7" s="8"/>
      <c r="J7" s="22" t="s">
        <v>9</v>
      </c>
      <c r="K7" s="23">
        <f>IMAGINARY(IMDIV(IMSUM(H5:H26),COMPLEX(SUM(F5:F26),0)))</f>
        <v>56.232061385317401</v>
      </c>
      <c r="L7" s="14"/>
      <c r="N7" s="8"/>
      <c r="O7" s="14"/>
      <c r="P7" s="14"/>
      <c r="Q7" s="14"/>
      <c r="R7" s="29"/>
      <c r="S7" s="29"/>
      <c r="T7" s="14"/>
      <c r="U7" s="15"/>
      <c r="V7" s="15"/>
    </row>
    <row r="8" spans="3:22" x14ac:dyDescent="0.25">
      <c r="C8" s="6">
        <v>4</v>
      </c>
      <c r="D8" s="1">
        <v>115</v>
      </c>
      <c r="E8" s="1">
        <v>35</v>
      </c>
      <c r="F8" s="33">
        <v>110.952</v>
      </c>
      <c r="G8" s="10" t="str">
        <f t="shared" si="0"/>
        <v>115+35i</v>
      </c>
      <c r="H8" s="11" t="str">
        <f t="shared" si="1"/>
        <v>12759,48+3883,32i</v>
      </c>
      <c r="I8" s="8"/>
      <c r="J8" s="16"/>
      <c r="K8" s="8"/>
      <c r="N8" s="8"/>
      <c r="O8" s="14"/>
      <c r="P8" s="14"/>
      <c r="Q8" s="14"/>
      <c r="R8" s="14"/>
      <c r="S8" s="17"/>
      <c r="T8" s="14"/>
      <c r="U8" s="15"/>
      <c r="V8" s="15"/>
    </row>
    <row r="9" spans="3:22" x14ac:dyDescent="0.25">
      <c r="C9" s="6">
        <v>5</v>
      </c>
      <c r="D9" s="1">
        <v>115</v>
      </c>
      <c r="E9" s="1">
        <v>72</v>
      </c>
      <c r="F9" s="33">
        <v>138.86249999999998</v>
      </c>
      <c r="G9" s="10" t="str">
        <f t="shared" si="0"/>
        <v>115+72i</v>
      </c>
      <c r="H9" s="11" t="str">
        <f t="shared" si="1"/>
        <v>15969,1875+9998,1i</v>
      </c>
      <c r="I9" s="8"/>
      <c r="J9" s="16"/>
      <c r="K9" s="8"/>
      <c r="N9" s="8"/>
      <c r="O9" s="14"/>
      <c r="P9" s="14"/>
      <c r="Q9" s="14"/>
      <c r="R9" s="14"/>
      <c r="S9" s="17"/>
      <c r="T9" s="14"/>
      <c r="U9" s="15"/>
      <c r="V9" s="15"/>
    </row>
    <row r="10" spans="3:22" x14ac:dyDescent="0.25">
      <c r="C10" s="6">
        <v>6</v>
      </c>
      <c r="D10" s="1">
        <v>115</v>
      </c>
      <c r="E10" s="1">
        <v>105</v>
      </c>
      <c r="F10" s="33">
        <v>138.86249999999998</v>
      </c>
      <c r="G10" s="10" t="str">
        <f t="shared" si="0"/>
        <v>115+105i</v>
      </c>
      <c r="H10" s="11" t="str">
        <f t="shared" si="1"/>
        <v>15969,1875+14580,5625i</v>
      </c>
      <c r="M10" s="8"/>
      <c r="N10" s="8"/>
      <c r="O10" s="14"/>
      <c r="P10" s="14"/>
      <c r="Q10" s="14"/>
      <c r="R10" s="14"/>
      <c r="S10" s="14"/>
      <c r="T10" s="14"/>
      <c r="U10" s="15"/>
      <c r="V10" s="15"/>
    </row>
    <row r="11" spans="3:22" x14ac:dyDescent="0.25">
      <c r="C11" s="6">
        <v>7</v>
      </c>
      <c r="D11" s="1">
        <v>80</v>
      </c>
      <c r="E11" s="1">
        <v>105</v>
      </c>
      <c r="F11" s="33">
        <v>13.8</v>
      </c>
      <c r="G11" s="10" t="str">
        <f t="shared" si="0"/>
        <v>80+105i</v>
      </c>
      <c r="H11" s="11" t="str">
        <f t="shared" si="1"/>
        <v>1104+1449i</v>
      </c>
      <c r="M11" s="8"/>
      <c r="N11" s="8"/>
      <c r="O11" s="14"/>
      <c r="P11" s="14"/>
      <c r="Q11" s="14"/>
      <c r="R11" s="14"/>
      <c r="S11" s="14"/>
      <c r="T11" s="14"/>
      <c r="U11" s="15"/>
      <c r="V11" s="15"/>
    </row>
    <row r="12" spans="3:22" x14ac:dyDescent="0.25">
      <c r="C12" s="6">
        <v>8</v>
      </c>
      <c r="D12" s="1">
        <v>73</v>
      </c>
      <c r="E12" s="1">
        <v>105</v>
      </c>
      <c r="F12" s="33">
        <v>13.8</v>
      </c>
      <c r="G12" s="10" t="str">
        <f t="shared" si="0"/>
        <v>73+105i</v>
      </c>
      <c r="H12" s="11" t="str">
        <f t="shared" si="1"/>
        <v>1007,4+1449i</v>
      </c>
      <c r="M12" s="14"/>
      <c r="N12" s="14"/>
      <c r="O12" s="14"/>
      <c r="P12" s="14"/>
      <c r="Q12" s="14"/>
      <c r="R12" s="14"/>
      <c r="S12" s="14"/>
      <c r="T12" s="14"/>
      <c r="U12" s="15"/>
      <c r="V12" s="15"/>
    </row>
    <row r="13" spans="3:22" x14ac:dyDescent="0.25">
      <c r="C13" s="6">
        <v>9</v>
      </c>
      <c r="D13" s="1">
        <v>58</v>
      </c>
      <c r="E13" s="1">
        <v>105</v>
      </c>
      <c r="F13" s="33">
        <v>13.8</v>
      </c>
      <c r="G13" s="10" t="str">
        <f t="shared" si="0"/>
        <v>58+105i</v>
      </c>
      <c r="H13" s="11" t="str">
        <f t="shared" si="1"/>
        <v>800,4+1449i</v>
      </c>
      <c r="M13" s="14"/>
      <c r="N13" s="14"/>
      <c r="O13" s="14"/>
      <c r="P13" s="14"/>
      <c r="Q13" s="14"/>
      <c r="R13" s="14"/>
      <c r="S13" s="14"/>
      <c r="T13" s="14"/>
      <c r="U13" s="15"/>
      <c r="V13" s="15"/>
    </row>
    <row r="14" spans="3:22" x14ac:dyDescent="0.25">
      <c r="C14" s="6">
        <v>10</v>
      </c>
      <c r="D14" s="1">
        <v>53</v>
      </c>
      <c r="E14" s="1">
        <v>105</v>
      </c>
      <c r="F14" s="33">
        <v>13.8</v>
      </c>
      <c r="G14" s="10" t="str">
        <f t="shared" si="0"/>
        <v>53+105i</v>
      </c>
      <c r="H14" s="11" t="str">
        <f t="shared" si="1"/>
        <v>731,4+1449i</v>
      </c>
      <c r="M14" s="26"/>
      <c r="N14" s="26"/>
      <c r="O14" s="26"/>
      <c r="P14" s="26"/>
      <c r="Q14" s="26"/>
      <c r="R14" s="26"/>
      <c r="S14" s="26"/>
      <c r="T14" s="26"/>
      <c r="U14" s="15"/>
      <c r="V14" s="15"/>
    </row>
    <row r="15" spans="3:22" x14ac:dyDescent="0.25">
      <c r="C15" s="6">
        <v>11</v>
      </c>
      <c r="D15" s="1">
        <v>37</v>
      </c>
      <c r="E15" s="1">
        <v>105</v>
      </c>
      <c r="F15" s="33">
        <v>13.8</v>
      </c>
      <c r="G15" s="10" t="str">
        <f t="shared" si="0"/>
        <v>37+105i</v>
      </c>
      <c r="H15" s="11" t="str">
        <f t="shared" si="1"/>
        <v>510,6+1449i</v>
      </c>
      <c r="M15" s="26"/>
      <c r="N15" s="26"/>
      <c r="O15" s="26"/>
      <c r="P15" s="26"/>
      <c r="Q15" s="26"/>
      <c r="R15" s="26"/>
      <c r="S15" s="26"/>
      <c r="T15" s="26"/>
      <c r="U15" s="15"/>
      <c r="V15" s="15"/>
    </row>
    <row r="16" spans="3:22" x14ac:dyDescent="0.25">
      <c r="C16" s="6">
        <v>12</v>
      </c>
      <c r="D16" s="1">
        <v>30</v>
      </c>
      <c r="E16" s="1">
        <v>105</v>
      </c>
      <c r="F16" s="33">
        <v>13.8</v>
      </c>
      <c r="G16" s="10" t="str">
        <f t="shared" si="0"/>
        <v>30+105i</v>
      </c>
      <c r="H16" s="11" t="str">
        <f t="shared" si="1"/>
        <v>414+1449i</v>
      </c>
      <c r="M16" s="26"/>
      <c r="N16" s="26"/>
      <c r="O16" s="26"/>
      <c r="P16" s="26"/>
      <c r="Q16" s="26"/>
      <c r="R16" s="26"/>
      <c r="S16" s="26"/>
      <c r="T16" s="26"/>
      <c r="U16" s="15"/>
      <c r="V16" s="15"/>
    </row>
    <row r="17" spans="3:22" x14ac:dyDescent="0.25">
      <c r="C17" s="6">
        <v>13</v>
      </c>
      <c r="D17" s="1">
        <v>15</v>
      </c>
      <c r="E17" s="1">
        <v>105</v>
      </c>
      <c r="F17" s="33">
        <v>13.8</v>
      </c>
      <c r="G17" s="10" t="str">
        <f t="shared" si="0"/>
        <v>15+105i</v>
      </c>
      <c r="H17" s="11" t="str">
        <f t="shared" si="1"/>
        <v>207+1449i</v>
      </c>
      <c r="M17" s="26"/>
      <c r="N17" s="26"/>
      <c r="O17" s="26"/>
      <c r="P17" s="26"/>
      <c r="Q17" s="26"/>
      <c r="R17" s="26"/>
      <c r="S17" s="26"/>
      <c r="T17" s="26"/>
      <c r="U17" s="15"/>
      <c r="V17" s="15"/>
    </row>
    <row r="18" spans="3:22" x14ac:dyDescent="0.25">
      <c r="C18" s="6">
        <v>14</v>
      </c>
      <c r="D18" s="1">
        <v>10</v>
      </c>
      <c r="E18" s="1">
        <v>105</v>
      </c>
      <c r="F18" s="33">
        <v>13.8</v>
      </c>
      <c r="G18" s="10" t="str">
        <f t="shared" si="0"/>
        <v>10+105i</v>
      </c>
      <c r="H18" s="11" t="str">
        <f t="shared" si="1"/>
        <v>138+1449i</v>
      </c>
      <c r="M18" s="26"/>
      <c r="N18" s="26"/>
      <c r="O18" s="26"/>
      <c r="P18" s="26"/>
      <c r="Q18" s="26"/>
      <c r="R18" s="26"/>
      <c r="S18" s="26"/>
      <c r="T18" s="26"/>
      <c r="U18" s="15"/>
      <c r="V18" s="15"/>
    </row>
    <row r="19" spans="3:22" x14ac:dyDescent="0.25">
      <c r="C19" s="6">
        <v>15</v>
      </c>
      <c r="D19" s="1">
        <v>80</v>
      </c>
      <c r="E19" s="1">
        <v>88</v>
      </c>
      <c r="F19" s="33">
        <v>13.8</v>
      </c>
      <c r="G19" s="10" t="str">
        <f t="shared" si="0"/>
        <v>80+88i</v>
      </c>
      <c r="H19" s="11" t="str">
        <f t="shared" si="1"/>
        <v>1104+1214,4i</v>
      </c>
      <c r="M19" s="26"/>
      <c r="N19" s="26"/>
      <c r="O19" s="26"/>
      <c r="P19" s="26"/>
      <c r="Q19" s="26"/>
      <c r="R19" s="26"/>
      <c r="S19" s="26"/>
      <c r="T19" s="26"/>
      <c r="U19" s="15"/>
      <c r="V19" s="15"/>
    </row>
    <row r="20" spans="3:22" x14ac:dyDescent="0.25">
      <c r="C20" s="6">
        <v>16</v>
      </c>
      <c r="D20" s="1">
        <v>73</v>
      </c>
      <c r="E20" s="1">
        <v>88</v>
      </c>
      <c r="F20" s="33">
        <v>13.8</v>
      </c>
      <c r="G20" s="10" t="str">
        <f t="shared" si="0"/>
        <v>73+88i</v>
      </c>
      <c r="H20" s="11" t="str">
        <f t="shared" si="1"/>
        <v>1007,4+1214,4i</v>
      </c>
      <c r="M20" s="26"/>
      <c r="N20" s="26"/>
      <c r="O20" s="26"/>
      <c r="P20" s="26"/>
      <c r="Q20" s="26"/>
      <c r="R20" s="26"/>
      <c r="S20" s="26"/>
      <c r="T20" s="26"/>
      <c r="U20" s="15"/>
      <c r="V20" s="15"/>
    </row>
    <row r="21" spans="3:22" x14ac:dyDescent="0.25">
      <c r="C21" s="6">
        <v>17</v>
      </c>
      <c r="D21" s="1">
        <v>58</v>
      </c>
      <c r="E21" s="1">
        <v>88</v>
      </c>
      <c r="F21" s="33">
        <v>13.8</v>
      </c>
      <c r="G21" s="10" t="str">
        <f t="shared" si="0"/>
        <v>58+88i</v>
      </c>
      <c r="H21" s="11" t="str">
        <f t="shared" si="1"/>
        <v>800,4+1214,4i</v>
      </c>
      <c r="M21" s="26"/>
      <c r="N21" s="26"/>
      <c r="O21" s="26"/>
      <c r="P21" s="26"/>
      <c r="Q21" s="26"/>
      <c r="R21" s="26"/>
      <c r="S21" s="26"/>
      <c r="T21" s="26"/>
      <c r="U21" s="15"/>
      <c r="V21" s="15"/>
    </row>
    <row r="22" spans="3:22" x14ac:dyDescent="0.25">
      <c r="C22" s="6">
        <v>18</v>
      </c>
      <c r="D22" s="1">
        <v>53</v>
      </c>
      <c r="E22" s="1">
        <v>88</v>
      </c>
      <c r="F22" s="33">
        <v>13.8</v>
      </c>
      <c r="G22" s="10" t="str">
        <f t="shared" si="0"/>
        <v>53+88i</v>
      </c>
      <c r="H22" s="11" t="str">
        <f t="shared" si="1"/>
        <v>731,4+1214,4i</v>
      </c>
      <c r="I22" s="8"/>
      <c r="J22" s="1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5"/>
      <c r="V22" s="15"/>
    </row>
    <row r="23" spans="3:22" x14ac:dyDescent="0.25">
      <c r="C23" s="6">
        <v>19</v>
      </c>
      <c r="D23" s="1">
        <v>37</v>
      </c>
      <c r="E23" s="1">
        <v>88</v>
      </c>
      <c r="F23" s="33">
        <v>13.8</v>
      </c>
      <c r="G23" s="10" t="str">
        <f>COMPLEX(D23,E23)</f>
        <v>37+88i</v>
      </c>
      <c r="H23" s="11" t="str">
        <f>IMPRODUCT(G23,COMPLEX(F23,0))</f>
        <v>510,6+1214,4i</v>
      </c>
      <c r="I23" s="8"/>
      <c r="J23" s="16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5"/>
      <c r="V23" s="15"/>
    </row>
    <row r="24" spans="3:22" x14ac:dyDescent="0.25">
      <c r="C24" s="6">
        <v>20</v>
      </c>
      <c r="D24" s="1">
        <v>30</v>
      </c>
      <c r="E24" s="1">
        <v>88</v>
      </c>
      <c r="F24" s="33">
        <v>13.8</v>
      </c>
      <c r="G24" s="10" t="str">
        <f>COMPLEX(D24,E24)</f>
        <v>30+88i</v>
      </c>
      <c r="H24" s="11" t="str">
        <f>IMPRODUCT(G24,COMPLEX(F24,0))</f>
        <v>414+1214,4i</v>
      </c>
      <c r="I24" s="8"/>
      <c r="J24" s="1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15"/>
      <c r="V24" s="15"/>
    </row>
    <row r="25" spans="3:22" x14ac:dyDescent="0.25">
      <c r="C25" s="6">
        <v>21</v>
      </c>
      <c r="D25" s="1">
        <v>15</v>
      </c>
      <c r="E25" s="1">
        <v>88</v>
      </c>
      <c r="F25" s="33">
        <v>13.8</v>
      </c>
      <c r="G25" s="10" t="str">
        <f>COMPLEX(D25,E25)</f>
        <v>15+88i</v>
      </c>
      <c r="H25" s="11" t="str">
        <f>IMPRODUCT(G25,COMPLEX(F25,0))</f>
        <v>207+1214,4i</v>
      </c>
      <c r="I25" s="8"/>
      <c r="J25" s="1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15"/>
      <c r="V25" s="15"/>
    </row>
    <row r="26" spans="3:22" x14ac:dyDescent="0.25">
      <c r="C26" s="6">
        <v>22</v>
      </c>
      <c r="D26" s="1">
        <v>10</v>
      </c>
      <c r="E26" s="1">
        <v>88</v>
      </c>
      <c r="F26" s="33">
        <v>13.8</v>
      </c>
      <c r="G26" s="10" t="str">
        <f t="shared" si="0"/>
        <v>10+88i</v>
      </c>
      <c r="H26" s="11" t="str">
        <f t="shared" si="1"/>
        <v>138+1214,4i</v>
      </c>
      <c r="I26" s="8"/>
      <c r="J26" s="16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5"/>
      <c r="V26" s="15"/>
    </row>
    <row r="27" spans="3:22" x14ac:dyDescent="0.25">
      <c r="C27" s="6"/>
      <c r="D27" s="1"/>
      <c r="E27" s="1"/>
      <c r="F27" s="1"/>
      <c r="G27" s="10"/>
      <c r="H27" s="11"/>
      <c r="I27" s="8"/>
      <c r="J27" s="16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5"/>
      <c r="V27" s="15"/>
    </row>
    <row r="28" spans="3:22" x14ac:dyDescent="0.25">
      <c r="C28" s="6"/>
      <c r="D28" s="1"/>
      <c r="E28" s="1"/>
      <c r="F28" s="1">
        <f>SUM(F5:F27)</f>
        <v>998.1539999999992</v>
      </c>
      <c r="G28" s="10"/>
      <c r="H28" s="11"/>
      <c r="I28" s="8"/>
      <c r="J28" s="16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5"/>
      <c r="V28" s="15"/>
    </row>
    <row r="29" spans="3:22" ht="15.75" thickBot="1" x14ac:dyDescent="0.3">
      <c r="C29" s="7"/>
      <c r="D29" s="2"/>
      <c r="E29" s="2"/>
      <c r="F29" s="2"/>
      <c r="G29" s="12"/>
      <c r="H29" s="13"/>
      <c r="I29" s="8"/>
      <c r="J29" s="16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5"/>
    </row>
    <row r="30" spans="3:22" x14ac:dyDescent="0.25">
      <c r="D30" s="18">
        <f>K6</f>
        <v>89.666459283838094</v>
      </c>
      <c r="E30" s="18">
        <f>K7</f>
        <v>56.232061385317401</v>
      </c>
      <c r="I30" s="8"/>
      <c r="J30" s="16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5"/>
      <c r="V30" s="15"/>
    </row>
    <row r="31" spans="3:22" x14ac:dyDescent="0.25">
      <c r="I31" s="8"/>
      <c r="J31" s="16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5"/>
      <c r="V31" s="15"/>
    </row>
    <row r="32" spans="3:22" x14ac:dyDescent="0.25">
      <c r="I32" s="8"/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5"/>
      <c r="V32" s="15"/>
    </row>
    <row r="33" spans="2:22" x14ac:dyDescent="0.25">
      <c r="I33" s="8"/>
      <c r="J33" s="14"/>
      <c r="K33" s="14"/>
      <c r="L33" s="14"/>
      <c r="M33" s="8"/>
      <c r="N33" s="14"/>
      <c r="O33" s="14"/>
      <c r="P33" s="14"/>
      <c r="Q33" s="14"/>
      <c r="R33" s="14"/>
      <c r="S33" s="14"/>
      <c r="T33" s="14"/>
      <c r="U33" s="15"/>
      <c r="V33" s="15"/>
    </row>
    <row r="34" spans="2:22" ht="15.75" x14ac:dyDescent="0.25">
      <c r="C34" s="28"/>
      <c r="D34" s="28"/>
      <c r="E34" s="28"/>
      <c r="F34" s="28"/>
      <c r="G34" s="28"/>
      <c r="H34" s="24"/>
      <c r="I34" s="8"/>
      <c r="J34" s="14"/>
      <c r="K34" s="14"/>
      <c r="L34" s="14"/>
      <c r="N34" s="14"/>
      <c r="O34" s="14"/>
      <c r="P34" s="14"/>
      <c r="Q34" s="14"/>
      <c r="R34" s="14"/>
      <c r="S34" s="14"/>
      <c r="T34" s="14"/>
      <c r="U34" s="15"/>
      <c r="V34" s="15"/>
    </row>
    <row r="35" spans="2:22" x14ac:dyDescent="0.25">
      <c r="J35" s="8"/>
      <c r="K35" s="8"/>
      <c r="L35" s="8"/>
      <c r="N35" s="8"/>
      <c r="O35" s="8"/>
      <c r="P35" s="8"/>
      <c r="Q35" s="8"/>
      <c r="R35" s="8"/>
      <c r="S35" s="8"/>
      <c r="T35" s="8"/>
    </row>
    <row r="36" spans="2:22" ht="15.75" x14ac:dyDescent="0.25">
      <c r="B36" s="28"/>
      <c r="I36" s="25"/>
      <c r="J36" s="24"/>
      <c r="K36" s="24"/>
      <c r="L36" s="24"/>
      <c r="M36" s="24"/>
      <c r="N36" s="24"/>
    </row>
    <row r="37" spans="2:22" x14ac:dyDescent="0.25">
      <c r="G37" s="9">
        <f>(SUMPRODUCT(D5:D26,F5:F26))/F28</f>
        <v>89.666459283838009</v>
      </c>
      <c r="I37" s="25"/>
    </row>
    <row r="38" spans="2:22" x14ac:dyDescent="0.25">
      <c r="G38" s="27">
        <f>(SUMPRODUCT(E5:E26,F5:F26))/F28</f>
        <v>56.232061385317344</v>
      </c>
      <c r="I38" s="25"/>
    </row>
    <row r="39" spans="2:22" x14ac:dyDescent="0.25">
      <c r="I39" s="25"/>
    </row>
  </sheetData>
  <mergeCells count="3">
    <mergeCell ref="R7:S7"/>
    <mergeCell ref="C2:H3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PC</cp:lastModifiedBy>
  <dcterms:created xsi:type="dcterms:W3CDTF">2012-03-07T10:26:29Z</dcterms:created>
  <dcterms:modified xsi:type="dcterms:W3CDTF">2021-07-24T21:27:46Z</dcterms:modified>
</cp:coreProperties>
</file>