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UNIVERSIDAD\"/>
    </mc:Choice>
  </mc:AlternateContent>
  <xr:revisionPtr revIDLastSave="0" documentId="13_ncr:1_{CD49E907-350A-4D4A-928B-32DC97FFE67F}" xr6:coauthVersionLast="47" xr6:coauthVersionMax="47" xr10:uidLastSave="{00000000-0000-0000-0000-000000000000}"/>
  <bookViews>
    <workbookView xWindow="-120" yWindow="-120" windowWidth="20730" windowHeight="11160" xr2:uid="{868AD13A-3CA3-4A2D-998D-8D54DBDB0B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D24" i="1" s="1"/>
  <c r="J22" i="1"/>
  <c r="I22" i="1"/>
  <c r="G22" i="1"/>
  <c r="F22" i="1"/>
  <c r="E15" i="1"/>
  <c r="E23" i="1"/>
  <c r="E17" i="1"/>
  <c r="E18" i="1"/>
  <c r="E19" i="1"/>
  <c r="E20" i="1"/>
  <c r="E21" i="1"/>
  <c r="E16" i="1"/>
  <c r="E3" i="1"/>
  <c r="D12" i="1"/>
  <c r="E4" i="1"/>
  <c r="E5" i="1"/>
  <c r="E6" i="1"/>
  <c r="E7" i="1"/>
  <c r="E8" i="1"/>
  <c r="E9" i="1"/>
  <c r="E10" i="1"/>
  <c r="E11" i="1"/>
  <c r="E24" i="1" l="1"/>
  <c r="E12" i="1"/>
  <c r="E25" i="1" l="1"/>
  <c r="E26" i="1"/>
</calcChain>
</file>

<file path=xl/sharedStrings.xml><?xml version="1.0" encoding="utf-8"?>
<sst xmlns="http://schemas.openxmlformats.org/spreadsheetml/2006/main" count="52" uniqueCount="29">
  <si>
    <t>MATERIAL</t>
  </si>
  <si>
    <t>CANTIDAD</t>
  </si>
  <si>
    <t>UNIDAD</t>
  </si>
  <si>
    <t>VALOR UNITARIO</t>
  </si>
  <si>
    <t>VALOR TOTAL</t>
  </si>
  <si>
    <t>Manguera para compresor de ¼”</t>
  </si>
  <si>
    <t>METROS</t>
  </si>
  <si>
    <t>Resistencia Calefactora de agua 110 VAC</t>
  </si>
  <si>
    <t>Sensor de temperatura PT100</t>
  </si>
  <si>
    <t>Lampara Infrarroja</t>
  </si>
  <si>
    <t>Lampara Led Ultravioleta 2W longitud de onda entre 395 nm a 405 nm</t>
  </si>
  <si>
    <t>Pistones Hidráulicos para vidrio de 6 mm</t>
  </si>
  <si>
    <t>Accesorios de Conexión (Cable, relés, tarjetas de circuito, pilotos e interruptores)</t>
  </si>
  <si>
    <t>GLOBAL</t>
  </si>
  <si>
    <t>Deposito Metálico</t>
  </si>
  <si>
    <t>TOTAL</t>
  </si>
  <si>
    <t>KIT RPI4 8GB – Incluye:
• Fuente de alimentación Tarjeta micro SD de 32 GB 
• Adaptador Micro HDMI a HDMI.
• Raspberry Pi 4-8GB.
• Caja Plástica.</t>
  </si>
  <si>
    <t xml:space="preserve">UNIDAD </t>
  </si>
  <si>
    <t>Caja para PCB</t>
  </si>
  <si>
    <t xml:space="preserve"> Arduino Nano</t>
  </si>
  <si>
    <t>Cargador Arduino nano</t>
  </si>
  <si>
    <t>IVA 19%</t>
  </si>
  <si>
    <t>VALOR TOTAL DEL PROYECTO</t>
  </si>
  <si>
    <t>MATERIALES PARA LA INSTRUMENTACION DEL PRIMER EQUIPO</t>
  </si>
  <si>
    <t xml:space="preserve">Tarjeta de Adquisición </t>
  </si>
  <si>
    <t xml:space="preserve">Potenciómetro de Precisión </t>
  </si>
  <si>
    <t xml:space="preserve">Pantalla LCD 20x4 </t>
  </si>
  <si>
    <t xml:space="preserve">MATERIALES PARA LA INSTRUMENTACION DEL SEGUNDO EQUIPO </t>
  </si>
  <si>
    <t>Motorreductor Y Variador 1/2hp 110v 80 Rpm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</si>
</sst>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42" fontId="0" fillId="0" borderId="0" xfId="0" applyNumberFormat="1"/>
    <xf numFmtId="0" fontId="2" fillId="3" borderId="1" xfId="3" applyFont="1" applyBorder="1" applyAlignment="1">
      <alignment horizontal="center" vertical="center"/>
    </xf>
    <xf numFmtId="0" fontId="2" fillId="3" borderId="1" xfId="3" applyFont="1" applyBorder="1" applyAlignment="1">
      <alignment horizontal="center" vertical="center" wrapText="1"/>
    </xf>
    <xf numFmtId="42" fontId="2" fillId="3" borderId="1" xfId="3" applyNumberFormat="1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/>
    <xf numFmtId="0" fontId="0" fillId="0" borderId="1" xfId="0" applyFill="1" applyBorder="1"/>
    <xf numFmtId="42" fontId="0" fillId="0" borderId="1" xfId="1" applyFont="1" applyBorder="1"/>
    <xf numFmtId="42" fontId="0" fillId="0" borderId="1" xfId="1" applyFont="1" applyFill="1" applyBorder="1"/>
    <xf numFmtId="42" fontId="2" fillId="0" borderId="1" xfId="0" applyNumberFormat="1" applyFont="1" applyBorder="1"/>
    <xf numFmtId="42" fontId="4" fillId="2" borderId="1" xfId="2" applyNumberFormat="1" applyFont="1" applyBorder="1"/>
    <xf numFmtId="0" fontId="2" fillId="3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2" borderId="1" xfId="2" applyFont="1" applyBorder="1" applyAlignment="1">
      <alignment horizontal="center"/>
    </xf>
  </cellXfs>
  <cellStyles count="4">
    <cellStyle name="20% - Énfasis4" xfId="3" builtinId="42"/>
    <cellStyle name="Énfasis4" xfId="2" builtinId="41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BAC7-451A-4033-8BDA-B1D156695E89}">
  <dimension ref="A1:J26"/>
  <sheetViews>
    <sheetView tabSelected="1" topLeftCell="A15" workbookViewId="0">
      <selection activeCell="E25" sqref="E25"/>
    </sheetView>
  </sheetViews>
  <sheetFormatPr baseColWidth="10" defaultRowHeight="15" x14ac:dyDescent="0.25"/>
  <cols>
    <col min="1" max="1" width="58.5703125" style="1" customWidth="1"/>
    <col min="4" max="4" width="12" bestFit="1" customWidth="1"/>
    <col min="5" max="5" width="13" bestFit="1" customWidth="1"/>
    <col min="6" max="6" width="12" bestFit="1" customWidth="1"/>
    <col min="8" max="8" width="0" hidden="1" customWidth="1"/>
    <col min="10" max="10" width="12" bestFit="1" customWidth="1"/>
  </cols>
  <sheetData>
    <row r="1" spans="1:6" x14ac:dyDescent="0.25">
      <c r="A1" s="18" t="s">
        <v>23</v>
      </c>
      <c r="B1" s="18"/>
      <c r="C1" s="18"/>
      <c r="D1" s="18"/>
      <c r="E1" s="18"/>
    </row>
    <row r="2" spans="1:6" ht="30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</row>
    <row r="3" spans="1:6" ht="81" customHeight="1" x14ac:dyDescent="0.25">
      <c r="A3" s="3" t="s">
        <v>16</v>
      </c>
      <c r="B3" s="3">
        <v>1</v>
      </c>
      <c r="C3" s="3" t="s">
        <v>2</v>
      </c>
      <c r="D3" s="4">
        <v>870247</v>
      </c>
      <c r="E3" s="4">
        <f>B3*D3</f>
        <v>870247</v>
      </c>
    </row>
    <row r="4" spans="1:6" x14ac:dyDescent="0.25">
      <c r="A4" s="2" t="s">
        <v>5</v>
      </c>
      <c r="B4" s="3">
        <v>5</v>
      </c>
      <c r="C4" s="3" t="s">
        <v>6</v>
      </c>
      <c r="D4" s="4">
        <v>3656.5</v>
      </c>
      <c r="E4" s="4">
        <f t="shared" ref="E4:E11" si="0">B4*D4</f>
        <v>18282.5</v>
      </c>
    </row>
    <row r="5" spans="1:6" x14ac:dyDescent="0.25">
      <c r="A5" s="2" t="s">
        <v>7</v>
      </c>
      <c r="B5" s="3">
        <v>1</v>
      </c>
      <c r="C5" s="3" t="s">
        <v>2</v>
      </c>
      <c r="D5" s="4">
        <v>36565</v>
      </c>
      <c r="E5" s="4">
        <f t="shared" si="0"/>
        <v>36565</v>
      </c>
    </row>
    <row r="6" spans="1:6" x14ac:dyDescent="0.25">
      <c r="A6" s="2" t="s">
        <v>8</v>
      </c>
      <c r="B6" s="3">
        <v>2</v>
      </c>
      <c r="C6" s="3" t="s">
        <v>2</v>
      </c>
      <c r="D6" s="4">
        <v>65817</v>
      </c>
      <c r="E6" s="4">
        <f t="shared" si="0"/>
        <v>131634</v>
      </c>
    </row>
    <row r="7" spans="1:6" ht="23.25" customHeight="1" x14ac:dyDescent="0.25">
      <c r="A7" s="2" t="s">
        <v>9</v>
      </c>
      <c r="B7" s="3">
        <v>4</v>
      </c>
      <c r="C7" s="3" t="s">
        <v>2</v>
      </c>
      <c r="D7" s="4">
        <v>40952.800000000003</v>
      </c>
      <c r="E7" s="4">
        <f t="shared" si="0"/>
        <v>163811.20000000001</v>
      </c>
    </row>
    <row r="8" spans="1:6" ht="15" customHeight="1" x14ac:dyDescent="0.25">
      <c r="A8" s="3" t="s">
        <v>10</v>
      </c>
      <c r="B8" s="3">
        <v>4</v>
      </c>
      <c r="C8" s="3" t="s">
        <v>2</v>
      </c>
      <c r="D8" s="4">
        <v>36565</v>
      </c>
      <c r="E8" s="4">
        <f t="shared" si="0"/>
        <v>146260</v>
      </c>
    </row>
    <row r="9" spans="1:6" x14ac:dyDescent="0.25">
      <c r="A9" s="2" t="s">
        <v>11</v>
      </c>
      <c r="B9" s="3">
        <v>2</v>
      </c>
      <c r="C9" s="3" t="s">
        <v>2</v>
      </c>
      <c r="D9" s="4">
        <v>65817</v>
      </c>
      <c r="E9" s="4">
        <f t="shared" si="0"/>
        <v>131634</v>
      </c>
    </row>
    <row r="10" spans="1:6" x14ac:dyDescent="0.25">
      <c r="A10" s="2" t="s">
        <v>12</v>
      </c>
      <c r="B10" s="3">
        <v>1</v>
      </c>
      <c r="C10" s="3" t="s">
        <v>13</v>
      </c>
      <c r="D10" s="4">
        <v>146260</v>
      </c>
      <c r="E10" s="4">
        <f t="shared" si="0"/>
        <v>146260</v>
      </c>
    </row>
    <row r="11" spans="1:6" x14ac:dyDescent="0.25">
      <c r="A11" s="2" t="s">
        <v>14</v>
      </c>
      <c r="B11" s="3">
        <v>1</v>
      </c>
      <c r="C11" s="3" t="s">
        <v>2</v>
      </c>
      <c r="D11" s="4">
        <v>102382</v>
      </c>
      <c r="E11" s="4">
        <f t="shared" si="0"/>
        <v>102382</v>
      </c>
    </row>
    <row r="12" spans="1:6" x14ac:dyDescent="0.25">
      <c r="A12" s="17" t="s">
        <v>15</v>
      </c>
      <c r="B12" s="17"/>
      <c r="C12" s="17"/>
      <c r="D12" s="8">
        <f>SUM(D3:D11)</f>
        <v>1368262.3</v>
      </c>
      <c r="E12" s="8">
        <f>SUM(E3:E11)</f>
        <v>1747075.7</v>
      </c>
    </row>
    <row r="13" spans="1:6" x14ac:dyDescent="0.25">
      <c r="A13" s="18" t="s">
        <v>27</v>
      </c>
      <c r="B13" s="18"/>
      <c r="C13" s="18"/>
      <c r="D13" s="18"/>
      <c r="E13" s="18"/>
    </row>
    <row r="14" spans="1:6" ht="30" x14ac:dyDescent="0.25">
      <c r="A14" s="6" t="s">
        <v>0</v>
      </c>
      <c r="B14" s="7" t="s">
        <v>1</v>
      </c>
      <c r="C14" s="7" t="s">
        <v>2</v>
      </c>
      <c r="D14" s="7" t="s">
        <v>3</v>
      </c>
      <c r="E14" s="7" t="s">
        <v>4</v>
      </c>
    </row>
    <row r="15" spans="1:6" ht="75" x14ac:dyDescent="0.25">
      <c r="A15" s="3" t="s">
        <v>16</v>
      </c>
      <c r="B15" s="3">
        <v>1</v>
      </c>
      <c r="C15" s="3" t="s">
        <v>2</v>
      </c>
      <c r="D15" s="4">
        <v>870247</v>
      </c>
      <c r="E15" s="4">
        <f>B15*D15</f>
        <v>870247</v>
      </c>
    </row>
    <row r="16" spans="1:6" x14ac:dyDescent="0.25">
      <c r="A16" s="9" t="s">
        <v>19</v>
      </c>
      <c r="B16" s="10">
        <v>1</v>
      </c>
      <c r="C16" s="10" t="s">
        <v>17</v>
      </c>
      <c r="D16" s="13">
        <v>43800</v>
      </c>
      <c r="E16" s="13">
        <f>B16*D16</f>
        <v>43800</v>
      </c>
      <c r="F16" s="5"/>
    </row>
    <row r="17" spans="1:10" x14ac:dyDescent="0.25">
      <c r="A17" s="9" t="s">
        <v>24</v>
      </c>
      <c r="B17" s="10">
        <v>1</v>
      </c>
      <c r="C17" s="10" t="s">
        <v>17</v>
      </c>
      <c r="D17" s="13">
        <v>131400</v>
      </c>
      <c r="E17" s="13">
        <f t="shared" ref="E17:E23" si="1">B17*D17</f>
        <v>131400</v>
      </c>
      <c r="F17" s="5"/>
    </row>
    <row r="18" spans="1:10" ht="32.25" customHeight="1" x14ac:dyDescent="0.25">
      <c r="A18" s="3" t="s">
        <v>12</v>
      </c>
      <c r="B18" s="3">
        <v>1</v>
      </c>
      <c r="C18" s="3" t="s">
        <v>13</v>
      </c>
      <c r="D18" s="13">
        <v>146000</v>
      </c>
      <c r="E18" s="13">
        <f t="shared" si="1"/>
        <v>146000</v>
      </c>
      <c r="F18" s="5"/>
    </row>
    <row r="19" spans="1:10" x14ac:dyDescent="0.25">
      <c r="A19" s="11" t="s">
        <v>25</v>
      </c>
      <c r="B19" s="10">
        <v>3</v>
      </c>
      <c r="C19" s="10" t="s">
        <v>17</v>
      </c>
      <c r="D19" s="13">
        <v>26280</v>
      </c>
      <c r="E19" s="13">
        <f t="shared" si="1"/>
        <v>78840</v>
      </c>
      <c r="F19" s="5"/>
    </row>
    <row r="20" spans="1:10" x14ac:dyDescent="0.25">
      <c r="A20" s="11" t="s">
        <v>18</v>
      </c>
      <c r="B20" s="10">
        <v>1</v>
      </c>
      <c r="C20" s="10" t="s">
        <v>17</v>
      </c>
      <c r="D20" s="13">
        <v>65700</v>
      </c>
      <c r="E20" s="13">
        <f t="shared" si="1"/>
        <v>65700</v>
      </c>
      <c r="F20" s="5"/>
    </row>
    <row r="21" spans="1:10" ht="15.75" customHeight="1" x14ac:dyDescent="0.25">
      <c r="A21" s="11" t="s">
        <v>26</v>
      </c>
      <c r="B21" s="10">
        <v>1</v>
      </c>
      <c r="C21" s="10" t="s">
        <v>17</v>
      </c>
      <c r="D21" s="13">
        <v>46720</v>
      </c>
      <c r="E21" s="13">
        <f t="shared" si="1"/>
        <v>46720</v>
      </c>
      <c r="F21" s="5"/>
    </row>
    <row r="22" spans="1:10" ht="15.75" customHeight="1" x14ac:dyDescent="0.25">
      <c r="A22" s="11" t="s">
        <v>28</v>
      </c>
      <c r="B22" s="10">
        <v>1</v>
      </c>
      <c r="C22" s="10" t="s">
        <v>17</v>
      </c>
      <c r="D22" s="13">
        <f>J22</f>
        <v>2818800</v>
      </c>
      <c r="E22" s="13">
        <f>B22*D22</f>
        <v>2818800</v>
      </c>
      <c r="F22" s="5">
        <f>2088000</f>
        <v>2088000</v>
      </c>
      <c r="G22" s="5">
        <f>F22*19%</f>
        <v>396720</v>
      </c>
      <c r="I22" s="5">
        <f>F22*16%</f>
        <v>334080</v>
      </c>
      <c r="J22" s="5">
        <f>F22+G22+I22</f>
        <v>2818800</v>
      </c>
    </row>
    <row r="23" spans="1:10" x14ac:dyDescent="0.25">
      <c r="A23" s="11" t="s">
        <v>20</v>
      </c>
      <c r="B23" s="12">
        <v>1</v>
      </c>
      <c r="C23" s="10" t="s">
        <v>17</v>
      </c>
      <c r="D23" s="14">
        <v>21900</v>
      </c>
      <c r="E23" s="14">
        <f t="shared" si="1"/>
        <v>21900</v>
      </c>
      <c r="F23" s="5"/>
    </row>
    <row r="24" spans="1:10" x14ac:dyDescent="0.25">
      <c r="A24" s="17" t="s">
        <v>15</v>
      </c>
      <c r="B24" s="17"/>
      <c r="C24" s="17"/>
      <c r="D24" s="8">
        <f>SUM(D15:D23)</f>
        <v>4170847</v>
      </c>
      <c r="E24" s="8">
        <f>SUM(E15:E23)</f>
        <v>4223407</v>
      </c>
    </row>
    <row r="25" spans="1:10" x14ac:dyDescent="0.25">
      <c r="A25" s="18" t="s">
        <v>21</v>
      </c>
      <c r="B25" s="18"/>
      <c r="C25" s="18"/>
      <c r="D25" s="18"/>
      <c r="E25" s="15">
        <f>(E12+E24)*19%</f>
        <v>1134391.713</v>
      </c>
    </row>
    <row r="26" spans="1:10" x14ac:dyDescent="0.25">
      <c r="A26" s="19" t="s">
        <v>22</v>
      </c>
      <c r="B26" s="19"/>
      <c r="C26" s="19"/>
      <c r="D26" s="19"/>
      <c r="E26" s="16">
        <f>E24+E12</f>
        <v>5970482.7000000002</v>
      </c>
    </row>
  </sheetData>
  <mergeCells count="6">
    <mergeCell ref="A26:D26"/>
    <mergeCell ref="A12:C12"/>
    <mergeCell ref="A24:C24"/>
    <mergeCell ref="A13:E13"/>
    <mergeCell ref="A1:E1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ibague martin</dc:creator>
  <cp:lastModifiedBy>sebastian ibague martin</cp:lastModifiedBy>
  <dcterms:created xsi:type="dcterms:W3CDTF">2022-05-20T22:49:59Z</dcterms:created>
  <dcterms:modified xsi:type="dcterms:W3CDTF">2022-06-03T14:34:33Z</dcterms:modified>
</cp:coreProperties>
</file>