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6a6910ff4d34cc8/M Finance/Credit^J Complexity and Systematic Risk/Cases/Case 2/"/>
    </mc:Choice>
  </mc:AlternateContent>
  <xr:revisionPtr revIDLastSave="137" documentId="13_ncr:1_{6509764A-76DB-4AB3-BE67-BB9112261C70}" xr6:coauthVersionLast="45" xr6:coauthVersionMax="46" xr10:uidLastSave="{06B3BB61-F8CB-46E5-9E4D-AE0580490945}"/>
  <bookViews>
    <workbookView xWindow="13223" yWindow="1538" windowWidth="17265" windowHeight="15299" xr2:uid="{2F8FBB53-04C3-4D73-A84E-98F6C0355F0F}"/>
  </bookViews>
  <sheets>
    <sheet name="Sheet1" sheetId="2" r:id="rId1"/>
  </sheets>
  <definedNames>
    <definedName name="LGD">Sheet1!$E$6</definedName>
  </definedName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2" l="1"/>
  <c r="E10" i="2"/>
  <c r="F10" i="2" s="1"/>
  <c r="F11" i="2"/>
  <c r="G12" i="2" s="1"/>
  <c r="H9" i="2"/>
  <c r="H12" i="2"/>
  <c r="F12" i="2"/>
  <c r="G11" i="2" l="1"/>
  <c r="G10" i="2"/>
  <c r="H10" i="2"/>
  <c r="H11" i="2"/>
  <c r="H13" i="2"/>
  <c r="H14" i="2"/>
  <c r="F13" i="2"/>
  <c r="F14" i="2"/>
  <c r="D14" i="2" l="1"/>
  <c r="E14" i="2" s="1"/>
  <c r="D13" i="2"/>
  <c r="D12" i="2"/>
  <c r="D11" i="2"/>
  <c r="D10" i="2"/>
  <c r="E12" i="2"/>
  <c r="E13" i="2"/>
  <c r="G14" i="2" l="1"/>
  <c r="G13" i="2"/>
</calcChain>
</file>

<file path=xl/sharedStrings.xml><?xml version="1.0" encoding="utf-8"?>
<sst xmlns="http://schemas.openxmlformats.org/spreadsheetml/2006/main" count="12" uniqueCount="12">
  <si>
    <t>CDS Rate</t>
  </si>
  <si>
    <t>LGD</t>
  </si>
  <si>
    <t>Q(t&gt;T)</t>
  </si>
  <si>
    <t>Forward hazard Rate</t>
  </si>
  <si>
    <t>Objective: Derive forward hazard rates from survival/default probabilities</t>
  </si>
  <si>
    <t>Lambda Cumulative</t>
  </si>
  <si>
    <t>Approximation: The above assumes continuous premium payments and zero interest rates (only an approximation!)</t>
  </si>
  <si>
    <t>Generic CDS Stripping (In reality): assume quarterly premium payments, non-zero interest rates and accrued premium at default (see CDS stripping on slides)</t>
  </si>
  <si>
    <t>Time</t>
  </si>
  <si>
    <t>1. CDS Stripping assuming simple CDS Price formula (for illustration)</t>
  </si>
  <si>
    <t>2. CDS Stripping using full formula including accrued premium</t>
  </si>
  <si>
    <t>1- Q(t&gt;T) (Cum Def Prob)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</si>
</sst>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0.0000"/>
    <numFmt numFmtId="166" formatCode="_(* #,##0.0000_);_(* \(#,##0.0000\);_(* &quot;-&quot;??_);_(@_)"/>
    <numFmt numFmtId="169" formatCode="0.000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0"/>
      <color theme="5"/>
      <name val="Calibri"/>
      <family val="2"/>
      <scheme val="minor"/>
    </font>
    <font>
      <sz val="11"/>
      <color theme="5"/>
      <name val="Calibri"/>
      <family val="2"/>
      <scheme val="minor"/>
    </font>
    <font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3">
    <xf numFmtId="0" fontId="0" fillId="0" borderId="0" xfId="0"/>
    <xf numFmtId="0" fontId="4" fillId="3" borderId="0" xfId="0" applyFont="1" applyFill="1"/>
    <xf numFmtId="0" fontId="0" fillId="3" borderId="0" xfId="0" applyFill="1"/>
    <xf numFmtId="165" fontId="0" fillId="3" borderId="0" xfId="0" applyNumberFormat="1" applyFill="1"/>
    <xf numFmtId="0" fontId="3" fillId="3" borderId="0" xfId="0" applyFont="1" applyFill="1" applyAlignment="1">
      <alignment vertical="center"/>
    </xf>
    <xf numFmtId="0" fontId="0" fillId="3" borderId="1" xfId="0" applyFill="1" applyBorder="1"/>
    <xf numFmtId="0" fontId="0" fillId="3" borderId="0" xfId="0" applyFill="1" applyBorder="1"/>
    <xf numFmtId="0" fontId="0" fillId="3" borderId="3" xfId="0" applyFill="1" applyBorder="1"/>
    <xf numFmtId="0" fontId="2" fillId="3" borderId="10" xfId="0" applyFont="1" applyFill="1" applyBorder="1"/>
    <xf numFmtId="0" fontId="5" fillId="3" borderId="0" xfId="0" applyFont="1" applyFill="1"/>
    <xf numFmtId="0" fontId="6" fillId="3" borderId="0" xfId="0" applyFont="1" applyFill="1" applyAlignment="1">
      <alignment vertical="center"/>
    </xf>
    <xf numFmtId="0" fontId="7" fillId="3" borderId="0" xfId="0" applyFont="1" applyFill="1"/>
    <xf numFmtId="10" fontId="0" fillId="2" borderId="11" xfId="1" applyNumberFormat="1" applyFont="1" applyFill="1" applyBorder="1"/>
    <xf numFmtId="10" fontId="0" fillId="2" borderId="12" xfId="1" applyNumberFormat="1" applyFont="1" applyFill="1" applyBorder="1"/>
    <xf numFmtId="166" fontId="2" fillId="3" borderId="7" xfId="2" applyNumberFormat="1" applyFont="1" applyFill="1" applyBorder="1"/>
    <xf numFmtId="0" fontId="2" fillId="3" borderId="6" xfId="0" applyFont="1" applyFill="1" applyBorder="1"/>
    <xf numFmtId="0" fontId="2" fillId="3" borderId="5" xfId="0" applyFont="1" applyFill="1" applyBorder="1"/>
    <xf numFmtId="0" fontId="6" fillId="3" borderId="13" xfId="0" applyFont="1" applyFill="1" applyBorder="1" applyAlignment="1">
      <alignment vertical="center"/>
    </xf>
    <xf numFmtId="0" fontId="7" fillId="3" borderId="13" xfId="0" applyFont="1" applyFill="1" applyBorder="1"/>
    <xf numFmtId="0" fontId="0" fillId="3" borderId="13" xfId="0" applyFill="1" applyBorder="1"/>
    <xf numFmtId="0" fontId="6" fillId="3" borderId="0" xfId="0" applyFont="1" applyFill="1" applyBorder="1" applyAlignment="1">
      <alignment vertical="center"/>
    </xf>
    <xf numFmtId="0" fontId="7" fillId="3" borderId="0" xfId="0" applyFont="1" applyFill="1" applyBorder="1"/>
    <xf numFmtId="0" fontId="8" fillId="3" borderId="0" xfId="0" applyFont="1" applyFill="1" applyBorder="1" applyAlignment="1">
      <alignment vertical="center"/>
    </xf>
    <xf numFmtId="166" fontId="2" fillId="3" borderId="14" xfId="2" applyNumberFormat="1" applyFont="1" applyFill="1" applyBorder="1"/>
    <xf numFmtId="169" fontId="0" fillId="3" borderId="11" xfId="1" applyNumberFormat="1" applyFont="1" applyFill="1" applyBorder="1"/>
    <xf numFmtId="169" fontId="0" fillId="3" borderId="8" xfId="2" applyNumberFormat="1" applyFont="1" applyFill="1" applyBorder="1"/>
    <xf numFmtId="169" fontId="0" fillId="3" borderId="2" xfId="0" applyNumberFormat="1" applyFill="1" applyBorder="1"/>
    <xf numFmtId="169" fontId="0" fillId="3" borderId="15" xfId="2" applyNumberFormat="1" applyFont="1" applyFill="1" applyBorder="1"/>
    <xf numFmtId="169" fontId="0" fillId="3" borderId="2" xfId="1" applyNumberFormat="1" applyFont="1" applyFill="1" applyBorder="1"/>
    <xf numFmtId="169" fontId="0" fillId="3" borderId="12" xfId="1" applyNumberFormat="1" applyFont="1" applyFill="1" applyBorder="1"/>
    <xf numFmtId="169" fontId="0" fillId="3" borderId="9" xfId="2" applyNumberFormat="1" applyFont="1" applyFill="1" applyBorder="1"/>
    <xf numFmtId="169" fontId="0" fillId="3" borderId="4" xfId="1" applyNumberFormat="1" applyFont="1" applyFill="1" applyBorder="1"/>
    <xf numFmtId="169" fontId="0" fillId="3" borderId="16" xfId="2" applyNumberFormat="1" applyFont="1" applyFill="1" applyBorder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1376795</xdr:colOff>
      <xdr:row>22</xdr:row>
      <xdr:rowOff>121226</xdr:rowOff>
    </xdr:from>
    <xdr:to>
      <xdr:col>17</xdr:col>
      <xdr:colOff>103475</xdr:colOff>
      <xdr:row>44</xdr:row>
      <xdr:rowOff>34635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9F7BB4EC-E9BA-44A5-913D-62DE0F5E21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463270" y="4112201"/>
          <a:ext cx="5975206" cy="3894859"/>
        </a:xfrm>
        <a:prstGeom prst="rect">
          <a:avLst/>
        </a:prstGeom>
      </xdr:spPr>
    </xdr:pic>
    <xdr:clientData/>
  </xdr:twoCellAnchor>
  <xdr:twoCellAnchor editAs="oneCell">
    <xdr:from>
      <xdr:col>1</xdr:col>
      <xdr:colOff>441614</xdr:colOff>
      <xdr:row>22</xdr:row>
      <xdr:rowOff>112568</xdr:rowOff>
    </xdr:from>
    <xdr:to>
      <xdr:col>7</xdr:col>
      <xdr:colOff>1130011</xdr:colOff>
      <xdr:row>45</xdr:row>
      <xdr:rowOff>17318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58EFCE75-27F5-4026-B125-1DB4486E29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094077" y="4103543"/>
          <a:ext cx="6074784" cy="4067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DD963-C25E-4FCD-85EF-9AF70809F7EB}">
  <dimension ref="C2:I21"/>
  <sheetViews>
    <sheetView tabSelected="1" workbookViewId="0">
      <selection activeCell="A24" sqref="A24"/>
    </sheetView>
  </sheetViews>
  <sheetFormatPr defaultColWidth="9.1328125" defaultRowHeight="14.25" x14ac:dyDescent="0.45"/>
  <cols>
    <col min="1" max="4" width="9.1328125" style="2"/>
    <col min="5" max="5" width="18" style="2" customWidth="1"/>
    <col min="6" max="6" width="12.265625" style="2" bestFit="1" customWidth="1"/>
    <col min="7" max="7" width="18.3984375" style="2" customWidth="1"/>
    <col min="8" max="8" width="21.1328125" style="2" bestFit="1" customWidth="1"/>
    <col min="9" max="9" width="7.86328125" style="2" customWidth="1"/>
    <col min="10" max="16384" width="9.1328125" style="2"/>
  </cols>
  <sheetData>
    <row r="2" spans="3:9" x14ac:dyDescent="0.45">
      <c r="C2" s="9" t="s">
        <v>9</v>
      </c>
    </row>
    <row r="3" spans="3:9" x14ac:dyDescent="0.45">
      <c r="C3" s="9"/>
    </row>
    <row r="4" spans="3:9" x14ac:dyDescent="0.45">
      <c r="C4" s="1" t="s">
        <v>4</v>
      </c>
    </row>
    <row r="6" spans="3:9" x14ac:dyDescent="0.45">
      <c r="D6" s="2" t="s">
        <v>1</v>
      </c>
      <c r="E6" s="2">
        <v>0.3</v>
      </c>
    </row>
    <row r="7" spans="3:9" ht="14.65" thickBot="1" x14ac:dyDescent="0.5"/>
    <row r="8" spans="3:9" x14ac:dyDescent="0.45">
      <c r="C8" s="16" t="s">
        <v>8</v>
      </c>
      <c r="D8" s="8" t="s">
        <v>0</v>
      </c>
      <c r="E8" s="8" t="s">
        <v>5</v>
      </c>
      <c r="F8" s="14" t="s">
        <v>2</v>
      </c>
      <c r="G8" s="15" t="s">
        <v>3</v>
      </c>
      <c r="H8" s="23" t="s">
        <v>11</v>
      </c>
    </row>
    <row r="9" spans="3:9" x14ac:dyDescent="0.45">
      <c r="C9" s="5">
        <v>0</v>
      </c>
      <c r="D9" s="12"/>
      <c r="E9" s="24"/>
      <c r="F9" s="25">
        <v>1</v>
      </c>
      <c r="G9" s="26"/>
      <c r="H9" s="27">
        <f>1-F9</f>
        <v>0</v>
      </c>
    </row>
    <row r="10" spans="3:9" x14ac:dyDescent="0.45">
      <c r="C10" s="5">
        <v>1</v>
      </c>
      <c r="D10" s="12">
        <f xml:space="preserve"> 1.6/100</f>
        <v>1.6E-2</v>
      </c>
      <c r="E10" s="24">
        <f>D10/LGD</f>
        <v>5.3333333333333337E-2</v>
      </c>
      <c r="F10" s="25">
        <f>EXP(-E10*C10)</f>
        <v>0.94806393849339554</v>
      </c>
      <c r="G10" s="28">
        <f>-LN(F10/F9)/(C10-C9)</f>
        <v>5.3333333333333302E-2</v>
      </c>
      <c r="H10" s="27">
        <f t="shared" ref="H10:H14" si="0">1-F10</f>
        <v>5.1936061506604458E-2</v>
      </c>
    </row>
    <row r="11" spans="3:9" x14ac:dyDescent="0.45">
      <c r="C11" s="5">
        <v>3</v>
      </c>
      <c r="D11" s="12">
        <f xml:space="preserve"> 1.8/100</f>
        <v>1.8000000000000002E-2</v>
      </c>
      <c r="E11" s="24">
        <f>D11/LGD</f>
        <v>6.0000000000000012E-2</v>
      </c>
      <c r="F11" s="25">
        <f>EXP(-E11*C11)</f>
        <v>0.835270211411272</v>
      </c>
      <c r="G11" s="28">
        <f>-LN(F11/F10)/(C11-C10)</f>
        <v>6.3333333333333339E-2</v>
      </c>
      <c r="H11" s="27">
        <f t="shared" si="0"/>
        <v>0.164729788588728</v>
      </c>
      <c r="I11" s="3"/>
    </row>
    <row r="12" spans="3:9" x14ac:dyDescent="0.45">
      <c r="C12" s="5">
        <v>5</v>
      </c>
      <c r="D12" s="12">
        <f>2/100</f>
        <v>0.02</v>
      </c>
      <c r="E12" s="24">
        <f>D12/LGD</f>
        <v>6.6666666666666666E-2</v>
      </c>
      <c r="F12" s="25">
        <f t="shared" ref="F12:F14" si="1">EXP(-E12*C12)</f>
        <v>0.71653131057378927</v>
      </c>
      <c r="G12" s="28">
        <f>-LN(F12/F11)/(C12-C11)</f>
        <v>7.6666666666666675E-2</v>
      </c>
      <c r="H12" s="27">
        <f t="shared" si="0"/>
        <v>0.28346868942621073</v>
      </c>
    </row>
    <row r="13" spans="3:9" x14ac:dyDescent="0.45">
      <c r="C13" s="5">
        <v>7</v>
      </c>
      <c r="D13" s="12">
        <f xml:space="preserve"> 2.1/100</f>
        <v>2.1000000000000001E-2</v>
      </c>
      <c r="E13" s="24">
        <f>D13/LGD</f>
        <v>7.0000000000000007E-2</v>
      </c>
      <c r="F13" s="25">
        <f t="shared" si="1"/>
        <v>0.612626394184416</v>
      </c>
      <c r="G13" s="28">
        <f t="shared" ref="G12:G14" si="2">-LN(F13/F12)/(C13-C12)</f>
        <v>7.8333333333333408E-2</v>
      </c>
      <c r="H13" s="27">
        <f t="shared" si="0"/>
        <v>0.387373605815584</v>
      </c>
    </row>
    <row r="14" spans="3:9" ht="14.65" thickBot="1" x14ac:dyDescent="0.5">
      <c r="C14" s="7">
        <v>10</v>
      </c>
      <c r="D14" s="13">
        <f xml:space="preserve"> 2.5/100</f>
        <v>2.5000000000000001E-2</v>
      </c>
      <c r="E14" s="29">
        <f>D14/LGD</f>
        <v>8.3333333333333343E-2</v>
      </c>
      <c r="F14" s="30">
        <f t="shared" si="1"/>
        <v>0.43459820850707814</v>
      </c>
      <c r="G14" s="31">
        <f t="shared" si="2"/>
        <v>0.11444444444444447</v>
      </c>
      <c r="H14" s="32">
        <f t="shared" si="0"/>
        <v>0.56540179149292191</v>
      </c>
    </row>
    <row r="15" spans="3:9" x14ac:dyDescent="0.45">
      <c r="C15" s="4"/>
    </row>
    <row r="16" spans="3:9" x14ac:dyDescent="0.45">
      <c r="C16" s="10" t="s">
        <v>6</v>
      </c>
      <c r="D16" s="11"/>
      <c r="E16" s="11"/>
      <c r="F16" s="11"/>
      <c r="G16" s="11"/>
    </row>
    <row r="17" spans="3:7" s="19" customFormat="1" x14ac:dyDescent="0.45">
      <c r="C17" s="17"/>
      <c r="D17" s="18"/>
      <c r="E17" s="18"/>
      <c r="F17" s="18"/>
      <c r="G17" s="18"/>
    </row>
    <row r="18" spans="3:7" s="6" customFormat="1" x14ac:dyDescent="0.45">
      <c r="C18" s="20"/>
      <c r="D18" s="21"/>
      <c r="E18" s="21"/>
      <c r="F18" s="21"/>
      <c r="G18" s="21"/>
    </row>
    <row r="19" spans="3:7" s="6" customFormat="1" x14ac:dyDescent="0.45">
      <c r="C19" s="22" t="s">
        <v>10</v>
      </c>
      <c r="D19" s="21"/>
      <c r="E19" s="21"/>
      <c r="F19" s="21"/>
      <c r="G19" s="21"/>
    </row>
    <row r="20" spans="3:7" s="6" customFormat="1" x14ac:dyDescent="0.45">
      <c r="C20" s="20"/>
      <c r="D20" s="21"/>
      <c r="E20" s="21"/>
      <c r="F20" s="21"/>
      <c r="G20" s="21"/>
    </row>
    <row r="21" spans="3:7" x14ac:dyDescent="0.45">
      <c r="C21" s="10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LGD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van Haastrecht</dc:creator>
  <cp:lastModifiedBy>Moenir Massood</cp:lastModifiedBy>
  <dcterms:created xsi:type="dcterms:W3CDTF">2018-05-16T08:01:03Z</dcterms:created>
  <dcterms:modified xsi:type="dcterms:W3CDTF">2021-02-15T15:46:26Z</dcterms:modified>
</cp:coreProperties>
</file>