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Desktop\Physics\"/>
    </mc:Choice>
  </mc:AlternateContent>
  <xr:revisionPtr revIDLastSave="0" documentId="8_{5D79EDA7-3F81-4F1A-8814-F89A4555A128}" xr6:coauthVersionLast="36" xr6:coauthVersionMax="36" xr10:uidLastSave="{00000000-0000-0000-0000-000000000000}"/>
  <bookViews>
    <workbookView xWindow="0" yWindow="0" windowWidth="10515" windowHeight="5873" xr2:uid="{F2DBF41B-3A11-48B3-B13D-3B0A83E70868}"/>
  </bookViews>
  <sheets>
    <sheet name="Sheet1" sheetId="1" r:id="rId1"/>
  </sheets>
  <calcPr calcId="162913" calcMode="manual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H3" i="1" s="1"/>
  <c r="K4" i="1"/>
  <c r="H4" i="1" s="1"/>
  <c r="K5" i="1"/>
  <c r="H5" i="1" s="1"/>
  <c r="K6" i="1"/>
  <c r="H6" i="1" s="1"/>
  <c r="K7" i="1"/>
  <c r="H7" i="1" s="1"/>
  <c r="K8" i="1"/>
  <c r="H8" i="1" s="1"/>
  <c r="K2" i="1"/>
  <c r="H2" i="1" s="1"/>
  <c r="I5" i="1" l="1"/>
  <c r="F5" i="1" s="1"/>
  <c r="I3" i="1"/>
  <c r="F3" i="1" s="1"/>
  <c r="I4" i="1"/>
  <c r="F4" i="1" s="1"/>
  <c r="I6" i="1"/>
  <c r="F6" i="1" s="1"/>
  <c r="I7" i="1"/>
  <c r="F7" i="1" s="1"/>
  <c r="I8" i="1"/>
  <c r="F8" i="1" s="1"/>
  <c r="I2" i="1"/>
  <c r="F2" i="1" s="1"/>
  <c r="C8" i="1" l="1"/>
  <c r="E8" i="1"/>
  <c r="C6" i="1"/>
  <c r="E6" i="1"/>
  <c r="C2" i="1"/>
  <c r="E2" i="1"/>
  <c r="C4" i="1"/>
  <c r="E4" i="1"/>
  <c r="C3" i="1"/>
  <c r="E3" i="1"/>
  <c r="C7" i="1"/>
  <c r="E7" i="1"/>
  <c r="C5" i="1"/>
  <c r="E5" i="1"/>
</calcChain>
</file>

<file path=xl/sharedStrings.xml><?xml version="1.0" encoding="utf-8"?>
<sst xmlns="http://schemas.openxmlformats.org/spreadsheetml/2006/main" count="49" uniqueCount="15">
  <si>
    <t>30°</t>
    <phoneticPr fontId="1" type="noConversion"/>
  </si>
  <si>
    <t>d=2,138</t>
    <phoneticPr fontId="1" type="noConversion"/>
  </si>
  <si>
    <t>Trial 1</t>
    <phoneticPr fontId="1" type="noConversion"/>
  </si>
  <si>
    <t>Trial 2</t>
  </si>
  <si>
    <t>Trial 3</t>
  </si>
  <si>
    <t>Period squared (T^2/s^2)</t>
    <phoneticPr fontId="1" type="noConversion"/>
  </si>
  <si>
    <t>Piriod (T/s)</t>
    <phoneticPr fontId="1" type="noConversion"/>
  </si>
  <si>
    <t>Average 10 periods (Ta/s)</t>
    <phoneticPr fontId="1" type="noConversion"/>
  </si>
  <si>
    <t>Length (L/cm)</t>
    <phoneticPr fontId="1" type="noConversion"/>
  </si>
  <si>
    <t>Uncertainty (cm)</t>
    <phoneticPr fontId="1" type="noConversion"/>
  </si>
  <si>
    <t>Uncertainty(s)</t>
    <phoneticPr fontId="1" type="noConversion"/>
  </si>
  <si>
    <t>±0.01</t>
    <phoneticPr fontId="1" type="noConversion"/>
  </si>
  <si>
    <t>±</t>
    <phoneticPr fontId="1" type="noConversion"/>
  </si>
  <si>
    <t>Uncertainty (s)</t>
    <phoneticPr fontId="1" type="noConversion"/>
  </si>
  <si>
    <t>±0.0025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</si>
</sst>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.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11"/>
      <color rgb="FF000000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6" fontId="0" fillId="4" borderId="4" xfId="0" applyNumberFormat="1" applyFill="1" applyBorder="1" applyAlignment="1">
      <alignment horizontal="left" vertical="center"/>
    </xf>
    <xf numFmtId="176" fontId="0" fillId="3" borderId="6" xfId="0" applyNumberFormat="1" applyFill="1" applyBorder="1" applyAlignment="1">
      <alignment horizontal="left" vertical="center"/>
    </xf>
    <xf numFmtId="176" fontId="0" fillId="4" borderId="7" xfId="0" applyNumberFormat="1" applyFill="1" applyBorder="1" applyAlignment="1">
      <alignment horizontal="left" vertical="center"/>
    </xf>
    <xf numFmtId="176" fontId="0" fillId="3" borderId="9" xfId="0" applyNumberFormat="1" applyFill="1" applyBorder="1" applyAlignment="1">
      <alignment horizontal="left" vertical="center"/>
    </xf>
    <xf numFmtId="176" fontId="0" fillId="4" borderId="10" xfId="0" applyNumberFormat="1" applyFill="1" applyBorder="1" applyAlignment="1">
      <alignment horizontal="left" vertical="center"/>
    </xf>
    <xf numFmtId="176" fontId="0" fillId="3" borderId="11" xfId="0" applyNumberFormat="1" applyFill="1" applyBorder="1" applyAlignment="1">
      <alignment horizontal="left" vertical="center"/>
    </xf>
    <xf numFmtId="176" fontId="0" fillId="3" borderId="12" xfId="0" applyNumberFormat="1" applyFill="1" applyBorder="1" applyAlignment="1">
      <alignment horizontal="left" vertical="center"/>
    </xf>
    <xf numFmtId="176" fontId="0" fillId="3" borderId="13" xfId="0" applyNumberFormat="1" applyFill="1" applyBorder="1" applyAlignment="1">
      <alignment horizontal="left" vertical="center"/>
    </xf>
    <xf numFmtId="176" fontId="0" fillId="4" borderId="12" xfId="0" applyNumberFormat="1" applyFill="1" applyBorder="1" applyAlignment="1">
      <alignment horizontal="left" vertical="center"/>
    </xf>
    <xf numFmtId="176" fontId="0" fillId="3" borderId="17" xfId="0" applyNumberFormat="1" applyFill="1" applyBorder="1" applyAlignment="1">
      <alignment horizontal="left" vertical="center"/>
    </xf>
    <xf numFmtId="176" fontId="0" fillId="3" borderId="18" xfId="0" applyNumberFormat="1" applyFill="1" applyBorder="1" applyAlignment="1">
      <alignment horizontal="left" vertical="center"/>
    </xf>
    <xf numFmtId="176" fontId="0" fillId="3" borderId="19" xfId="0" applyNumberFormat="1" applyFill="1" applyBorder="1" applyAlignment="1">
      <alignment horizontal="left" vertical="center"/>
    </xf>
    <xf numFmtId="176" fontId="0" fillId="4" borderId="13" xfId="0" applyNumberFormat="1" applyFill="1" applyBorder="1" applyAlignment="1">
      <alignment horizontal="left" vertical="center"/>
    </xf>
    <xf numFmtId="176" fontId="0" fillId="4" borderId="11" xfId="0" applyNumberFormat="1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76" fontId="0" fillId="4" borderId="17" xfId="0" applyNumberFormat="1" applyFill="1" applyBorder="1" applyAlignment="1">
      <alignment horizontal="left" vertical="center"/>
    </xf>
    <xf numFmtId="176" fontId="0" fillId="4" borderId="18" xfId="0" applyNumberFormat="1" applyFill="1" applyBorder="1" applyAlignment="1">
      <alignment horizontal="left" vertical="center"/>
    </xf>
    <xf numFmtId="176" fontId="0" fillId="4" borderId="19" xfId="0" applyNumberFormat="1" applyFill="1" applyBorder="1" applyAlignment="1">
      <alignment horizontal="left" vertical="center"/>
    </xf>
    <xf numFmtId="176" fontId="0" fillId="3" borderId="8" xfId="0" applyNumberFormat="1" applyFill="1" applyBorder="1" applyAlignment="1">
      <alignment horizontal="left" vertical="center"/>
    </xf>
    <xf numFmtId="176" fontId="0" fillId="3" borderId="3" xfId="0" applyNumberFormat="1" applyFill="1" applyBorder="1" applyAlignment="1">
      <alignment horizontal="left" vertical="center"/>
    </xf>
    <xf numFmtId="176" fontId="0" fillId="3" borderId="5" xfId="0" applyNumberFormat="1" applyFill="1" applyBorder="1" applyAlignment="1">
      <alignment horizontal="left" vertical="center"/>
    </xf>
    <xf numFmtId="178" fontId="0" fillId="4" borderId="14" xfId="0" applyNumberFormat="1" applyFill="1" applyBorder="1" applyAlignment="1">
      <alignment horizontal="left" vertical="center"/>
    </xf>
    <xf numFmtId="178" fontId="0" fillId="4" borderId="15" xfId="0" applyNumberFormat="1" applyFill="1" applyBorder="1" applyAlignment="1">
      <alignment horizontal="left" vertical="center"/>
    </xf>
    <xf numFmtId="178" fontId="0" fillId="4" borderId="16" xfId="0" applyNumberForma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3" fillId="6" borderId="2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Graph Showing</a:t>
            </a:r>
            <a:r>
              <a:rPr lang="en-US" altLang="zh-CN" baseline="0"/>
              <a:t> </a:t>
            </a:r>
            <a:r>
              <a:rPr lang="en-US" altLang="zh-CN"/>
              <a:t>How Length affect Period 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Period squared (T^2/s^2)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3.9770350084138976E-2"/>
                  <c:y val="0.1225706389532624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baseline="0"/>
                      <a:t>T^2 = 4.2672L</a:t>
                    </a:r>
                    <a:endParaRPr lang="en-US" altLang="zh-CN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Sheet1!$C$2:$C$8</c:f>
              <c:numCache>
                <c:formatCode>0.00_ </c:formatCode>
                <c:ptCount val="7"/>
                <c:pt idx="0">
                  <c:v>1.6908667777777773</c:v>
                </c:pt>
                <c:pt idx="1">
                  <c:v>2.1083040000000004</c:v>
                </c:pt>
                <c:pt idx="2">
                  <c:v>2.5281000000000002</c:v>
                </c:pt>
                <c:pt idx="3">
                  <c:v>2.9412250000000011</c:v>
                </c:pt>
                <c:pt idx="4">
                  <c:v>3.396649</c:v>
                </c:pt>
                <c:pt idx="5">
                  <c:v>3.874336111111111</c:v>
                </c:pt>
                <c:pt idx="6">
                  <c:v>4.3208551111111104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6-4720-AB3C-32153D83F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14016"/>
        <c:axId val="522817952"/>
      </c:scatterChart>
      <c:valAx>
        <c:axId val="522814016"/>
        <c:scaling>
          <c:orientation val="minMax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Length (L/m)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17952"/>
        <c:crosses val="autoZero"/>
        <c:crossBetween val="midCat"/>
      </c:valAx>
      <c:valAx>
        <c:axId val="52281795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Period squared (T^2/s^2)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281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Length (L/cm)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Sheet1!$C$2:$C$8</c:f>
              <c:numCache>
                <c:formatCode>0.00_ </c:formatCode>
                <c:ptCount val="7"/>
                <c:pt idx="0">
                  <c:v>1.6908667777777773</c:v>
                </c:pt>
                <c:pt idx="1">
                  <c:v>2.1083040000000004</c:v>
                </c:pt>
                <c:pt idx="2">
                  <c:v>2.5281000000000002</c:v>
                </c:pt>
                <c:pt idx="3">
                  <c:v>2.9412250000000011</c:v>
                </c:pt>
                <c:pt idx="4">
                  <c:v>3.396649</c:v>
                </c:pt>
                <c:pt idx="5">
                  <c:v>3.874336111111111</c:v>
                </c:pt>
                <c:pt idx="6">
                  <c:v>4.3208551111111104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7-4A1A-A455-204D21C4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238160"/>
        <c:axId val="454240456"/>
      </c:scatterChart>
      <c:valAx>
        <c:axId val="4542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40456"/>
        <c:crosses val="autoZero"/>
        <c:crossBetween val="midCat"/>
      </c:valAx>
      <c:valAx>
        <c:axId val="4542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42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1473728</xdr:colOff>
      <xdr:row>13</xdr:row>
      <xdr:rowOff>174</xdr:rowOff>
    </xdr:from>
    <xdr:to>
      <xdr:col>17</xdr:col>
      <xdr:colOff>31926</xdr:colOff>
      <xdr:row>28</xdr:row>
      <xdr:rowOff>100188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4EE0A5-2F46-4997-AD8E-3B997C734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606779</xdr:colOff>
      <xdr:row>13</xdr:row>
      <xdr:rowOff>35101</xdr:rowOff>
    </xdr:from>
    <xdr:to>
      <xdr:col>8</xdr:col>
      <xdr:colOff>1060097</xdr:colOff>
      <xdr:row>28</xdr:row>
      <xdr:rowOff>132468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D36A7E-5791-404F-82F5-19DBACE13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5A046-ACD6-4C69-A82D-16A3A8E25D7E}">
  <dimension ref="A1:O12"/>
  <sheetViews>
    <sheetView tabSelected="1" topLeftCell="H2" zoomScale="96" workbookViewId="0">
      <selection activeCell="R4" sqref="R4"/>
    </sheetView>
  </sheetViews>
  <sheetFormatPr defaultRowHeight="13.9" x14ac:dyDescent="0.4"/>
  <cols>
    <col min="1" max="1" width="12.796875" style="1" bestFit="1" customWidth="1"/>
    <col min="2" max="2" width="15" style="1" bestFit="1" customWidth="1"/>
    <col min="3" max="3" width="23.19921875" style="1" bestFit="1" customWidth="1"/>
    <col min="4" max="4" width="2.3984375" style="1" bestFit="1" customWidth="1"/>
    <col min="5" max="5" width="10.1328125" style="1" customWidth="1"/>
    <col min="6" max="6" width="10.06640625" style="1" bestFit="1" customWidth="1"/>
    <col min="7" max="7" width="2.3984375" style="1" customWidth="1"/>
    <col min="8" max="8" width="9.53125" style="1" customWidth="1"/>
    <col min="9" max="9" width="23.19921875" style="1" bestFit="1" customWidth="1"/>
    <col min="10" max="10" width="2.3984375" style="1" bestFit="1" customWidth="1"/>
    <col min="11" max="11" width="9.33203125" style="1" customWidth="1"/>
    <col min="12" max="14" width="6.06640625" style="1" bestFit="1" customWidth="1"/>
    <col min="15" max="15" width="12.59765625" style="1" bestFit="1" customWidth="1"/>
    <col min="16" max="16384" width="9.06640625" style="1"/>
  </cols>
  <sheetData>
    <row r="1" spans="1:15" ht="14.25" thickBot="1" x14ac:dyDescent="0.45">
      <c r="A1" s="20" t="s">
        <v>8</v>
      </c>
      <c r="B1" s="17" t="s">
        <v>9</v>
      </c>
      <c r="C1" s="20" t="s">
        <v>5</v>
      </c>
      <c r="D1" s="18"/>
      <c r="E1" s="19" t="s">
        <v>13</v>
      </c>
      <c r="F1" s="17" t="s">
        <v>6</v>
      </c>
      <c r="G1" s="18"/>
      <c r="H1" s="19" t="s">
        <v>10</v>
      </c>
      <c r="I1" s="17" t="s">
        <v>7</v>
      </c>
      <c r="J1" s="18"/>
      <c r="K1" s="17" t="s">
        <v>10</v>
      </c>
      <c r="L1" s="20" t="s">
        <v>2</v>
      </c>
      <c r="M1" s="17" t="s">
        <v>3</v>
      </c>
      <c r="N1" s="20" t="s">
        <v>4</v>
      </c>
      <c r="O1" s="20" t="s">
        <v>10</v>
      </c>
    </row>
    <row r="2" spans="1:15" ht="14.25" thickBot="1" x14ac:dyDescent="0.45">
      <c r="A2" s="30">
        <v>0.4</v>
      </c>
      <c r="B2" s="31" t="s">
        <v>14</v>
      </c>
      <c r="C2" s="8">
        <f>F2^2</f>
        <v>1.6908667777777773</v>
      </c>
      <c r="D2" s="16" t="s">
        <v>12</v>
      </c>
      <c r="E2" s="27">
        <f>0.5*(F2+H2)^2-0.5*(F2-H2)^2</f>
        <v>1.820466666666698E-2</v>
      </c>
      <c r="F2" s="12">
        <f t="shared" ref="F2:F8" si="0">I2/10</f>
        <v>1.3003333333333331</v>
      </c>
      <c r="G2" s="16" t="s">
        <v>12</v>
      </c>
      <c r="H2" s="27">
        <f>K2/10</f>
        <v>7.0000000000000288E-3</v>
      </c>
      <c r="I2" s="12">
        <f>AVERAGE(L2:N2)</f>
        <v>13.003333333333332</v>
      </c>
      <c r="J2" s="16" t="s">
        <v>12</v>
      </c>
      <c r="K2" s="21">
        <f>MAX(L2:N2)/2-MIN(L2:N2)/2</f>
        <v>7.0000000000000284E-2</v>
      </c>
      <c r="L2" s="24">
        <v>12.92</v>
      </c>
      <c r="M2" s="6">
        <v>13.03</v>
      </c>
      <c r="N2" s="6">
        <v>13.06</v>
      </c>
      <c r="O2" s="7" t="s">
        <v>11</v>
      </c>
    </row>
    <row r="3" spans="1:15" ht="14.25" thickBot="1" x14ac:dyDescent="0.45">
      <c r="A3" s="32">
        <v>0.5</v>
      </c>
      <c r="B3" s="33" t="s">
        <v>14</v>
      </c>
      <c r="C3" s="9">
        <f t="shared" ref="C3:C8" si="1">F3^2</f>
        <v>2.1083040000000004</v>
      </c>
      <c r="D3" s="11" t="s">
        <v>12</v>
      </c>
      <c r="E3" s="27">
        <f t="shared" ref="E3:E8" si="2">0.5*(F3+H3)^2-0.5*(F3-H3)^2</f>
        <v>1.5972000000000097E-2</v>
      </c>
      <c r="F3" s="13">
        <f t="shared" si="0"/>
        <v>1.4520000000000002</v>
      </c>
      <c r="G3" s="11" t="s">
        <v>12</v>
      </c>
      <c r="H3" s="28">
        <f t="shared" ref="H3:H8" si="3">K3/10</f>
        <v>5.4999999999999719E-3</v>
      </c>
      <c r="I3" s="13">
        <f t="shared" ref="I3:I8" si="4">AVERAGE(L3:N3)</f>
        <v>14.520000000000001</v>
      </c>
      <c r="J3" s="11" t="s">
        <v>12</v>
      </c>
      <c r="K3" s="22">
        <f t="shared" ref="K3:K8" si="5">MAX(L3:N3)/2-MIN(L3:N3)/2</f>
        <v>5.4999999999999716E-2</v>
      </c>
      <c r="L3" s="25">
        <v>14.51</v>
      </c>
      <c r="M3" s="2">
        <v>14.47</v>
      </c>
      <c r="N3" s="2">
        <v>14.58</v>
      </c>
      <c r="O3" s="3" t="s">
        <v>11</v>
      </c>
    </row>
    <row r="4" spans="1:15" ht="14.25" thickBot="1" x14ac:dyDescent="0.45">
      <c r="A4" s="32">
        <v>0.6</v>
      </c>
      <c r="B4" s="33" t="s">
        <v>14</v>
      </c>
      <c r="C4" s="9">
        <f t="shared" si="1"/>
        <v>2.5281000000000002</v>
      </c>
      <c r="D4" s="11" t="s">
        <v>12</v>
      </c>
      <c r="E4" s="27">
        <f t="shared" si="2"/>
        <v>2.3850000000000149E-2</v>
      </c>
      <c r="F4" s="13">
        <f t="shared" si="0"/>
        <v>1.59</v>
      </c>
      <c r="G4" s="11" t="s">
        <v>12</v>
      </c>
      <c r="H4" s="28">
        <f t="shared" si="3"/>
        <v>7.5000000000000179E-3</v>
      </c>
      <c r="I4" s="13">
        <f t="shared" si="4"/>
        <v>15.9</v>
      </c>
      <c r="J4" s="11" t="s">
        <v>12</v>
      </c>
      <c r="K4" s="22">
        <f t="shared" si="5"/>
        <v>7.5000000000000178E-2</v>
      </c>
      <c r="L4" s="25">
        <v>15.96</v>
      </c>
      <c r="M4" s="2">
        <v>15.93</v>
      </c>
      <c r="N4" s="2">
        <v>15.81</v>
      </c>
      <c r="O4" s="3" t="s">
        <v>11</v>
      </c>
    </row>
    <row r="5" spans="1:15" ht="14.25" thickBot="1" x14ac:dyDescent="0.45">
      <c r="A5" s="32">
        <v>0.7</v>
      </c>
      <c r="B5" s="33" t="s">
        <v>14</v>
      </c>
      <c r="C5" s="9">
        <f t="shared" si="1"/>
        <v>2.9412250000000011</v>
      </c>
      <c r="D5" s="11" t="s">
        <v>12</v>
      </c>
      <c r="E5" s="27">
        <f t="shared" si="2"/>
        <v>1.3719999999999954E-2</v>
      </c>
      <c r="F5" s="13">
        <f t="shared" si="0"/>
        <v>1.7150000000000003</v>
      </c>
      <c r="G5" s="11" t="s">
        <v>12</v>
      </c>
      <c r="H5" s="28">
        <f t="shared" si="3"/>
        <v>3.9999999999999151E-3</v>
      </c>
      <c r="I5" s="13">
        <f>AVERAGE(L5:N5)</f>
        <v>17.150000000000002</v>
      </c>
      <c r="J5" s="11" t="s">
        <v>12</v>
      </c>
      <c r="K5" s="22">
        <f t="shared" si="5"/>
        <v>3.9999999999999147E-2</v>
      </c>
      <c r="L5" s="25">
        <v>17.100000000000001</v>
      </c>
      <c r="M5" s="2">
        <v>17.18</v>
      </c>
      <c r="N5" s="2">
        <v>17.170000000000002</v>
      </c>
      <c r="O5" s="3" t="s">
        <v>11</v>
      </c>
    </row>
    <row r="6" spans="1:15" ht="14.25" thickBot="1" x14ac:dyDescent="0.45">
      <c r="A6" s="32">
        <v>0.8</v>
      </c>
      <c r="B6" s="33" t="s">
        <v>14</v>
      </c>
      <c r="C6" s="9">
        <f t="shared" si="1"/>
        <v>3.396649</v>
      </c>
      <c r="D6" s="11" t="s">
        <v>12</v>
      </c>
      <c r="E6" s="27">
        <f t="shared" si="2"/>
        <v>1.474400000000009E-2</v>
      </c>
      <c r="F6" s="13">
        <f t="shared" si="0"/>
        <v>1.843</v>
      </c>
      <c r="G6" s="11" t="s">
        <v>12</v>
      </c>
      <c r="H6" s="28">
        <f t="shared" si="3"/>
        <v>3.9999999999999151E-3</v>
      </c>
      <c r="I6" s="13">
        <f t="shared" si="4"/>
        <v>18.43</v>
      </c>
      <c r="J6" s="11" t="s">
        <v>12</v>
      </c>
      <c r="K6" s="22">
        <f t="shared" si="5"/>
        <v>3.9999999999999147E-2</v>
      </c>
      <c r="L6" s="25">
        <v>18.39</v>
      </c>
      <c r="M6" s="2">
        <v>18.43</v>
      </c>
      <c r="N6" s="2">
        <v>18.47</v>
      </c>
      <c r="O6" s="3" t="s">
        <v>11</v>
      </c>
    </row>
    <row r="7" spans="1:15" ht="14.25" thickBot="1" x14ac:dyDescent="0.45">
      <c r="A7" s="32">
        <v>0.9</v>
      </c>
      <c r="B7" s="33" t="s">
        <v>14</v>
      </c>
      <c r="C7" s="9">
        <f t="shared" si="1"/>
        <v>3.874336111111111</v>
      </c>
      <c r="D7" s="11" t="s">
        <v>12</v>
      </c>
      <c r="E7" s="27">
        <f t="shared" si="2"/>
        <v>2.5588333333333102E-2</v>
      </c>
      <c r="F7" s="13">
        <f t="shared" si="0"/>
        <v>1.9683333333333333</v>
      </c>
      <c r="G7" s="11" t="s">
        <v>12</v>
      </c>
      <c r="H7" s="28">
        <f t="shared" si="3"/>
        <v>6.4999999999999503E-3</v>
      </c>
      <c r="I7" s="13">
        <f t="shared" si="4"/>
        <v>19.683333333333334</v>
      </c>
      <c r="J7" s="11" t="s">
        <v>12</v>
      </c>
      <c r="K7" s="22">
        <f t="shared" si="5"/>
        <v>6.4999999999999503E-2</v>
      </c>
      <c r="L7" s="25">
        <v>19.64</v>
      </c>
      <c r="M7" s="2">
        <v>19.77</v>
      </c>
      <c r="N7" s="2">
        <v>19.64</v>
      </c>
      <c r="O7" s="3" t="s">
        <v>11</v>
      </c>
    </row>
    <row r="8" spans="1:15" ht="14.25" thickBot="1" x14ac:dyDescent="0.45">
      <c r="A8" s="32">
        <v>1</v>
      </c>
      <c r="B8" s="33" t="s">
        <v>14</v>
      </c>
      <c r="C8" s="10">
        <f t="shared" si="1"/>
        <v>4.3208551111111104</v>
      </c>
      <c r="D8" s="15" t="s">
        <v>12</v>
      </c>
      <c r="E8" s="27">
        <f t="shared" si="2"/>
        <v>6.8596000000000767E-2</v>
      </c>
      <c r="F8" s="14">
        <f t="shared" si="0"/>
        <v>2.0786666666666664</v>
      </c>
      <c r="G8" s="15" t="s">
        <v>12</v>
      </c>
      <c r="H8" s="29">
        <f t="shared" si="3"/>
        <v>1.6500000000000091E-2</v>
      </c>
      <c r="I8" s="14">
        <f t="shared" si="4"/>
        <v>20.786666666666665</v>
      </c>
      <c r="J8" s="15" t="s">
        <v>12</v>
      </c>
      <c r="K8" s="23">
        <f t="shared" si="5"/>
        <v>0.16500000000000092</v>
      </c>
      <c r="L8" s="26">
        <v>20.58</v>
      </c>
      <c r="M8" s="4">
        <v>20.91</v>
      </c>
      <c r="N8" s="4">
        <v>20.87</v>
      </c>
      <c r="O8" s="5" t="s">
        <v>11</v>
      </c>
    </row>
    <row r="11" spans="1:15" x14ac:dyDescent="0.4">
      <c r="A11" s="1" t="s">
        <v>0</v>
      </c>
    </row>
    <row r="12" spans="1:15" x14ac:dyDescent="0.4">
      <c r="A12" s="1" t="s">
        <v>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2:I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2018-09-12T00:35:43Z</dcterms:created>
  <dcterms:modified xsi:type="dcterms:W3CDTF">2018-09-18T13:26:22Z</dcterms:modified>
</cp:coreProperties>
</file>