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rk/OneDrive - Asian Development Bank/2021/Datasets/SME Monitor 2021/New/"/>
    </mc:Choice>
  </mc:AlternateContent>
  <xr:revisionPtr revIDLastSave="0" documentId="13_ncr:1_{441C7CB2-9B8E-7A47-80BF-9FFDD55B45CF}" xr6:coauthVersionLast="47" xr6:coauthVersionMax="47" xr10:uidLastSave="{00000000-0000-0000-0000-000000000000}"/>
  <bookViews>
    <workbookView xWindow="0" yWindow="500" windowWidth="28800" windowHeight="15840" tabRatio="894" xr2:uid="{00000000-000D-0000-FFFF-FFFF00000000}"/>
  </bookViews>
  <sheets>
    <sheet name="Table 1_BAN" sheetId="1" r:id="rId1"/>
    <sheet name="Table 2_BAN" sheetId="16" r:id="rId2"/>
    <sheet name="Table 2ab_BAN" sheetId="3" r:id="rId3"/>
    <sheet name="Tables 3&amp;3a_BAN" sheetId="14" r:id="rId4"/>
    <sheet name="Table 3b_BAN" sheetId="17" r:id="rId5"/>
    <sheet name="Table 4_BAN" sheetId="7" r:id="rId6"/>
    <sheet name="Table 5_BAN" sheetId="15" r:id="rId7"/>
    <sheet name="Table 5a_BAN" sheetId="18" r:id="rId8"/>
    <sheet name="Table 6_BAN" sheetId="20" r:id="rId9"/>
    <sheet name="Table 7_BAN" sheetId="19" r:id="rId10"/>
    <sheet name="Table 8_BAN" sheetId="11" r:id="rId11"/>
    <sheet name="Table 9_BAN" sheetId="12" r:id="rId12"/>
    <sheet name="Table 10_BAN"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8" l="1"/>
  <c r="L12" i="18"/>
  <c r="K12" i="18"/>
  <c r="J12" i="18"/>
  <c r="I12" i="18"/>
  <c r="H12" i="18"/>
  <c r="G12" i="18"/>
  <c r="F12" i="18"/>
  <c r="E12" i="18"/>
  <c r="D12" i="18"/>
  <c r="C12" i="18"/>
  <c r="L46" i="14"/>
  <c r="K46" i="14"/>
  <c r="J46" i="14"/>
  <c r="L45" i="14"/>
  <c r="K45" i="14"/>
  <c r="J45" i="14"/>
  <c r="L30" i="14"/>
  <c r="K30" i="14"/>
  <c r="J30" i="14"/>
  <c r="I30" i="14"/>
  <c r="H30" i="14"/>
  <c r="G30" i="14"/>
  <c r="F30" i="14"/>
  <c r="E30" i="14"/>
  <c r="D30" i="14"/>
  <c r="C30" i="14"/>
  <c r="L28" i="14"/>
  <c r="K28" i="14"/>
  <c r="J28" i="14"/>
  <c r="I28" i="14"/>
  <c r="H28" i="14"/>
  <c r="G28" i="14"/>
  <c r="F11" i="7" l="1"/>
  <c r="E11" i="7"/>
</calcChain>
</file>

<file path=xl/sharedStrings.xml><?xml version="1.0" encoding="utf-8"?>
<sst xmlns="http://schemas.openxmlformats.org/spreadsheetml/2006/main" count="1975" uniqueCount="498">
  <si>
    <t>Service</t>
  </si>
  <si>
    <t>Medium</t>
  </si>
  <si>
    <t>Small</t>
  </si>
  <si>
    <t>Micro</t>
  </si>
  <si>
    <t>Item</t>
  </si>
  <si>
    <t>Sector</t>
  </si>
  <si>
    <t>Fewer than or equal to 10 including family members</t>
  </si>
  <si>
    <t>Employees</t>
  </si>
  <si>
    <t>Less than Tk0.5 million</t>
  </si>
  <si>
    <t>Fixed assets</t>
  </si>
  <si>
    <t>Cottage</t>
  </si>
  <si>
    <t>26–100</t>
  </si>
  <si>
    <t>10–25</t>
  </si>
  <si>
    <t>Fewer than 10</t>
  </si>
  <si>
    <t>Tk10 million–Tk150 million</t>
  </si>
  <si>
    <t>Tk5 million-Tk10 million</t>
  </si>
  <si>
    <t>Service and Trade</t>
  </si>
  <si>
    <t>100–250</t>
  </si>
  <si>
    <t>25–99</t>
  </si>
  <si>
    <t>10–24</t>
  </si>
  <si>
    <t>Tk100 million–Tk300 million</t>
  </si>
  <si>
    <t>Tk5 million-Tk100 million</t>
  </si>
  <si>
    <t>Tk0.5 million-Tk5.0 million</t>
  </si>
  <si>
    <t>Manufacturing</t>
  </si>
  <si>
    <t>Asian Development Bank (ADB) Asia SME Monitor 2021</t>
  </si>
  <si>
    <t>BANGLADESH</t>
  </si>
  <si>
    <t>Maximum 15</t>
  </si>
  <si>
    <t>Maximum 15 including family members</t>
  </si>
  <si>
    <t>16–30</t>
  </si>
  <si>
    <t>31–120</t>
  </si>
  <si>
    <t>Less than Tk1 million</t>
  </si>
  <si>
    <t>16–50</t>
  </si>
  <si>
    <t>121–300
(for garments industry maximum 1000)</t>
  </si>
  <si>
    <t>51–120</t>
  </si>
  <si>
    <t>Fixed assets*</t>
  </si>
  <si>
    <t>Tk1 million to less than Tk7.5 million</t>
  </si>
  <si>
    <t>Tk7.5 million to less than Tk150 million</t>
  </si>
  <si>
    <t>Tk150 million to less than Tk500 million</t>
  </si>
  <si>
    <t>Tk1 million to less than Tk20 million</t>
  </si>
  <si>
    <t>Tk20 million to less than Tk300 million</t>
  </si>
  <si>
    <t>Annual turnover</t>
  </si>
  <si>
    <t>Tk1 million to Tk20 million</t>
  </si>
  <si>
    <t>Maximum Tk20 million</t>
  </si>
  <si>
    <t>More than Tk20 million to Tk200 million</t>
  </si>
  <si>
    <t>*Without land and factory building with replacement cost.</t>
  </si>
  <si>
    <t>A. Definition after 21 March 2016</t>
  </si>
  <si>
    <t>B. Definition before 20 March 2016</t>
  </si>
  <si>
    <t>Source: ADB Asia SME Monitor 2021 database. Data from Small and Medium Enterprise Credit Policies and Programmes, Bangladesh Bank.</t>
  </si>
  <si>
    <t xml:space="preserve">Table 2: MSME Landscape </t>
  </si>
  <si>
    <t>End-of-year data</t>
  </si>
  <si>
    <r>
      <t>NUMBER OF ENTERPRISES</t>
    </r>
    <r>
      <rPr>
        <vertAlign val="superscript"/>
        <sz val="8"/>
        <rFont val="Arial"/>
        <family val="2"/>
      </rPr>
      <t>1</t>
    </r>
  </si>
  <si>
    <t>Number of enterprises, total</t>
  </si>
  <si>
    <t>…</t>
  </si>
  <si>
    <t>Number of MSMEs</t>
  </si>
  <si>
    <t xml:space="preserve"> Cottage</t>
  </si>
  <si>
    <t xml:space="preserve">     Micro</t>
  </si>
  <si>
    <t xml:space="preserve">     Small</t>
  </si>
  <si>
    <t xml:space="preserve">     Medium</t>
  </si>
  <si>
    <t>Number of large enterprises</t>
  </si>
  <si>
    <t>MSME to total (%)</t>
  </si>
  <si>
    <t>MSME growth (%)</t>
  </si>
  <si>
    <r>
      <t>MSMEs by sector</t>
    </r>
    <r>
      <rPr>
        <sz val="8"/>
        <rFont val="Arial"/>
        <family val="2"/>
      </rPr>
      <t xml:space="preserve"> (% share)</t>
    </r>
  </si>
  <si>
    <t>Agriculture, forestry, and fisheries</t>
  </si>
  <si>
    <t>--</t>
  </si>
  <si>
    <t>Transportation and communication</t>
  </si>
  <si>
    <t>Construction</t>
  </si>
  <si>
    <t>Wholesale and retail trade</t>
  </si>
  <si>
    <t>Other services</t>
  </si>
  <si>
    <t>Others</t>
  </si>
  <si>
    <r>
      <t xml:space="preserve">Number of MSMEs by region </t>
    </r>
    <r>
      <rPr>
        <sz val="8"/>
        <rFont val="Arial"/>
        <family val="2"/>
      </rPr>
      <t>(% share)</t>
    </r>
    <r>
      <rPr>
        <b/>
        <vertAlign val="superscript"/>
        <sz val="8"/>
        <rFont val="Arial"/>
        <family val="2"/>
      </rPr>
      <t>2</t>
    </r>
  </si>
  <si>
    <t>Urban</t>
  </si>
  <si>
    <t>Rural</t>
  </si>
  <si>
    <t>EMPLOYMENT</t>
  </si>
  <si>
    <t>Number of employment, total</t>
  </si>
  <si>
    <t>Number of employment by MSMEs</t>
  </si>
  <si>
    <t xml:space="preserve">  Cottage</t>
  </si>
  <si>
    <t xml:space="preserve">     Micro </t>
  </si>
  <si>
    <t xml:space="preserve">     Small </t>
  </si>
  <si>
    <t xml:space="preserve">     Medium </t>
  </si>
  <si>
    <t>Number of employment by large enterprises</t>
  </si>
  <si>
    <t>MSME employees to total (%)</t>
  </si>
  <si>
    <t>MSME employees growth (%)</t>
  </si>
  <si>
    <t>Share of female employees to total employees (%)</t>
  </si>
  <si>
    <r>
      <t xml:space="preserve">Employment by MSME by sector </t>
    </r>
    <r>
      <rPr>
        <sz val="8"/>
        <rFont val="Arial"/>
        <family val="2"/>
      </rPr>
      <t>(% share)</t>
    </r>
  </si>
  <si>
    <r>
      <t xml:space="preserve">Employment by MSMEs by region </t>
    </r>
    <r>
      <rPr>
        <sz val="8"/>
        <rFont val="Arial"/>
        <family val="2"/>
      </rPr>
      <t>(% share)</t>
    </r>
    <r>
      <rPr>
        <b/>
        <vertAlign val="superscript"/>
        <sz val="8"/>
        <rFont val="Arial"/>
        <family val="2"/>
      </rPr>
      <t>2</t>
    </r>
  </si>
  <si>
    <t>CONTRIBUTION TO GDP</t>
  </si>
  <si>
    <t>GDP of MSMEs (Tk million)</t>
  </si>
  <si>
    <t>MSME contribution to GDP (% share)</t>
  </si>
  <si>
    <t>MSME GDP growth (%)</t>
  </si>
  <si>
    <t>MSME labor productivity (Tk million)</t>
  </si>
  <si>
    <r>
      <t xml:space="preserve">MSME GDP by sector </t>
    </r>
    <r>
      <rPr>
        <sz val="8"/>
        <rFont val="Arial"/>
        <family val="2"/>
      </rPr>
      <t>(% share)</t>
    </r>
  </si>
  <si>
    <r>
      <t xml:space="preserve">MSME GDP by region </t>
    </r>
    <r>
      <rPr>
        <sz val="8"/>
        <rFont val="Arial"/>
        <family val="2"/>
      </rPr>
      <t>(% share)</t>
    </r>
    <r>
      <rPr>
        <b/>
        <vertAlign val="superscript"/>
        <sz val="8"/>
        <rFont val="Arial"/>
        <family val="2"/>
      </rPr>
      <t>2</t>
    </r>
  </si>
  <si>
    <r>
      <t>EXPORTS</t>
    </r>
    <r>
      <rPr>
        <vertAlign val="superscript"/>
        <sz val="8"/>
        <rFont val="Arial"/>
        <family val="2"/>
      </rPr>
      <t>3</t>
    </r>
  </si>
  <si>
    <t>Total export value (Tk million)</t>
  </si>
  <si>
    <t>Total export growth (%)</t>
  </si>
  <si>
    <t>MSME export value (Tk million)</t>
  </si>
  <si>
    <t>MSME export to total export value (%)</t>
  </si>
  <si>
    <t>MSME export growth (%)</t>
  </si>
  <si>
    <r>
      <t>IMPORTS</t>
    </r>
    <r>
      <rPr>
        <vertAlign val="superscript"/>
        <sz val="8"/>
        <rFont val="Arial"/>
        <family val="2"/>
      </rPr>
      <t>3</t>
    </r>
  </si>
  <si>
    <t>Total import value (Tk million)</t>
  </si>
  <si>
    <t>Total import growth (%)</t>
  </si>
  <si>
    <t>MSME import value (Tk million)</t>
  </si>
  <si>
    <t>MSME import to total import value (%)</t>
  </si>
  <si>
    <t>MSME import growth (%)</t>
  </si>
  <si>
    <t>MSME = micro, small, and medium-sized enterprise.</t>
  </si>
  <si>
    <t>Notes: Aggregate MSME figures include cottage. Data in 2013 is based on census, except exports/imports.</t>
  </si>
  <si>
    <r>
      <rPr>
        <vertAlign val="superscript"/>
        <sz val="8"/>
        <rFont val="Arial"/>
        <family val="2"/>
      </rPr>
      <t>1</t>
    </r>
    <r>
      <rPr>
        <sz val="8"/>
        <rFont val="Arial"/>
        <family val="2"/>
      </rPr>
      <t xml:space="preserve"> Data refer to permanent and temporary establishments, and economic households.</t>
    </r>
  </si>
  <si>
    <r>
      <rPr>
        <vertAlign val="superscript"/>
        <sz val="8"/>
        <rFont val="Arial"/>
        <family val="2"/>
      </rPr>
      <t>2</t>
    </r>
    <r>
      <rPr>
        <sz val="8"/>
        <rFont val="Arial"/>
        <family val="2"/>
      </rPr>
      <t xml:space="preserve"> Urban/rural classification refers to the definitions under the Economic Units Census. </t>
    </r>
  </si>
  <si>
    <r>
      <rPr>
        <vertAlign val="superscript"/>
        <sz val="8"/>
        <rFont val="Arial"/>
        <family val="2"/>
      </rPr>
      <t>3</t>
    </r>
    <r>
      <rPr>
        <sz val="8"/>
        <rFont val="Arial"/>
        <family val="2"/>
      </rPr>
      <t xml:space="preserve"> Data are presented in fiscal year starting on 1 July of the previous year and ending on 30 June of the reference year.</t>
    </r>
  </si>
  <si>
    <t>Table 2a: Manufacturing MSMEs</t>
  </si>
  <si>
    <t>NUMBER OF ENTERPRISES - MANUFACTURING</t>
  </si>
  <si>
    <r>
      <t xml:space="preserve">Number of MSMEs by region </t>
    </r>
    <r>
      <rPr>
        <sz val="8"/>
        <rFont val="Arial"/>
        <family val="2"/>
      </rPr>
      <t>(% share)</t>
    </r>
    <r>
      <rPr>
        <b/>
        <sz val="8"/>
        <rFont val="Arial"/>
        <family val="2"/>
      </rPr>
      <t>**</t>
    </r>
  </si>
  <si>
    <t>EMPLOYMENT - MANUFACTURING</t>
  </si>
  <si>
    <t>Manufacturing gross value added (GVA), total (Tk million)</t>
  </si>
  <si>
    <t xml:space="preserve">      Cottage and small enterprises (CS) (Tk million)</t>
  </si>
  <si>
    <t xml:space="preserve">      Medium and large enterprises (ML) (Tk million)</t>
  </si>
  <si>
    <t>CS contribution to GVA (% share)</t>
  </si>
  <si>
    <t>ML contribution to GVA (% share)</t>
  </si>
  <si>
    <t>CS GVA growth (%)</t>
  </si>
  <si>
    <t>ML GVA growth (%)</t>
  </si>
  <si>
    <t>Source: ADB Asia SME Monitor 2021. Data from Bangladesh Bureau of Statistics, Survey of Manufacturing 2012, 2019 (preliminary findings).</t>
  </si>
  <si>
    <t>Table 2b: Manufacturing MSMEs by Sector, 2012</t>
  </si>
  <si>
    <t>Large</t>
  </si>
  <si>
    <t>MSME</t>
  </si>
  <si>
    <t>Total</t>
  </si>
  <si>
    <t>Number of Manufacturing Enterprises</t>
  </si>
  <si>
    <t>Food products</t>
  </si>
  <si>
    <t>Beverages</t>
  </si>
  <si>
    <t>Tobacco products</t>
  </si>
  <si>
    <t>Textiles</t>
  </si>
  <si>
    <t>Wearing apparel (ready made garments)</t>
  </si>
  <si>
    <t>Leather and related products</t>
  </si>
  <si>
    <t>Wood and products of wood and cork, except furniture; manufacture of articles of straw and plaiting materials</t>
  </si>
  <si>
    <t>Paper and paper products</t>
  </si>
  <si>
    <t>Printing and reproduction of recorded media</t>
  </si>
  <si>
    <t>Coke and refined petroleum products</t>
  </si>
  <si>
    <t>Chemicals and chemical products</t>
  </si>
  <si>
    <t>Pharmaceuticals, medicinal chemical and botanical products</t>
  </si>
  <si>
    <t>Rubber and plastics products</t>
  </si>
  <si>
    <t>Other non-metallic mineral products</t>
  </si>
  <si>
    <t>Basic metals</t>
  </si>
  <si>
    <t>Fabricated metal products, except machinery and equipment</t>
  </si>
  <si>
    <t>Computer, electronic and optical products</t>
  </si>
  <si>
    <t>Electrical equipment</t>
  </si>
  <si>
    <t>Machinery and equipment</t>
  </si>
  <si>
    <t>Motor vehicles, trailers and semi-trailers</t>
  </si>
  <si>
    <t>Other transport equipment</t>
  </si>
  <si>
    <t>Furniture</t>
  </si>
  <si>
    <t>Repair and installation of machinery and equipment</t>
  </si>
  <si>
    <t>Recycling</t>
  </si>
  <si>
    <t>Other manufacturing</t>
  </si>
  <si>
    <t>Note: Reported data only.</t>
  </si>
  <si>
    <t>Source: ADB Asia SME Monitor 2021. Data from Bangladesh Bureau of Statistics, Survey of Manufacturing Industries 2012.</t>
  </si>
  <si>
    <t>Table 3: Bank Credit</t>
  </si>
  <si>
    <t>Number of operating banks, total</t>
  </si>
  <si>
    <t>State-owned commercial banks</t>
  </si>
  <si>
    <t>State-owned development financial institutions</t>
  </si>
  <si>
    <t>Private commercial banks</t>
  </si>
  <si>
    <t>Foreign commercial banks</t>
  </si>
  <si>
    <t>Credit</t>
  </si>
  <si>
    <t>Loan growth (%)</t>
  </si>
  <si>
    <t>Total bank loans to GDP (%)</t>
  </si>
  <si>
    <t>Lending rate (%)</t>
  </si>
  <si>
    <t>Gross NPLs to total loans (%)</t>
  </si>
  <si>
    <t>Deposits</t>
  </si>
  <si>
    <t>Deposit rate (%)</t>
  </si>
  <si>
    <t>MSME loans to GDP (%)</t>
  </si>
  <si>
    <t>MSME loan growth (%)</t>
  </si>
  <si>
    <t>MSME lending rate (%)</t>
  </si>
  <si>
    <t>MSME NPLs to total MSME loans (%)</t>
  </si>
  <si>
    <t>Number of MSME loan borrowers</t>
  </si>
  <si>
    <t>MSME loan borrowers to total bank borrowers (%)</t>
  </si>
  <si>
    <t>MSME loan rejection rate (% of total applications)</t>
  </si>
  <si>
    <t>Number of MSME savings account in banks</t>
  </si>
  <si>
    <r>
      <t xml:space="preserve">MSME loans outstanding by type of use </t>
    </r>
    <r>
      <rPr>
        <sz val="8"/>
        <rFont val="Arial"/>
        <family val="2"/>
      </rPr>
      <t>(% share)</t>
    </r>
  </si>
  <si>
    <t>For working capital</t>
  </si>
  <si>
    <t>For capital investment</t>
  </si>
  <si>
    <r>
      <t xml:space="preserve">MSME loans outstanding by tenor </t>
    </r>
    <r>
      <rPr>
        <sz val="8"/>
        <rFont val="Arial"/>
        <family val="2"/>
      </rPr>
      <t>(% share)</t>
    </r>
  </si>
  <si>
    <t>Less than 1 year</t>
  </si>
  <si>
    <t>1-5 years</t>
  </si>
  <si>
    <t>More than 5 years</t>
  </si>
  <si>
    <t>Source: ADB Asia SME Monitor 2021. Data from Bangladesh Bank.</t>
  </si>
  <si>
    <t>Share of target achievements to total loans (%)</t>
  </si>
  <si>
    <t>Manufacturing (% share to total)</t>
  </si>
  <si>
    <t>Wholesale and retail trad (% share to total)</t>
  </si>
  <si>
    <t>Other services (% share to total)</t>
  </si>
  <si>
    <t>Table 3b: Grameen Bank</t>
  </si>
  <si>
    <t xml:space="preserve">End-of-year data </t>
  </si>
  <si>
    <t xml:space="preserve">      Growth (%)</t>
  </si>
  <si>
    <t>Annual lending rate (%, on average)</t>
  </si>
  <si>
    <t>Number of members*</t>
  </si>
  <si>
    <t>Source: ADB Asia SME Monitor 2021. Data from Grameen Bank website (https://grameenbank.org/data-and-report/historical-data-series-in-bdt/).</t>
  </si>
  <si>
    <t>Table 4: Refinancing Schemes for MSMEs</t>
  </si>
  <si>
    <t>Name of the Fund</t>
  </si>
  <si>
    <t>Year of the launch</t>
  </si>
  <si>
    <t>Taget beneficiaries</t>
  </si>
  <si>
    <t>Number of MSMEs benefitted*</t>
  </si>
  <si>
    <t>Status</t>
  </si>
  <si>
    <t>1.Small Enterprise Refinance Scheme (BB Fund)</t>
  </si>
  <si>
    <t>General</t>
  </si>
  <si>
    <t>Ongoing</t>
  </si>
  <si>
    <t>Women entrepreneurs</t>
  </si>
  <si>
    <t>2. Refinancing Scheme for Agro-based Industries in Rural Areas</t>
  </si>
  <si>
    <t>3. Refinancing Scheme for New Entrepreneurs in Cottage, Micro, and Small Enterprise Sector</t>
  </si>
  <si>
    <t>New  entrepreneurs</t>
  </si>
  <si>
    <t>4. Revolving Refinance Scheme in response to the COVID-19</t>
  </si>
  <si>
    <t>2020 (April)</t>
  </si>
  <si>
    <t>Existing and new CMSME entrepreneurs</t>
  </si>
  <si>
    <t>Ongoing (for three years)</t>
  </si>
  <si>
    <t>5. Financial Sector Project for the Development of Small and Medium-sized Enterprises (FSPDSME) [JICA supported fund]</t>
  </si>
  <si>
    <t>CMSME Entrepreneurs</t>
  </si>
  <si>
    <t>Project closed but refinance and recovery activities ongoing.</t>
  </si>
  <si>
    <t>Grand Total</t>
  </si>
  <si>
    <t>CMSME = cottage, micro, small, and medium-sized enterprise; JICA = Japan International Cooperation Agency; MSME = micro, small and medium-sized enterprise.</t>
  </si>
  <si>
    <t>* Data as of end-2020.</t>
  </si>
  <si>
    <t>Table 5: Nonbank Finance</t>
  </si>
  <si>
    <t>NUMBER OF NONBANK FINANCE INSTITUTIONS</t>
  </si>
  <si>
    <t>Nonbank finance institutions regulated by Bangladesh Bank</t>
  </si>
  <si>
    <t>Government-owned</t>
  </si>
  <si>
    <t>Joint-venture</t>
  </si>
  <si>
    <t>Private</t>
  </si>
  <si>
    <t>NGO microfinance institutions</t>
  </si>
  <si>
    <t>NONBANK FINANCE INSTITUTIONS REGULATED BY BANGLADESH BANK</t>
  </si>
  <si>
    <t xml:space="preserve">Total financing to GDP (%)* </t>
  </si>
  <si>
    <t>Number of customers financed, total</t>
  </si>
  <si>
    <r>
      <t xml:space="preserve">Financing outstanding by sector </t>
    </r>
    <r>
      <rPr>
        <sz val="8"/>
        <rFont val="Arial"/>
        <family val="2"/>
      </rPr>
      <t>(% share)</t>
    </r>
  </si>
  <si>
    <r>
      <t xml:space="preserve">Financing outstanding by region </t>
    </r>
    <r>
      <rPr>
        <sz val="8"/>
        <rFont val="Arial"/>
        <family val="2"/>
      </rPr>
      <t>(% share)</t>
    </r>
  </si>
  <si>
    <t>Number of customers financed, total (million)</t>
  </si>
  <si>
    <t>* Calculated based on gross domestic product in fiscal year (ended June of the reference year).</t>
  </si>
  <si>
    <t>Source: ADB Asia SME Monitor 2021. Data from Bangladesh Bank and Microcredit Regulatory Authority.</t>
  </si>
  <si>
    <t>Table 5a: Nonbank Finance - Palli Karma-Sahayak Foundation</t>
  </si>
  <si>
    <t>MICROENTERPRISE LOAN PROGRAM - PKSF</t>
  </si>
  <si>
    <t xml:space="preserve">   Growth (%)</t>
  </si>
  <si>
    <t xml:space="preserve">Total financing to GDP (%) </t>
  </si>
  <si>
    <t>Annual lending rate (%, ranges)</t>
  </si>
  <si>
    <t>1%-7%</t>
  </si>
  <si>
    <t>1%-8%</t>
  </si>
  <si>
    <t>1%-7.5%</t>
  </si>
  <si>
    <t>Number of customers (borrowers) financed, total (million)</t>
  </si>
  <si>
    <t>Number of active partner organizations (POs)</t>
  </si>
  <si>
    <t>Source: ADB Asia SME Monitor 2021. Data from Palli Karma-Sahayak Foundation (PKSF).</t>
  </si>
  <si>
    <t>EQUITY MARKET</t>
  </si>
  <si>
    <t>Main Board - DSE</t>
  </si>
  <si>
    <t xml:space="preserve">  Growth (%)</t>
  </si>
  <si>
    <t>Number of listed companies</t>
  </si>
  <si>
    <t>Number of IPOs</t>
  </si>
  <si>
    <t>Number of delisted companies</t>
  </si>
  <si>
    <t>Main Board - CSE</t>
  </si>
  <si>
    <t>CSE = Chittagong Stock Exchange, DSE = Dhaka Stock Exchange, IPO = initial public offering.</t>
  </si>
  <si>
    <t>Source: ADB Asia SME Monitor 2021. Data from various editions of annual reports from Bangladesh Securities and Exchange Commission, Chittagong Stock Exchange, and Dhaka Stock Exchange.</t>
  </si>
  <si>
    <t>Criteria</t>
  </si>
  <si>
    <t>Stock</t>
  </si>
  <si>
    <t>Post-issue paid-up capital</t>
  </si>
  <si>
    <t>Above Tk 500 million.</t>
  </si>
  <si>
    <t>Tk 50 million to Tk 300 million.</t>
  </si>
  <si>
    <t>Reporting requirements</t>
  </si>
  <si>
    <t>Quarterly and annually (audited).</t>
  </si>
  <si>
    <t>Annually (audited).</t>
  </si>
  <si>
    <t>Participants of primary market</t>
  </si>
  <si>
    <t>Eligible investors (EI) and public.</t>
  </si>
  <si>
    <t>Only qualified investors (eligible investors, issuers of listed securities, and high net worth individuals having net worth of Tk 10 million)</t>
  </si>
  <si>
    <t>Participants of secondary market</t>
  </si>
  <si>
    <t>All types of investors.</t>
  </si>
  <si>
    <t>All types of investors with minimum contract size of Tk 0.2 million.</t>
  </si>
  <si>
    <t>Underwriting</t>
  </si>
  <si>
    <t>At least 35% underwitten.</t>
  </si>
  <si>
    <t>The issue shall be at least 50% underwritten.</t>
  </si>
  <si>
    <t>Credit rating</t>
  </si>
  <si>
    <t>Credit rating required.</t>
  </si>
  <si>
    <t>Credit rating is not required for fixed price method but required for book-building method.</t>
  </si>
  <si>
    <t>SME Platform by Method</t>
  </si>
  <si>
    <t>Under fixed price method</t>
  </si>
  <si>
    <t>Book-building method</t>
  </si>
  <si>
    <t>Pre-issue paid-up capital</t>
  </si>
  <si>
    <t>No limit.</t>
  </si>
  <si>
    <t>Tk 100 million.</t>
  </si>
  <si>
    <t>Tk 100 million to Tk 300 million.</t>
  </si>
  <si>
    <t>Net profit after tax</t>
  </si>
  <si>
    <t>No such requirement.</t>
  </si>
  <si>
    <t>Net profit after tax for immediate preceding two financial years.</t>
  </si>
  <si>
    <t>Allotment Price</t>
  </si>
  <si>
    <t>At par.</t>
  </si>
  <si>
    <t>Alloted at submitted price.</t>
  </si>
  <si>
    <t>Credit Rating</t>
  </si>
  <si>
    <t>No credit rating required.</t>
  </si>
  <si>
    <t>Under writing</t>
  </si>
  <si>
    <t>At least 50% underwritten.</t>
  </si>
  <si>
    <t>Source: ADB Asia SME Monitor 2021. Data from Chittagong Stock Exchange and Dhaka Stock Exchange.</t>
  </si>
  <si>
    <t>Regulations</t>
  </si>
  <si>
    <t>Name</t>
  </si>
  <si>
    <t>Outline</t>
  </si>
  <si>
    <t xml:space="preserve">Guidelines and regulations for MSME ﬁnancing by banks and nonbank ﬁnance institutions. </t>
  </si>
  <si>
    <t>Microcredit Regulatory Authority Act, 2006</t>
  </si>
  <si>
    <t>Regulation on nongovernment microfinance institutions included.</t>
  </si>
  <si>
    <t>Regulators and Policymakers</t>
  </si>
  <si>
    <t>Responsibility</t>
  </si>
  <si>
    <t>Ministry of Industries (MOI)</t>
  </si>
  <si>
    <t>Industrial policies, including MSME development.</t>
  </si>
  <si>
    <t>National Council for Industrial Development (NCID)</t>
  </si>
  <si>
    <t>Implement actionplans under the national industrial policy including MSME development.</t>
  </si>
  <si>
    <t>Bangladesh Bank (BB)</t>
  </si>
  <si>
    <t>Regulate and supervise commercial banks and nonbank ﬁnance institutions.</t>
  </si>
  <si>
    <t>Bangladesh Securities and Exchange Commission (BSEC)</t>
  </si>
  <si>
    <t>Regulate and supervise capital markets, including SME platforms.</t>
  </si>
  <si>
    <t>Policies</t>
  </si>
  <si>
    <t>Responsible Entity</t>
  </si>
  <si>
    <t>MSME development</t>
  </si>
  <si>
    <t>National Industrial Policy 2016 (March 2016)</t>
  </si>
  <si>
    <t>MOI</t>
  </si>
  <si>
    <t>The third policy following the National Industrial Policy 2005 and 2010. The National Industrial Policy 2021 is under drafting by the MOI (As of February 2021).</t>
  </si>
  <si>
    <t>The policy formed the National Council for Industrial Development (NCID) for the effective implementation of policy actions. The Executive Committee for National Council for Industrial Development (ECNCID), chaired by Minister of the MOI, works under the NCID.</t>
  </si>
  <si>
    <t>The policy includes CMSME definition (amendment), CMSME development, economic zone/industrial park/high-tech park/cluster development, state-owned industry reform, product quality control/productivity enhancement, intellectual property creation and management, women entrepreneurship development, export industry development, foreign direct investment, industrial technology, environment-friendly industry management, skill development, and monitoring and evaluation.</t>
  </si>
  <si>
    <t>National Innovation and Intellectual Property Policy 2018 (November 2018)</t>
  </si>
  <si>
    <t>1) Enhance intellectual property (IP) awareness and encourage creativity and innovation.</t>
  </si>
  <si>
    <t>2) Modernize intellectual propert right (IPR) administration.</t>
  </si>
  <si>
    <t>3) Create IP and derive economic and commercial benefits.</t>
  </si>
  <si>
    <t>4) Strengthen the legal framework.</t>
  </si>
  <si>
    <t>5) Foster respect for IPR.</t>
  </si>
  <si>
    <t>6) Protect, promote, and manage Traditional Knowledge and Traditional Cultural Expressions (TK&amp;TCEs) and Genetic Resources.</t>
  </si>
  <si>
    <t>SME Policy 2019 (September 2019)</t>
  </si>
  <si>
    <t>Target: SME contribution to GDP to be increased from 25% to 32% by 2024.</t>
  </si>
  <si>
    <t>11 strategic goals:</t>
  </si>
  <si>
    <t>1) Improving investment and business environment and institutional framework.</t>
  </si>
  <si>
    <t>2) Increasing scope of access to finance in SME sector.</t>
  </si>
  <si>
    <t>4) SME business support services, support to start-up businesses set up in a short period of time and with low cost.</t>
  </si>
  <si>
    <t>5) SME cluster-based enterprise network development and expansion.</t>
  </si>
  <si>
    <t>7) Expansion of skill development, education, and training programs for SME entrepreneurs.</t>
  </si>
  <si>
    <t>9) Establishing SMEs as effective linkage to large industry and protection of SME products.</t>
  </si>
  <si>
    <t>10) Development of capacity for establishing environment friendly SME industries and industrial waste management.</t>
  </si>
  <si>
    <t>Perspective Plan of Bangladesh 2021-2041 (March 2020)</t>
  </si>
  <si>
    <t>Bangladesh Planning Commission</t>
  </si>
  <si>
    <t xml:space="preserve">A long-term national development strategy to implement the Vision 2041 (national development framework). </t>
  </si>
  <si>
    <t>Ministry of Planning</t>
  </si>
  <si>
    <t>Growth and poverty targets for fiscal year (FY) 2041: real GDP growth of 9.9%; extreme poverty ratio of less than 1.0%; reducing poverty to less than 3.0%.</t>
  </si>
  <si>
    <t xml:space="preserve">The Plan includes the improvement of access to finance for the poor, addressing: </t>
  </si>
  <si>
    <t>1) enhanced dynamics of small urban and rural enterprises in manufacturing and services by establishing a Small Business Development Authority (SBDA) as a one stop shop for promoting small business enterprises;</t>
  </si>
  <si>
    <t>2) internationalization of SMEs and individual entrepreneurs (micro-multinationals) with digitization and tightly connected global networks to compete in the global marketplace.</t>
  </si>
  <si>
    <t>3) integrating SMEs with the national innovation system.</t>
  </si>
  <si>
    <t>Access to finance</t>
  </si>
  <si>
    <t>BB</t>
  </si>
  <si>
    <t>Guidelines formulated by the newly created department (SME and Special Programmes Department [SMESPD] of Bangladesh Bank) for compliance of the banks and financial institutions for the development of SME sector, including an indicative target for SME loan disbursement (the first time in Bangladesh).</t>
  </si>
  <si>
    <t>CMSME Financing Policies (various issues of SMESPD circulares, 2016-2020)</t>
  </si>
  <si>
    <t xml:space="preserve">3) Special policy support for women entrepreneurs.	</t>
  </si>
  <si>
    <t>12 strategic goals:</t>
  </si>
  <si>
    <t>1) Increase financial deepening.</t>
  </si>
  <si>
    <t>2) Strengthen payment system and service delivery channel.</t>
  </si>
  <si>
    <t>3) Establish robust data and measurement framework.</t>
  </si>
  <si>
    <t>4) Promote financial literacy and consumer empowerment.</t>
  </si>
  <si>
    <t>5) Broaden and deepen financial inclusion of women, population affected by climate change and other underserved segment of population.</t>
  </si>
  <si>
    <t>6) Upscale digital financial services and fintech.</t>
  </si>
  <si>
    <t>7) Strengthen the policy and regulatory environment.</t>
  </si>
  <si>
    <t>8) Fortify risk management of financial inclusion initiatives.</t>
  </si>
  <si>
    <t>9) Strengthen the insurance services.</t>
  </si>
  <si>
    <t>10) Reinforce the capital market services.</t>
  </si>
  <si>
    <t>11) Fortify microfinance services.</t>
  </si>
  <si>
    <t>12) Strengthen quasi-regulated financial service providers like BPO, BHBFC, BMDF, PKSF, Samabay Bank, Ekti Bari Ekti Khamar and Palli Sanchay Bank to facilitate their financial services by complying applicable regulatory requirements.</t>
  </si>
  <si>
    <t xml:space="preserve">(  ) = year when the program/initiative was launched. </t>
  </si>
  <si>
    <t>CMSME = cottage, micro, small, and medium-sized enterprises; MSME = micro, small, and medium-sized enterprise.</t>
  </si>
  <si>
    <t>Source: ADB Asia SME Monitor 2021 database. Data from SME and Special Programmes Department (SMESPD), Bangladesh Bank; SME Foundation; and Micro Credit Regulatory Authority of Bangladesh.</t>
  </si>
  <si>
    <t>Fund Size (Tk billion)</t>
  </si>
  <si>
    <t>1. Special loan and investment facility for CMSME sector (2020)</t>
  </si>
  <si>
    <t>2. Revolving refinance scheme for CMSME sector (2020)</t>
  </si>
  <si>
    <t xml:space="preserve">The scheme, established on 26 April 2020, provides working capital facility to CMSME entrepreneurs. Under this scheme, banks and nonbank finance institutions can get refinance from SMESPD up to 50% of the loan disbursed at 4% interest rate (bank rate). </t>
  </si>
  <si>
    <t>3. Stimulus package for CMSME sector (special attention on marginal entrepreneurs) (2020)</t>
  </si>
  <si>
    <t>The package aims to support various activities that improve the living standards of marginalized people and is allocated as follows:</t>
  </si>
  <si>
    <t>Small and Medium Enterprise Foundation (for small, cottage, medium industries, and women entrepreneurs)</t>
  </si>
  <si>
    <t>Bangladesh Small and Cottage Industries Corporation (BSCIC)</t>
  </si>
  <si>
    <t>Jayita Foundation</t>
  </si>
  <si>
    <t>NGO Foundation</t>
  </si>
  <si>
    <t>Social Development Foundation</t>
  </si>
  <si>
    <t>Rural Poverty Alleviation Foundation</t>
  </si>
  <si>
    <t>Small Farmers Development Foundation</t>
  </si>
  <si>
    <t>Bangladesh Rural Development Board</t>
  </si>
  <si>
    <t>4. Livelihood Restoration Loan (LRL) Program (2020-2021)</t>
  </si>
  <si>
    <t>To improve lives and livelihood for the COVID-19 affected people in rural economy, LRL covers all 64 districts of the country excepting city corporation and district headquarters areas. In response to this and to resuming production and compensating for the loss already incurred, the process of necessary support for flexible, low interest rate loans from PKSF and its Partner Organizations (POs) for the microentrepreneurs, marginal and small farmers, and trained and skilled young entrepreneurs has started from September 2020. The loan program has contributed to the revival and creation of livelihoods opportunities for the victims of the pandemic. It helpes restore economic activities and enable entrepreneurs to invest afresh in their businesses. Both household income and overall cash flow in the rural economy have increased.</t>
  </si>
  <si>
    <t xml:space="preserve">5. Microenterprise Development Project (Asian Development Bank) (2021-2022) </t>
  </si>
  <si>
    <t>6. Promoting Agricultural Commercialization and Enterprises (PACE) Project (additional financing by IFAD) (2021-2022)</t>
  </si>
  <si>
    <t>The additional financing of the PACE project aims to provide loan support with Tk2.57 billion and Tk0.57 billion grant support for value chain development of the COVID-19 affected microenterprises.</t>
  </si>
  <si>
    <t>Grand Total (Tk billion)</t>
  </si>
  <si>
    <t xml:space="preserve">Source: ADB Asia SME Monitor 2021 database. Data from Bangladesh Bank, SME Foundation, and Palli Karma Sahayak Foundation (PKSF). </t>
  </si>
  <si>
    <t>* The fiscal year (FY) of the Government of Bangladesh ends on 30 June; e.g., 2020 covers data from 1 July 2019 to 30 June 2020.</t>
  </si>
  <si>
    <t>Fiscal year data (end-June)*</t>
  </si>
  <si>
    <t>** Loans with arrears of over 365 days.</t>
  </si>
  <si>
    <t>Note: Sector and regional data are not available.</t>
  </si>
  <si>
    <r>
      <rPr>
        <vertAlign val="superscript"/>
        <sz val="8"/>
        <color theme="1"/>
        <rFont val="Arial"/>
        <family val="2"/>
      </rPr>
      <t>1</t>
    </r>
    <r>
      <rPr>
        <sz val="8"/>
        <color theme="1"/>
        <rFont val="Arial"/>
        <family val="2"/>
      </rPr>
      <t xml:space="preserve"> Data in the last trading day of the month.  </t>
    </r>
    <r>
      <rPr>
        <vertAlign val="superscript"/>
        <sz val="8"/>
        <color theme="1"/>
        <rFont val="Arial"/>
        <family val="2"/>
      </rPr>
      <t>2</t>
    </r>
    <r>
      <rPr>
        <sz val="8"/>
        <color theme="1"/>
        <rFont val="Arial"/>
        <family val="2"/>
      </rPr>
      <t xml:space="preserve"> Total turnover.</t>
    </r>
  </si>
  <si>
    <r>
      <t>DSE Broad Index (DGEN/DSEX)</t>
    </r>
    <r>
      <rPr>
        <vertAlign val="superscript"/>
        <sz val="8"/>
        <color theme="1"/>
        <rFont val="Arial"/>
        <family val="2"/>
      </rPr>
      <t>1</t>
    </r>
  </si>
  <si>
    <r>
      <t>Trading volume (million shares)</t>
    </r>
    <r>
      <rPr>
        <vertAlign val="superscript"/>
        <sz val="8"/>
        <color theme="1"/>
        <rFont val="Arial"/>
        <family val="2"/>
      </rPr>
      <t>2</t>
    </r>
  </si>
  <si>
    <r>
      <t>All-Share Price Index</t>
    </r>
    <r>
      <rPr>
        <vertAlign val="superscript"/>
        <sz val="8"/>
        <color theme="1"/>
        <rFont val="Arial"/>
        <family val="2"/>
      </rPr>
      <t>1</t>
    </r>
  </si>
  <si>
    <t>Main Board</t>
  </si>
  <si>
    <t xml:space="preserve">Note: Chittagong Stock Exchange and Dhaka Stock Exchange use the same listing requirements for the main board and SME platform. </t>
  </si>
  <si>
    <t>SME Platform</t>
  </si>
  <si>
    <t>Table 1: MSME Definitions</t>
  </si>
  <si>
    <t>C. Definition used by Bangladesh Bank</t>
  </si>
  <si>
    <t>Fund size (Tk million)</t>
  </si>
  <si>
    <t>Amount of refinance (Tk million)*</t>
  </si>
  <si>
    <r>
      <t>MSME LOANS</t>
    </r>
    <r>
      <rPr>
        <vertAlign val="superscript"/>
        <sz val="8"/>
        <rFont val="Arial"/>
        <family val="2"/>
      </rPr>
      <t>1</t>
    </r>
  </si>
  <si>
    <r>
      <t>MSME loans to total loans outstanding (%)</t>
    </r>
    <r>
      <rPr>
        <vertAlign val="superscript"/>
        <sz val="8"/>
        <rFont val="Arial"/>
        <family val="2"/>
      </rPr>
      <t>2</t>
    </r>
  </si>
  <si>
    <r>
      <t xml:space="preserve">MSME loans outstanding by sector </t>
    </r>
    <r>
      <rPr>
        <sz val="8"/>
        <rFont val="Arial"/>
        <family val="2"/>
      </rPr>
      <t>(% share)</t>
    </r>
    <r>
      <rPr>
        <vertAlign val="superscript"/>
        <sz val="8"/>
        <rFont val="Arial"/>
        <family val="2"/>
      </rPr>
      <t>3</t>
    </r>
  </si>
  <si>
    <r>
      <t xml:space="preserve">MSME loans outstanding by region </t>
    </r>
    <r>
      <rPr>
        <sz val="8"/>
        <rFont val="Arial"/>
        <family val="2"/>
      </rPr>
      <t>(% share)</t>
    </r>
    <r>
      <rPr>
        <vertAlign val="superscript"/>
        <sz val="8"/>
        <rFont val="Arial"/>
        <family val="2"/>
      </rPr>
      <t>4</t>
    </r>
  </si>
  <si>
    <r>
      <rPr>
        <vertAlign val="superscript"/>
        <sz val="8"/>
        <rFont val="Arial"/>
        <family val="2"/>
      </rPr>
      <t>1</t>
    </r>
    <r>
      <rPr>
        <sz val="8"/>
        <rFont val="Arial"/>
        <family val="2"/>
      </rPr>
      <t xml:space="preserve"> Data for commercial banks only.</t>
    </r>
  </si>
  <si>
    <r>
      <rPr>
        <vertAlign val="superscript"/>
        <sz val="8"/>
        <rFont val="Arial"/>
        <family val="2"/>
      </rPr>
      <t>3</t>
    </r>
    <r>
      <rPr>
        <sz val="8"/>
        <rFont val="Arial"/>
        <family val="2"/>
      </rPr>
      <t xml:space="preserve"> MSME is broadly categorized by 3 sectors: manufacturing, trading, and other services.</t>
    </r>
  </si>
  <si>
    <t>OPERATING BANKS</t>
  </si>
  <si>
    <r>
      <rPr>
        <vertAlign val="superscript"/>
        <sz val="8"/>
        <rFont val="Arial"/>
        <family val="2"/>
      </rPr>
      <t>2</t>
    </r>
    <r>
      <rPr>
        <sz val="8"/>
        <rFont val="Arial"/>
        <family val="2"/>
      </rPr>
      <t xml:space="preserve"> Commercial banks' MSME loans outstanding divided by total loans outstanding of all operating banks. Actual percentage share of MSME loans to total loans outstanding in commercial banks would be higher.</t>
    </r>
  </si>
  <si>
    <t>Loans outstanding, total (Tk billion)</t>
  </si>
  <si>
    <t>Loans outstanding in domestic currency (Tk billion)</t>
  </si>
  <si>
    <t>Loans outstanding in foreign currency (Tk billion)</t>
  </si>
  <si>
    <t>Gross nonperforming loans (NPLs) (Tk billion)</t>
  </si>
  <si>
    <t>Deposits, total (Tk billion)</t>
  </si>
  <si>
    <t xml:space="preserve">Deposits in domestic currency (Tk billion) </t>
  </si>
  <si>
    <t>Deposits in foreign currency (Tk billion)</t>
  </si>
  <si>
    <t>* Data refer to scheduled commercial banks only.</t>
  </si>
  <si>
    <t>MSME loans disbursed by sector</t>
  </si>
  <si>
    <t>Nonperforming MSME loans (NPLs) (Tk billion)</t>
  </si>
  <si>
    <t>Guaranteed MSME loans (Tk billion)</t>
  </si>
  <si>
    <t>Non-collateral MSME loans (Tk billion)</t>
  </si>
  <si>
    <t>MSME loans outstanding, total (Tk billion)</t>
  </si>
  <si>
    <r>
      <t>Table 3a: MSME Lending Target and Actual Disbursement</t>
    </r>
    <r>
      <rPr>
        <sz val="10"/>
        <rFont val="Arial"/>
        <family val="2"/>
      </rPr>
      <t>*</t>
    </r>
  </si>
  <si>
    <t>MSME lending target (Tk million)</t>
  </si>
  <si>
    <t>Total MSME loans disbursed (Tk million)</t>
  </si>
  <si>
    <t>Manufacturing (Tk million)</t>
  </si>
  <si>
    <t>Wholesale and retail trad (Tk million)</t>
  </si>
  <si>
    <t>Other services (Tk million)</t>
  </si>
  <si>
    <t>Financing outstanding, total (Tk million)</t>
  </si>
  <si>
    <t>Gross nonperforming loans (NPLs) (Tk million)</t>
  </si>
  <si>
    <t>Savings (Tk million)</t>
  </si>
  <si>
    <t>Loans outstanding, total (Tk million)</t>
  </si>
  <si>
    <t>Loans disbursed (Tk million)</t>
  </si>
  <si>
    <t>Deposits (Tk million)*</t>
  </si>
  <si>
    <t>Financing outstanding, total (Tk billion)</t>
  </si>
  <si>
    <t>Savings (Tk billion)</t>
  </si>
  <si>
    <t>Gross nonperforming loans (NPLs) (Tk million)**</t>
  </si>
  <si>
    <t>Borrower's Savings (Tk million)</t>
  </si>
  <si>
    <r>
      <t>Market capitalization (Tk million)</t>
    </r>
    <r>
      <rPr>
        <vertAlign val="superscript"/>
        <sz val="8"/>
        <color theme="1"/>
        <rFont val="Arial"/>
        <family val="2"/>
      </rPr>
      <t>1</t>
    </r>
  </si>
  <si>
    <r>
      <t>Trading value (Tk million)</t>
    </r>
    <r>
      <rPr>
        <vertAlign val="superscript"/>
        <sz val="8"/>
        <color theme="1"/>
        <rFont val="Arial"/>
        <family val="2"/>
      </rPr>
      <t>2</t>
    </r>
  </si>
  <si>
    <t>June 2021</t>
  </si>
  <si>
    <t>Number of banks providing MFS</t>
  </si>
  <si>
    <t>Number of agents ('000)</t>
  </si>
  <si>
    <t>Number of registered clients (million)</t>
  </si>
  <si>
    <t>Number of active accounts (million)*</t>
  </si>
  <si>
    <t>Number of total transaction (million)</t>
  </si>
  <si>
    <t>Total transaction (Tk million)</t>
  </si>
  <si>
    <t>Number of daily average transaction (million)</t>
  </si>
  <si>
    <t>Average daily transaction (Tk million)</t>
  </si>
  <si>
    <t xml:space="preserve">   Inward remittance</t>
  </si>
  <si>
    <t xml:space="preserve">   Cash-in transaction</t>
  </si>
  <si>
    <t xml:space="preserve">   Cash-out transaction</t>
  </si>
  <si>
    <t xml:space="preserve">   P2P transaction</t>
  </si>
  <si>
    <t xml:space="preserve">   Salary disbursement (B2P)</t>
  </si>
  <si>
    <t xml:space="preserve">   Utility bill payment (P2B)</t>
  </si>
  <si>
    <t xml:space="preserve">   Merchant payment</t>
  </si>
  <si>
    <t xml:space="preserve">   Government payment</t>
  </si>
  <si>
    <t xml:space="preserve">   Others</t>
  </si>
  <si>
    <t>Table 6: Mobile Financial Services</t>
  </si>
  <si>
    <t>Table 10: COVID-19 Emergency Measures</t>
  </si>
  <si>
    <t>Table 9: Policies and Regulations</t>
  </si>
  <si>
    <t>Table 8: Listing Requirements - Dhaka Stock Exchange and Chittagong Stock Exchange</t>
  </si>
  <si>
    <t>Table 7: Capital Markets</t>
  </si>
  <si>
    <t>* Actual number of days in month (December for 2017-2020 and June for 2021) has been used for average calculations.</t>
  </si>
  <si>
    <r>
      <t xml:space="preserve">Products </t>
    </r>
    <r>
      <rPr>
        <sz val="8"/>
        <rFont val="Arial"/>
        <family val="2"/>
      </rPr>
      <t>(Tk million)</t>
    </r>
  </si>
  <si>
    <t>Source: ADB Asia SME Monitor 2021. Data recomposed from Bangladesh Bank. https://www.bb.org.bd/fnansys/paymentsys/mfsdata.php</t>
  </si>
  <si>
    <t>B2P = business-to-person, MFS = mobile financial services, P2B = person-to-business, P2P = person-to-person.</t>
  </si>
  <si>
    <t>* Data for Grameen Bank members only.</t>
  </si>
  <si>
    <t>Source: ADB Asia SME Monitor 2021 database. Data from the National Industrial Policy 2016.</t>
  </si>
  <si>
    <t>Source: ADB Asia SME Monitor 2021 database. Data from the National Industrial Policy 2010.</t>
  </si>
  <si>
    <t>MSME growth (%)*</t>
  </si>
  <si>
    <t>* Compound annual growth between 2012 and 2019.</t>
  </si>
  <si>
    <t>** Data are presented in fiscal year starting on 1 July of the previous year and ending on 30 June of the reference year. Data refer to gross value added of cottage, small, medium-sized, and large manufacturing enteprises. Data at constant prices of 2005-06.</t>
  </si>
  <si>
    <r>
      <t>CONTRIBUTION TO GVA</t>
    </r>
    <r>
      <rPr>
        <sz val="8"/>
        <rFont val="Arial"/>
        <family val="2"/>
      </rPr>
      <t>*</t>
    </r>
    <r>
      <rPr>
        <b/>
        <sz val="8"/>
        <rFont val="Arial"/>
        <family val="2"/>
      </rPr>
      <t>*</t>
    </r>
  </si>
  <si>
    <t>MSME employees growth (%)*</t>
  </si>
  <si>
    <t>Source: ADB Asia SME Monitor 2021. Data from Bangladesh Bureau of Statistics, Economic Census 2013; Foreign Trade Statistics of Bangladesh 2019-20.</t>
  </si>
  <si>
    <t>Microcredit Regulatory Authority (MRA)</t>
  </si>
  <si>
    <t>National Financial Inclusion Strategy of Bangladesh 2020-2024 (July 2019)</t>
  </si>
  <si>
    <t>Regulate and supervise nongovernment microﬁnance institutions (NGO-MFIs).</t>
  </si>
  <si>
    <r>
      <rPr>
        <vertAlign val="superscript"/>
        <sz val="8"/>
        <rFont val="Arial"/>
        <family val="2"/>
      </rPr>
      <t>4</t>
    </r>
    <r>
      <rPr>
        <sz val="8"/>
        <rFont val="Arial"/>
        <family val="2"/>
      </rPr>
      <t xml:space="preserve"> Urban/rural classification refers to the definitions under the Economic Census.</t>
    </r>
  </si>
  <si>
    <t>Rural CMSMEs</t>
  </si>
  <si>
    <r>
      <t>MICROFINANCE LOANS</t>
    </r>
    <r>
      <rPr>
        <sz val="8"/>
        <rFont val="Arial"/>
        <family val="2"/>
      </rPr>
      <t>*</t>
    </r>
    <r>
      <rPr>
        <b/>
        <sz val="8"/>
        <rFont val="Arial"/>
        <family val="2"/>
      </rPr>
      <t>*</t>
    </r>
  </si>
  <si>
    <t>** Fiscal year data. Data are presented in fiscal year starting on 1 July of the previous year and ending on 30 June of the reference year. Microfinance loans include loans by nongovernment microfinance institutions, Grameen Bank, and commercial banks.</t>
  </si>
  <si>
    <t>3) Enhancing competitive capability and support to access of SME products into the market.</t>
  </si>
  <si>
    <t>6) Increasing the use of information, communication, and other technologies.</t>
  </si>
  <si>
    <t>8) Extending programs for women entrepreneurship development and provide specialized services.</t>
  </si>
  <si>
    <t>11) Institutionalizing SME statistics and conduct research and development.</t>
  </si>
  <si>
    <t>Small and Medium Enterprise (SME) Credit Policies &amp; Programmes (2010)</t>
  </si>
  <si>
    <t>1) Fixing up the target for CMSME net outstanding for each bank and nonbank finance institution.</t>
  </si>
  <si>
    <t>2) Operating reﬁnance schemes for encouraging banks and nonbank finance institutions to disburse credit to CMSME sector.</t>
  </si>
  <si>
    <t>4) Development of manufacturing and services sector emphasized as compared to trade.</t>
  </si>
  <si>
    <t>5) Encouraging banks and nonbank finance institutions (with less branches in rural areas) to use the linkage with microfinance institutions to disburse credit to cottage and micro sector.</t>
  </si>
  <si>
    <t>6) Banks and financial institutions encouraged to invest in cluster and value chain based industry that is developed in a certain area centering one or more products or services.</t>
  </si>
  <si>
    <t xml:space="preserve">7) Decision relating to the CMSME loan application to be made within 10 working days of receiving the full application (the relevant customer/applicant must be informed in writing about the decision). </t>
  </si>
  <si>
    <t xml:space="preserve">ADB has provided additional funding of $ 50.0 million loan along with $ 0.5 million technical assistance grant for restoring the economic activities of the COVID-19 affected microenterprises by increasing liquidity supply in the rural economy. The project aims to provide working capital support to 30,000 microentrepreneurs badly affected by the pandemic nationwide. </t>
  </si>
  <si>
    <t>The package offers loans for cottage, micro, small, and medium-sized enterprises (CMSMEs) affected by COVID-19 (for medium-sized firms, working capital loans only).  Under this package, banks and nonbank finance institutions will disburse loans from their own fund to CMSMEs/entrepreneurs at 9% lending rate (with government interest rate subsidy of 5%, substantially at 4% lending rate to CMSME borrowers). The loan tenor is for 3 years (but 1 year for individual entrepreneurs). 70% of the total loan is allotted for cottage, micro, and small enterprises (CMS), and the remaining 30% goes to the medium-sized enterprises. Maximum 35% of CMS allocation is for trading, and the rest for services and manufacturing sectors. Per Bangladesh Bank circular, 8% of the total loan should be earmarked to women entrepreneurs.
Bangladesh Bank forms a special refinance scheme to refinance 50% of total disbursements under this stimulus package to banks and nonbank finance institutions. In addition, a credit guarantee scheme of Tk2,000 crore (Tk20 billion) is formed to facilitate loans under the stimulus package for entrepreneurs who cannot provide collateral against the loans.
To implement this stimulus package, SME and Special Programmes Department (SMESPD) of Bangladesh Bank has issued a circular detailing about eligibility, application, conditions, reporting, and other terms of the package on 13 April 2020 (amended 9 September 2021).</t>
  </si>
  <si>
    <t>Trade/business</t>
  </si>
  <si>
    <t>Regulation on banking activities.</t>
  </si>
  <si>
    <t>Bank Company Act, 1992</t>
  </si>
  <si>
    <t>Companies Act, 1994</t>
  </si>
  <si>
    <t>Registration and regulation on companies.</t>
  </si>
  <si>
    <t>Securities and Exchange Comission Act, 1993</t>
  </si>
  <si>
    <t>Establishment and regulation on BSEC.</t>
  </si>
  <si>
    <t>Prudential Regulations for Small Enterprise Financing (BB)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</si>
</sst>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_);_(* \(#,##0.0\);_(* &quot;-&quot;??_);_(@_)"/>
    <numFmt numFmtId="165" formatCode="_(* #,##0_);_(* \(#,##0\);_(* &quot;-&quot;??_);_(@_)"/>
    <numFmt numFmtId="166" formatCode="0_);\(0\)"/>
    <numFmt numFmtId="167" formatCode="0.0"/>
    <numFmt numFmtId="168" formatCode="_-* #,##0_-;\-* #,##0_-;_-* &quot;-&quot;?_-;_-@_-"/>
    <numFmt numFmtId="169" formatCode="#,##0.0_);\(#,##0.0\)"/>
    <numFmt numFmtId="170" formatCode="0.0%"/>
  </numFmts>
  <fonts count="35" x14ac:knownFonts="1">
    <font>
      <sz val="11"/>
      <color theme="1"/>
      <name val="Calibri"/>
      <family val="2"/>
      <scheme val="minor"/>
    </font>
    <font>
      <sz val="9"/>
      <name val="Arial"/>
      <family val="2"/>
    </font>
    <font>
      <b/>
      <sz val="10"/>
      <name val="Arial"/>
      <family val="2"/>
    </font>
    <font>
      <b/>
      <sz val="14"/>
      <name val="Arial"/>
      <family val="2"/>
    </font>
    <font>
      <sz val="11"/>
      <color theme="1"/>
      <name val="Arial"/>
      <family val="2"/>
    </font>
    <font>
      <sz val="9"/>
      <color theme="1"/>
      <name val="Arial"/>
      <family val="2"/>
    </font>
    <font>
      <b/>
      <sz val="14"/>
      <color theme="8" tint="-0.249977111117893"/>
      <name val="Arial"/>
      <family val="2"/>
    </font>
    <font>
      <sz val="8"/>
      <color theme="1"/>
      <name val="Arial"/>
      <family val="2"/>
    </font>
    <font>
      <b/>
      <sz val="8"/>
      <color theme="1"/>
      <name val="Arial"/>
      <family val="2"/>
    </font>
    <font>
      <b/>
      <sz val="14"/>
      <color rgb="FFFF0000"/>
      <name val="Arial"/>
      <family val="2"/>
    </font>
    <font>
      <sz val="9"/>
      <color rgb="FF231F20"/>
      <name val="Arial"/>
      <family val="2"/>
    </font>
    <font>
      <b/>
      <sz val="9"/>
      <color theme="1"/>
      <name val="Arial"/>
      <family val="2"/>
    </font>
    <font>
      <sz val="9"/>
      <color rgb="FFFF0000"/>
      <name val="Arial"/>
      <family val="2"/>
    </font>
    <font>
      <sz val="11"/>
      <color theme="1"/>
      <name val="Calibri"/>
      <family val="2"/>
      <scheme val="minor"/>
    </font>
    <font>
      <i/>
      <sz val="12"/>
      <color rgb="FFFF0000"/>
      <name val="Arial"/>
      <family val="2"/>
    </font>
    <font>
      <i/>
      <sz val="8"/>
      <name val="Arial"/>
      <family val="2"/>
    </font>
    <font>
      <sz val="8"/>
      <name val="Arial"/>
      <family val="2"/>
    </font>
    <font>
      <sz val="6"/>
      <name val="Arial"/>
      <family val="2"/>
    </font>
    <font>
      <b/>
      <sz val="8"/>
      <name val="Arial"/>
      <family val="2"/>
    </font>
    <font>
      <vertAlign val="superscript"/>
      <sz val="8"/>
      <name val="Arial"/>
      <family val="2"/>
    </font>
    <font>
      <b/>
      <vertAlign val="superscript"/>
      <sz val="8"/>
      <name val="Arial"/>
      <family val="2"/>
    </font>
    <font>
      <sz val="8"/>
      <color rgb="FFFF0000"/>
      <name val="Arial"/>
      <family val="2"/>
    </font>
    <font>
      <b/>
      <sz val="8"/>
      <color rgb="FFFF0000"/>
      <name val="Arial"/>
      <family val="2"/>
    </font>
    <font>
      <i/>
      <sz val="8"/>
      <color theme="1"/>
      <name val="Arial"/>
      <family val="2"/>
    </font>
    <font>
      <sz val="8"/>
      <color rgb="FF000000"/>
      <name val="Arial"/>
      <family val="2"/>
    </font>
    <font>
      <b/>
      <sz val="10"/>
      <color theme="1"/>
      <name val="Arial"/>
      <family val="2"/>
    </font>
    <font>
      <b/>
      <sz val="9"/>
      <color rgb="FFFF0000"/>
      <name val="Arial"/>
      <family val="2"/>
    </font>
    <font>
      <b/>
      <sz val="9"/>
      <name val="Arial"/>
      <family val="2"/>
    </font>
    <font>
      <b/>
      <i/>
      <sz val="10"/>
      <color theme="1"/>
      <name val="Arial"/>
      <family val="2"/>
    </font>
    <font>
      <b/>
      <i/>
      <sz val="12"/>
      <color rgb="FFFF0000"/>
      <name val="Arial"/>
      <family val="2"/>
    </font>
    <font>
      <vertAlign val="superscript"/>
      <sz val="8"/>
      <color theme="1"/>
      <name val="Arial"/>
      <family val="2"/>
    </font>
    <font>
      <sz val="8"/>
      <color theme="4"/>
      <name val="Arial"/>
      <family val="2"/>
    </font>
    <font>
      <sz val="10"/>
      <name val="Arial"/>
      <family val="2"/>
    </font>
    <font>
      <u/>
      <sz val="11"/>
      <color theme="10"/>
      <name val="Calibri"/>
      <family val="2"/>
      <scheme val="minor"/>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s>
  <borders count="27">
    <border>
      <left/>
      <right/>
      <top/>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diagonal/>
    </border>
    <border>
      <left/>
      <right/>
      <top style="double">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4">
    <xf numFmtId="0" fontId="0" fillId="0" borderId="0"/>
    <xf numFmtId="43" fontId="13" fillId="0" borderId="0" applyFont="0" applyFill="0" applyBorder="0" applyAlignment="0" applyProtection="0"/>
    <xf numFmtId="9" fontId="13" fillId="0" borderId="0" applyFont="0" applyFill="0" applyBorder="0" applyAlignment="0" applyProtection="0"/>
    <xf numFmtId="0" fontId="33" fillId="0" borderId="0" applyNumberFormat="0" applyFill="0" applyBorder="0" applyAlignment="0" applyProtection="0"/>
  </cellStyleXfs>
  <cellXfs count="400">
    <xf numFmtId="0" fontId="0" fillId="0" borderId="0" xfId="0"/>
    <xf numFmtId="0" fontId="4" fillId="0" borderId="0" xfId="0" applyFont="1"/>
    <xf numFmtId="0" fontId="5" fillId="0" borderId="0" xfId="0" applyFont="1"/>
    <xf numFmtId="0" fontId="1" fillId="0" borderId="0" xfId="0" applyFont="1"/>
    <xf numFmtId="0" fontId="6" fillId="0" borderId="0" xfId="0" applyFont="1" applyAlignment="1">
      <alignment horizontal="left" vertical="center"/>
    </xf>
    <xf numFmtId="0" fontId="7" fillId="0" borderId="0" xfId="0" applyFont="1"/>
    <xf numFmtId="0" fontId="8" fillId="0" borderId="0" xfId="0" applyFont="1"/>
    <xf numFmtId="0" fontId="5" fillId="0" borderId="0" xfId="0" applyFont="1" applyFill="1"/>
    <xf numFmtId="0" fontId="11" fillId="2" borderId="1" xfId="0" applyFont="1" applyFill="1" applyBorder="1" applyAlignment="1">
      <alignment horizontal="center" vertical="center" wrapText="1"/>
    </xf>
    <xf numFmtId="0" fontId="11" fillId="2" borderId="3" xfId="0" applyFont="1" applyFill="1" applyBorder="1" applyAlignment="1">
      <alignment vertical="center"/>
    </xf>
    <xf numFmtId="0" fontId="3" fillId="3" borderId="0" xfId="0" applyFont="1" applyFill="1" applyAlignment="1">
      <alignment horizontal="left" vertical="center"/>
    </xf>
    <xf numFmtId="0" fontId="7" fillId="3" borderId="0" xfId="0" applyFont="1" applyFill="1"/>
    <xf numFmtId="0" fontId="9" fillId="3" borderId="0" xfId="0" applyFont="1" applyFill="1"/>
    <xf numFmtId="0" fontId="2" fillId="3" borderId="0" xfId="0" applyFont="1" applyFill="1" applyAlignment="1">
      <alignment horizontal="left" vertical="center"/>
    </xf>
    <xf numFmtId="0" fontId="8" fillId="3" borderId="0" xfId="0" applyFont="1" applyFill="1"/>
    <xf numFmtId="2" fontId="10" fillId="3" borderId="0" xfId="0" applyNumberFormat="1" applyFont="1" applyFill="1" applyBorder="1" applyAlignment="1">
      <alignment horizontal="left" vertical="center"/>
    </xf>
    <xf numFmtId="2" fontId="10" fillId="3" borderId="0" xfId="0" applyNumberFormat="1" applyFont="1" applyFill="1" applyBorder="1" applyAlignment="1">
      <alignment horizontal="left" vertical="center" wrapText="1"/>
    </xf>
    <xf numFmtId="2" fontId="10" fillId="3" borderId="0" xfId="0" applyNumberFormat="1" applyFont="1" applyFill="1" applyBorder="1" applyAlignment="1">
      <alignment vertical="center" wrapText="1"/>
    </xf>
    <xf numFmtId="2" fontId="5" fillId="3" borderId="0" xfId="0" applyNumberFormat="1" applyFont="1" applyFill="1" applyBorder="1" applyAlignment="1">
      <alignment horizontal="left" vertical="center" wrapText="1"/>
    </xf>
    <xf numFmtId="0" fontId="1" fillId="3" borderId="0" xfId="0" applyFont="1" applyFill="1" applyBorder="1"/>
    <xf numFmtId="0" fontId="12" fillId="3" borderId="0" xfId="0" applyFont="1" applyFill="1" applyBorder="1"/>
    <xf numFmtId="0" fontId="5" fillId="3" borderId="0" xfId="0" applyFont="1" applyFill="1" applyBorder="1"/>
    <xf numFmtId="0" fontId="4" fillId="3" borderId="0" xfId="0" applyFont="1" applyFill="1" applyBorder="1"/>
    <xf numFmtId="0" fontId="5" fillId="3" borderId="0" xfId="0" applyFont="1" applyFill="1"/>
    <xf numFmtId="1" fontId="10" fillId="3" borderId="0" xfId="0" applyNumberFormat="1" applyFont="1" applyFill="1" applyBorder="1" applyAlignment="1">
      <alignment horizontal="left" vertical="center" wrapText="1"/>
    </xf>
    <xf numFmtId="0" fontId="4" fillId="3" borderId="0" xfId="0" applyFont="1" applyFill="1"/>
    <xf numFmtId="0" fontId="6" fillId="0" borderId="0" xfId="0" applyFont="1" applyAlignment="1">
      <alignment horizontal="left" vertical="top"/>
    </xf>
    <xf numFmtId="0" fontId="3" fillId="0" borderId="0" xfId="0" applyFont="1"/>
    <xf numFmtId="0" fontId="14" fillId="0" borderId="0" xfId="0" applyFont="1" applyAlignment="1">
      <alignment horizontal="left" vertical="center"/>
    </xf>
    <xf numFmtId="0" fontId="2" fillId="0" borderId="0" xfId="0" applyFont="1"/>
    <xf numFmtId="0" fontId="15" fillId="3" borderId="2" xfId="0" applyFont="1" applyFill="1" applyBorder="1"/>
    <xf numFmtId="164" fontId="16" fillId="3" borderId="2" xfId="1" applyNumberFormat="1" applyFont="1" applyFill="1" applyBorder="1"/>
    <xf numFmtId="164" fontId="17" fillId="3" borderId="2" xfId="1" applyNumberFormat="1" applyFont="1" applyFill="1" applyBorder="1"/>
    <xf numFmtId="0" fontId="16" fillId="3" borderId="2" xfId="0" applyFont="1" applyFill="1" applyBorder="1"/>
    <xf numFmtId="0" fontId="16" fillId="0" borderId="0" xfId="0" applyFont="1"/>
    <xf numFmtId="0" fontId="18" fillId="2" borderId="3" xfId="0" applyFont="1" applyFill="1" applyBorder="1"/>
    <xf numFmtId="1" fontId="18" fillId="2" borderId="3" xfId="0" quotePrefix="1" applyNumberFormat="1" applyFont="1" applyFill="1" applyBorder="1" applyAlignment="1">
      <alignment horizontal="center"/>
    </xf>
    <xf numFmtId="0" fontId="16" fillId="3" borderId="6" xfId="1" applyNumberFormat="1" applyFont="1" applyFill="1" applyBorder="1"/>
    <xf numFmtId="37" fontId="16" fillId="3" borderId="7" xfId="1" quotePrefix="1" applyNumberFormat="1" applyFont="1" applyFill="1" applyBorder="1" applyAlignment="1">
      <alignment horizontal="right"/>
    </xf>
    <xf numFmtId="37" fontId="16" fillId="3" borderId="6" xfId="1" applyNumberFormat="1" applyFont="1" applyFill="1" applyBorder="1" applyAlignment="1">
      <alignment vertical="center"/>
    </xf>
    <xf numFmtId="165" fontId="16" fillId="0" borderId="0" xfId="1" applyNumberFormat="1" applyFont="1" applyFill="1" applyBorder="1"/>
    <xf numFmtId="166" fontId="18" fillId="0" borderId="0" xfId="1" applyNumberFormat="1" applyFont="1" applyFill="1" applyBorder="1"/>
    <xf numFmtId="0" fontId="16" fillId="3" borderId="7" xfId="1" applyNumberFormat="1" applyFont="1" applyFill="1" applyBorder="1" applyAlignment="1">
      <alignment horizontal="left" indent="2"/>
    </xf>
    <xf numFmtId="37" fontId="16" fillId="3" borderId="7" xfId="1" applyNumberFormat="1" applyFont="1" applyFill="1" applyBorder="1" applyAlignment="1">
      <alignment vertical="center"/>
    </xf>
    <xf numFmtId="0" fontId="16" fillId="3" borderId="7" xfId="1" applyNumberFormat="1" applyFont="1" applyFill="1" applyBorder="1" applyAlignment="1">
      <alignment horizontal="left" indent="3"/>
    </xf>
    <xf numFmtId="167" fontId="16" fillId="0" borderId="0" xfId="1" applyNumberFormat="1" applyFont="1" applyFill="1" applyBorder="1"/>
    <xf numFmtId="37" fontId="16" fillId="3" borderId="7" xfId="1" applyNumberFormat="1" applyFont="1" applyFill="1" applyBorder="1" applyAlignment="1">
      <alignment horizontal="right"/>
    </xf>
    <xf numFmtId="0" fontId="16" fillId="3" borderId="7" xfId="1" applyNumberFormat="1" applyFont="1" applyFill="1" applyBorder="1" applyAlignment="1">
      <alignment horizontal="left"/>
    </xf>
    <xf numFmtId="43" fontId="16" fillId="3" borderId="7" xfId="1" applyFont="1" applyFill="1" applyBorder="1" applyAlignment="1">
      <alignment horizontal="right"/>
    </xf>
    <xf numFmtId="0" fontId="16" fillId="3" borderId="8" xfId="0" applyFont="1" applyFill="1" applyBorder="1" applyAlignment="1">
      <alignment horizontal="left" vertical="center" wrapText="1"/>
    </xf>
    <xf numFmtId="0" fontId="16" fillId="0" borderId="0" xfId="0" applyFont="1" applyAlignment="1">
      <alignment horizontal="center" wrapText="1"/>
    </xf>
    <xf numFmtId="0" fontId="18" fillId="5" borderId="9" xfId="0" applyFont="1" applyFill="1" applyBorder="1"/>
    <xf numFmtId="164" fontId="18" fillId="5" borderId="9" xfId="0" applyNumberFormat="1" applyFont="1" applyFill="1" applyBorder="1"/>
    <xf numFmtId="0" fontId="16" fillId="3" borderId="6" xfId="0" applyFont="1" applyFill="1" applyBorder="1" applyAlignment="1">
      <alignment horizontal="left" wrapText="1" indent="2"/>
    </xf>
    <xf numFmtId="0" fontId="16" fillId="0" borderId="0" xfId="0" applyFont="1" applyAlignment="1">
      <alignment horizontal="right"/>
    </xf>
    <xf numFmtId="0" fontId="16" fillId="3" borderId="7" xfId="0" applyFont="1" applyFill="1" applyBorder="1" applyAlignment="1">
      <alignment horizontal="left" wrapText="1" indent="2"/>
    </xf>
    <xf numFmtId="164" fontId="16" fillId="3" borderId="7" xfId="1" applyNumberFormat="1" applyFont="1" applyFill="1" applyBorder="1" applyAlignment="1">
      <alignment horizontal="right"/>
    </xf>
    <xf numFmtId="0" fontId="16" fillId="3" borderId="8" xfId="0" applyFont="1" applyFill="1" applyBorder="1" applyAlignment="1">
      <alignment horizontal="left" wrapText="1" indent="2"/>
    </xf>
    <xf numFmtId="164" fontId="16" fillId="3" borderId="8" xfId="1" applyNumberFormat="1" applyFont="1" applyFill="1" applyBorder="1" applyAlignment="1">
      <alignment horizontal="right"/>
    </xf>
    <xf numFmtId="37" fontId="16" fillId="3" borderId="8" xfId="1" quotePrefix="1" applyNumberFormat="1" applyFont="1" applyFill="1" applyBorder="1" applyAlignment="1">
      <alignment horizontal="right"/>
    </xf>
    <xf numFmtId="164" fontId="16" fillId="3" borderId="6" xfId="1" applyNumberFormat="1" applyFont="1" applyFill="1" applyBorder="1" applyAlignment="1">
      <alignment horizontal="right"/>
    </xf>
    <xf numFmtId="0" fontId="18" fillId="4" borderId="9" xfId="0" applyFont="1" applyFill="1" applyBorder="1"/>
    <xf numFmtId="0" fontId="16" fillId="3" borderId="6" xfId="0" applyFont="1" applyFill="1" applyBorder="1"/>
    <xf numFmtId="168" fontId="16" fillId="3" borderId="6" xfId="0" applyNumberFormat="1" applyFont="1" applyFill="1" applyBorder="1"/>
    <xf numFmtId="0" fontId="16" fillId="3" borderId="7" xfId="0" applyFont="1" applyFill="1" applyBorder="1" applyAlignment="1">
      <alignment horizontal="left" indent="2"/>
    </xf>
    <xf numFmtId="165" fontId="16" fillId="3" borderId="7" xfId="1" applyNumberFormat="1" applyFont="1" applyFill="1" applyBorder="1" applyAlignment="1">
      <alignment vertical="center"/>
    </xf>
    <xf numFmtId="165" fontId="16" fillId="3" borderId="7" xfId="1" applyNumberFormat="1" applyFont="1" applyFill="1" applyBorder="1" applyAlignment="1">
      <alignment horizontal="left" indent="2"/>
    </xf>
    <xf numFmtId="165" fontId="16" fillId="0" borderId="0" xfId="1" applyNumberFormat="1" applyFont="1" applyFill="1" applyBorder="1" applyAlignment="1">
      <alignment horizontal="left"/>
    </xf>
    <xf numFmtId="165" fontId="16" fillId="3" borderId="7" xfId="1" applyNumberFormat="1" applyFont="1" applyFill="1" applyBorder="1" applyAlignment="1">
      <alignment horizontal="right"/>
    </xf>
    <xf numFmtId="0" fontId="16" fillId="3" borderId="7" xfId="0" applyFont="1" applyFill="1" applyBorder="1" applyAlignment="1">
      <alignment horizontal="left"/>
    </xf>
    <xf numFmtId="0" fontId="16" fillId="3" borderId="8" xfId="0" applyFont="1" applyFill="1" applyBorder="1" applyAlignment="1">
      <alignment horizontal="left"/>
    </xf>
    <xf numFmtId="164" fontId="16" fillId="3" borderId="7" xfId="1" applyNumberFormat="1" applyFont="1" applyFill="1" applyBorder="1" applyAlignment="1"/>
    <xf numFmtId="165" fontId="16" fillId="4" borderId="9" xfId="1" applyNumberFormat="1" applyFont="1" applyFill="1" applyBorder="1"/>
    <xf numFmtId="0" fontId="16" fillId="4" borderId="9" xfId="0" applyFont="1" applyFill="1" applyBorder="1"/>
    <xf numFmtId="0" fontId="16" fillId="3" borderId="7" xfId="0" applyFont="1" applyFill="1" applyBorder="1"/>
    <xf numFmtId="0" fontId="16" fillId="3" borderId="8" xfId="0" applyFont="1" applyFill="1" applyBorder="1"/>
    <xf numFmtId="37" fontId="16" fillId="3" borderId="6" xfId="1" quotePrefix="1" applyNumberFormat="1" applyFont="1" applyFill="1" applyBorder="1" applyAlignment="1">
      <alignment horizontal="right"/>
    </xf>
    <xf numFmtId="164" fontId="16" fillId="3" borderId="7" xfId="1" quotePrefix="1" applyNumberFormat="1" applyFont="1" applyFill="1" applyBorder="1" applyAlignment="1">
      <alignment horizontal="right"/>
    </xf>
    <xf numFmtId="0" fontId="16" fillId="3" borderId="0" xfId="0" applyFont="1" applyFill="1" applyAlignment="1">
      <alignment horizontal="left" vertical="top"/>
    </xf>
    <xf numFmtId="0" fontId="16" fillId="3" borderId="0" xfId="0" applyFont="1" applyFill="1" applyAlignment="1">
      <alignment horizontal="left" vertical="top" wrapText="1"/>
    </xf>
    <xf numFmtId="0" fontId="15" fillId="3" borderId="0" xfId="0" applyFont="1" applyFill="1"/>
    <xf numFmtId="0" fontId="15" fillId="0" borderId="0" xfId="0" applyFont="1"/>
    <xf numFmtId="0" fontId="16" fillId="3" borderId="0" xfId="0" applyFont="1" applyFill="1" applyAlignment="1">
      <alignment vertical="top"/>
    </xf>
    <xf numFmtId="0" fontId="16" fillId="3" borderId="0" xfId="0" applyFont="1" applyFill="1"/>
    <xf numFmtId="0" fontId="18" fillId="0" borderId="0" xfId="0" applyFont="1"/>
    <xf numFmtId="164" fontId="16" fillId="3" borderId="0" xfId="1" applyNumberFormat="1" applyFont="1" applyFill="1"/>
    <xf numFmtId="164" fontId="17" fillId="3" borderId="0" xfId="1" applyNumberFormat="1" applyFont="1" applyFill="1"/>
    <xf numFmtId="164" fontId="16" fillId="3" borderId="0" xfId="1" applyNumberFormat="1" applyFont="1" applyFill="1" applyBorder="1"/>
    <xf numFmtId="0" fontId="18" fillId="4" borderId="2" xfId="0" applyFont="1" applyFill="1" applyBorder="1"/>
    <xf numFmtId="1" fontId="18" fillId="4" borderId="2" xfId="0" quotePrefix="1" applyNumberFormat="1" applyFont="1" applyFill="1" applyBorder="1" applyAlignment="1">
      <alignment horizontal="center"/>
    </xf>
    <xf numFmtId="0" fontId="16" fillId="4" borderId="2" xfId="0" applyFont="1" applyFill="1" applyBorder="1"/>
    <xf numFmtId="166" fontId="16" fillId="0" borderId="0" xfId="1" applyNumberFormat="1" applyFont="1" applyFill="1" applyBorder="1"/>
    <xf numFmtId="164" fontId="16" fillId="0" borderId="0" xfId="1" applyNumberFormat="1" applyFont="1" applyFill="1" applyBorder="1"/>
    <xf numFmtId="0" fontId="16" fillId="0" borderId="0" xfId="1" applyNumberFormat="1" applyFont="1" applyFill="1" applyBorder="1"/>
    <xf numFmtId="3" fontId="16" fillId="0" borderId="0" xfId="1" applyNumberFormat="1" applyFont="1" applyFill="1" applyBorder="1"/>
    <xf numFmtId="169" fontId="16" fillId="3" borderId="8" xfId="1" quotePrefix="1" applyNumberFormat="1" applyFont="1" applyFill="1" applyBorder="1" applyAlignment="1">
      <alignment horizontal="right"/>
    </xf>
    <xf numFmtId="165" fontId="16" fillId="5" borderId="9" xfId="1" applyNumberFormat="1" applyFont="1" applyFill="1" applyBorder="1"/>
    <xf numFmtId="0" fontId="16" fillId="5" borderId="9" xfId="0" applyFont="1" applyFill="1" applyBorder="1"/>
    <xf numFmtId="0" fontId="16" fillId="3" borderId="9" xfId="0" applyFont="1" applyFill="1" applyBorder="1" applyAlignment="1">
      <alignment horizontal="left" wrapText="1" indent="2"/>
    </xf>
    <xf numFmtId="37" fontId="16" fillId="0" borderId="9" xfId="1" quotePrefix="1" applyNumberFormat="1" applyFont="1" applyFill="1" applyBorder="1" applyAlignment="1">
      <alignment horizontal="right"/>
    </xf>
    <xf numFmtId="164" fontId="16" fillId="4" borderId="9" xfId="1" applyNumberFormat="1" applyFont="1" applyFill="1" applyBorder="1"/>
    <xf numFmtId="165" fontId="18" fillId="0" borderId="0" xfId="1" applyNumberFormat="1" applyFont="1" applyFill="1" applyBorder="1"/>
    <xf numFmtId="37" fontId="16" fillId="0" borderId="0" xfId="0" applyNumberFormat="1" applyFont="1"/>
    <xf numFmtId="165" fontId="16" fillId="0" borderId="0" xfId="0" applyNumberFormat="1" applyFont="1"/>
    <xf numFmtId="169" fontId="16" fillId="3" borderId="7" xfId="1" quotePrefix="1" applyNumberFormat="1" applyFont="1" applyFill="1" applyBorder="1" applyAlignment="1">
      <alignment horizontal="right"/>
    </xf>
    <xf numFmtId="0" fontId="22" fillId="4" borderId="9" xfId="0" applyFont="1" applyFill="1" applyBorder="1" applyAlignment="1">
      <alignment horizontal="center"/>
    </xf>
    <xf numFmtId="0" fontId="16" fillId="3" borderId="10" xfId="0" applyFont="1" applyFill="1" applyBorder="1"/>
    <xf numFmtId="37" fontId="16" fillId="3" borderId="10" xfId="1" quotePrefix="1" applyNumberFormat="1" applyFont="1" applyFill="1" applyBorder="1" applyAlignment="1">
      <alignment horizontal="right"/>
    </xf>
    <xf numFmtId="0" fontId="16" fillId="3" borderId="11" xfId="0" applyFont="1" applyFill="1" applyBorder="1"/>
    <xf numFmtId="169" fontId="16" fillId="3" borderId="11" xfId="1" quotePrefix="1" applyNumberFormat="1" applyFont="1" applyFill="1" applyBorder="1" applyAlignment="1">
      <alignment horizontal="right"/>
    </xf>
    <xf numFmtId="0" fontId="2" fillId="3" borderId="0" xfId="0" applyFont="1" applyFill="1"/>
    <xf numFmtId="164" fontId="17" fillId="0" borderId="0" xfId="1" applyNumberFormat="1" applyFont="1" applyFill="1"/>
    <xf numFmtId="0" fontId="7" fillId="3" borderId="12" xfId="0" applyFont="1" applyFill="1" applyBorder="1"/>
    <xf numFmtId="3" fontId="7" fillId="3" borderId="12" xfId="0" applyNumberFormat="1" applyFont="1" applyFill="1" applyBorder="1" applyAlignment="1">
      <alignment vertical="center"/>
    </xf>
    <xf numFmtId="0" fontId="16" fillId="3" borderId="7" xfId="0" applyFont="1" applyFill="1" applyBorder="1" applyAlignment="1">
      <alignment horizontal="left" indent="1"/>
    </xf>
    <xf numFmtId="3" fontId="7" fillId="3" borderId="7" xfId="0" applyNumberFormat="1" applyFont="1" applyFill="1" applyBorder="1" applyAlignment="1">
      <alignment vertical="center"/>
    </xf>
    <xf numFmtId="0" fontId="7" fillId="3" borderId="7" xfId="0" applyFont="1" applyFill="1" applyBorder="1" applyAlignment="1">
      <alignment horizontal="left" indent="1"/>
    </xf>
    <xf numFmtId="0" fontId="7" fillId="3" borderId="7" xfId="0" applyFont="1" applyFill="1" applyBorder="1" applyAlignment="1">
      <alignment horizontal="left" wrapText="1" indent="1"/>
    </xf>
    <xf numFmtId="0" fontId="7" fillId="3" borderId="11" xfId="0" applyFont="1" applyFill="1" applyBorder="1" applyAlignment="1">
      <alignment horizontal="left" indent="1"/>
    </xf>
    <xf numFmtId="3" fontId="7" fillId="3" borderId="11" xfId="0" applyNumberFormat="1" applyFont="1" applyFill="1" applyBorder="1" applyAlignment="1">
      <alignment vertical="center"/>
    </xf>
    <xf numFmtId="0" fontId="7" fillId="3" borderId="8" xfId="0" applyFont="1" applyFill="1" applyBorder="1" applyAlignment="1">
      <alignment horizontal="left" indent="1"/>
    </xf>
    <xf numFmtId="3" fontId="7" fillId="3" borderId="8" xfId="0" applyNumberFormat="1" applyFont="1" applyFill="1" applyBorder="1" applyAlignment="1">
      <alignment vertical="center"/>
    </xf>
    <xf numFmtId="3" fontId="7" fillId="3" borderId="0" xfId="0" applyNumberFormat="1" applyFont="1" applyFill="1" applyAlignment="1">
      <alignment vertical="center"/>
    </xf>
    <xf numFmtId="0" fontId="23" fillId="0" borderId="0" xfId="0" applyFont="1" applyAlignment="1">
      <alignment horizontal="left" vertical="top"/>
    </xf>
    <xf numFmtId="0" fontId="23" fillId="3" borderId="0" xfId="0" applyFont="1" applyFill="1"/>
    <xf numFmtId="165" fontId="7" fillId="3" borderId="0" xfId="0" applyNumberFormat="1" applyFont="1" applyFill="1"/>
    <xf numFmtId="1" fontId="18" fillId="2" borderId="3" xfId="0" applyNumberFormat="1" applyFont="1" applyFill="1" applyBorder="1" applyAlignment="1">
      <alignment horizontal="center"/>
    </xf>
    <xf numFmtId="165" fontId="16" fillId="3" borderId="6" xfId="1" applyNumberFormat="1" applyFont="1" applyFill="1" applyBorder="1" applyAlignment="1">
      <alignment horizontal="right"/>
    </xf>
    <xf numFmtId="165" fontId="18" fillId="5" borderId="9" xfId="1" applyNumberFormat="1" applyFont="1" applyFill="1" applyBorder="1"/>
    <xf numFmtId="164" fontId="18" fillId="5" borderId="9" xfId="1" applyNumberFormat="1" applyFont="1" applyFill="1" applyBorder="1"/>
    <xf numFmtId="165" fontId="16" fillId="3" borderId="8" xfId="1" applyNumberFormat="1" applyFont="1" applyFill="1" applyBorder="1" applyAlignment="1">
      <alignment horizontal="right"/>
    </xf>
    <xf numFmtId="167" fontId="16" fillId="3" borderId="6" xfId="0" applyNumberFormat="1" applyFont="1" applyFill="1" applyBorder="1" applyAlignment="1">
      <alignment horizontal="left" wrapText="1" indent="2"/>
    </xf>
    <xf numFmtId="167" fontId="16" fillId="0" borderId="0" xfId="0" applyNumberFormat="1" applyFont="1"/>
    <xf numFmtId="167" fontId="16" fillId="3" borderId="8" xfId="0" applyNumberFormat="1" applyFont="1" applyFill="1" applyBorder="1" applyAlignment="1">
      <alignment horizontal="left" wrapText="1" indent="2"/>
    </xf>
    <xf numFmtId="3" fontId="18" fillId="5" borderId="9" xfId="0" applyNumberFormat="1" applyFont="1" applyFill="1" applyBorder="1" applyAlignment="1">
      <alignment horizontal="right"/>
    </xf>
    <xf numFmtId="0" fontId="16" fillId="3" borderId="6" xfId="0" applyFont="1" applyFill="1" applyBorder="1" applyAlignment="1">
      <alignment horizontal="left" indent="2"/>
    </xf>
    <xf numFmtId="0" fontId="16" fillId="3" borderId="8" xfId="0" applyFont="1" applyFill="1" applyBorder="1" applyAlignment="1">
      <alignment horizontal="left" indent="2"/>
    </xf>
    <xf numFmtId="37" fontId="16" fillId="3" borderId="0" xfId="1" quotePrefix="1" applyNumberFormat="1" applyFont="1" applyFill="1" applyBorder="1" applyAlignment="1">
      <alignment horizontal="right"/>
    </xf>
    <xf numFmtId="165" fontId="7" fillId="3" borderId="0" xfId="1" applyNumberFormat="1" applyFont="1" applyFill="1" applyBorder="1" applyAlignment="1">
      <alignment horizontal="right"/>
    </xf>
    <xf numFmtId="0" fontId="18" fillId="4" borderId="5" xfId="0" applyFont="1" applyFill="1" applyBorder="1"/>
    <xf numFmtId="0" fontId="21" fillId="0" borderId="0" xfId="0" applyFont="1"/>
    <xf numFmtId="165" fontId="18" fillId="5" borderId="9" xfId="0" applyNumberFormat="1" applyFont="1" applyFill="1" applyBorder="1"/>
    <xf numFmtId="165" fontId="16" fillId="3" borderId="11" xfId="1" applyNumberFormat="1" applyFont="1" applyFill="1" applyBorder="1" applyAlignment="1">
      <alignment horizontal="right"/>
    </xf>
    <xf numFmtId="170" fontId="8" fillId="3" borderId="0" xfId="0" applyNumberFormat="1" applyFont="1" applyFill="1"/>
    <xf numFmtId="0" fontId="8" fillId="2" borderId="3" xfId="0" applyFont="1" applyFill="1" applyBorder="1"/>
    <xf numFmtId="1" fontId="8" fillId="2" borderId="3" xfId="0" quotePrefix="1" applyNumberFormat="1" applyFont="1" applyFill="1" applyBorder="1" applyAlignment="1">
      <alignment horizontal="center"/>
    </xf>
    <xf numFmtId="1" fontId="8" fillId="2" borderId="3" xfId="0" applyNumberFormat="1" applyFont="1" applyFill="1" applyBorder="1" applyAlignment="1">
      <alignment horizontal="center"/>
    </xf>
    <xf numFmtId="0" fontId="16" fillId="3" borderId="12" xfId="0" applyFont="1" applyFill="1" applyBorder="1"/>
    <xf numFmtId="165" fontId="16" fillId="3" borderId="12" xfId="1" applyNumberFormat="1" applyFont="1" applyFill="1" applyBorder="1" applyAlignment="1">
      <alignment horizontal="right"/>
    </xf>
    <xf numFmtId="167" fontId="16" fillId="3" borderId="7" xfId="0" applyNumberFormat="1" applyFont="1" applyFill="1" applyBorder="1" applyAlignment="1">
      <alignment horizontal="right"/>
    </xf>
    <xf numFmtId="164" fontId="16" fillId="3" borderId="0" xfId="1" applyNumberFormat="1" applyFont="1" applyFill="1" applyBorder="1" applyAlignment="1">
      <alignment horizontal="right"/>
    </xf>
    <xf numFmtId="0" fontId="8" fillId="2" borderId="3" xfId="0" applyFont="1" applyFill="1" applyBorder="1" applyAlignment="1">
      <alignment horizontal="left" vertical="center"/>
    </xf>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3" fontId="16" fillId="3" borderId="0" xfId="1" applyNumberFormat="1" applyFont="1" applyFill="1" applyBorder="1" applyAlignment="1">
      <alignment vertical="top"/>
    </xf>
    <xf numFmtId="0" fontId="16" fillId="3" borderId="4" xfId="0" applyFont="1" applyFill="1" applyBorder="1" applyAlignment="1">
      <alignment horizontal="center" vertical="center"/>
    </xf>
    <xf numFmtId="3" fontId="7" fillId="0" borderId="0" xfId="0" applyNumberFormat="1" applyFont="1"/>
    <xf numFmtId="165" fontId="7" fillId="0" borderId="0" xfId="1" applyNumberFormat="1" applyFont="1" applyFill="1"/>
    <xf numFmtId="165" fontId="7" fillId="0" borderId="0" xfId="0" applyNumberFormat="1" applyFont="1"/>
    <xf numFmtId="0" fontId="16" fillId="3" borderId="7" xfId="0" applyFont="1" applyFill="1" applyBorder="1" applyAlignment="1">
      <alignment horizontal="left" vertical="top" wrapText="1"/>
    </xf>
    <xf numFmtId="3" fontId="16" fillId="3" borderId="7" xfId="1" applyNumberFormat="1" applyFont="1" applyFill="1" applyBorder="1" applyAlignment="1">
      <alignment vertical="top"/>
    </xf>
    <xf numFmtId="0" fontId="16" fillId="3" borderId="0" xfId="0" applyFont="1" applyFill="1" applyAlignment="1">
      <alignment horizontal="center" vertical="center"/>
    </xf>
    <xf numFmtId="0" fontId="16" fillId="3" borderId="11" xfId="0" applyFont="1" applyFill="1" applyBorder="1" applyAlignment="1">
      <alignment vertical="center"/>
    </xf>
    <xf numFmtId="3" fontId="16" fillId="3" borderId="11" xfId="0" applyNumberFormat="1" applyFont="1" applyFill="1" applyBorder="1" applyAlignment="1">
      <alignment vertical="center"/>
    </xf>
    <xf numFmtId="0" fontId="16" fillId="3" borderId="11" xfId="0" applyFont="1" applyFill="1" applyBorder="1" applyAlignment="1">
      <alignment vertical="center" wrapText="1"/>
    </xf>
    <xf numFmtId="0" fontId="16" fillId="3" borderId="11" xfId="0" applyFont="1" applyFill="1" applyBorder="1" applyAlignment="1">
      <alignment horizontal="center" vertical="center"/>
    </xf>
    <xf numFmtId="0" fontId="16" fillId="3" borderId="8" xfId="0" applyFont="1" applyFill="1" applyBorder="1" applyAlignment="1">
      <alignment vertical="center" wrapText="1"/>
    </xf>
    <xf numFmtId="0" fontId="16" fillId="3" borderId="8" xfId="0" applyFont="1" applyFill="1" applyBorder="1" applyAlignment="1">
      <alignment vertical="center"/>
    </xf>
    <xf numFmtId="3" fontId="16" fillId="3" borderId="8" xfId="0" applyNumberFormat="1" applyFont="1" applyFill="1" applyBorder="1" applyAlignment="1">
      <alignment vertical="center"/>
    </xf>
    <xf numFmtId="0" fontId="16" fillId="3" borderId="8" xfId="0" applyFont="1" applyFill="1" applyBorder="1" applyAlignment="1">
      <alignment horizontal="center" vertical="center" wrapText="1"/>
    </xf>
    <xf numFmtId="0" fontId="16" fillId="3" borderId="9" xfId="0" applyFont="1" applyFill="1" applyBorder="1"/>
    <xf numFmtId="3" fontId="16" fillId="3" borderId="9" xfId="0" applyNumberFormat="1" applyFont="1" applyFill="1" applyBorder="1"/>
    <xf numFmtId="3" fontId="16" fillId="3" borderId="0" xfId="0" applyNumberFormat="1" applyFont="1" applyFill="1"/>
    <xf numFmtId="165" fontId="23" fillId="3" borderId="0" xfId="0" applyNumberFormat="1" applyFont="1" applyFill="1"/>
    <xf numFmtId="165" fontId="16" fillId="3" borderId="6" xfId="1" applyNumberFormat="1" applyFont="1" applyFill="1" applyBorder="1"/>
    <xf numFmtId="0" fontId="16" fillId="3" borderId="7" xfId="0" applyFont="1" applyFill="1" applyBorder="1" applyAlignment="1">
      <alignment horizontal="left" indent="4"/>
    </xf>
    <xf numFmtId="165" fontId="16" fillId="3" borderId="7" xfId="1" quotePrefix="1" applyNumberFormat="1" applyFont="1" applyFill="1" applyBorder="1" applyAlignment="1">
      <alignment horizontal="right"/>
    </xf>
    <xf numFmtId="165" fontId="16" fillId="3" borderId="7" xfId="1" applyNumberFormat="1" applyFont="1" applyFill="1" applyBorder="1"/>
    <xf numFmtId="170" fontId="18" fillId="4" borderId="9" xfId="2" applyNumberFormat="1" applyFont="1" applyFill="1" applyBorder="1" applyAlignment="1"/>
    <xf numFmtId="165" fontId="16" fillId="3" borderId="6" xfId="1" quotePrefix="1" applyNumberFormat="1" applyFont="1" applyFill="1" applyBorder="1" applyAlignment="1">
      <alignment horizontal="right"/>
    </xf>
    <xf numFmtId="165" fontId="7" fillId="3" borderId="7" xfId="1" quotePrefix="1" applyNumberFormat="1" applyFont="1" applyFill="1" applyBorder="1" applyAlignment="1">
      <alignment horizontal="right"/>
    </xf>
    <xf numFmtId="165" fontId="16" fillId="3" borderId="7" xfId="1" applyNumberFormat="1" applyFont="1" applyFill="1" applyBorder="1" applyAlignment="1">
      <alignment horizontal="right" wrapText="1"/>
    </xf>
    <xf numFmtId="165" fontId="7" fillId="3" borderId="7" xfId="1" applyNumberFormat="1" applyFont="1" applyFill="1" applyBorder="1" applyAlignment="1">
      <alignment horizontal="right"/>
    </xf>
    <xf numFmtId="164" fontId="7" fillId="3" borderId="7" xfId="1" quotePrefix="1" applyNumberFormat="1" applyFont="1" applyFill="1" applyBorder="1" applyAlignment="1">
      <alignment horizontal="right"/>
    </xf>
    <xf numFmtId="164" fontId="7" fillId="3" borderId="7" xfId="1" applyNumberFormat="1" applyFont="1" applyFill="1" applyBorder="1" applyAlignment="1">
      <alignment horizontal="right"/>
    </xf>
    <xf numFmtId="0" fontId="16" fillId="3" borderId="6" xfId="0" applyFont="1" applyFill="1" applyBorder="1" applyAlignment="1">
      <alignment horizontal="left" wrapText="1" indent="1"/>
    </xf>
    <xf numFmtId="164" fontId="7" fillId="3" borderId="6" xfId="1" applyNumberFormat="1" applyFont="1" applyFill="1" applyBorder="1" applyAlignment="1">
      <alignment horizontal="right"/>
    </xf>
    <xf numFmtId="164" fontId="24" fillId="3" borderId="6" xfId="1" applyNumberFormat="1" applyFont="1" applyFill="1" applyBorder="1" applyAlignment="1">
      <alignment horizontal="right"/>
    </xf>
    <xf numFmtId="0" fontId="16" fillId="3" borderId="7" xfId="0" applyFont="1" applyFill="1" applyBorder="1" applyAlignment="1">
      <alignment horizontal="left" wrapText="1" indent="1"/>
    </xf>
    <xf numFmtId="164" fontId="24" fillId="3" borderId="7" xfId="1" applyNumberFormat="1" applyFont="1" applyFill="1" applyBorder="1" applyAlignment="1">
      <alignment horizontal="right"/>
    </xf>
    <xf numFmtId="164" fontId="24" fillId="3" borderId="7" xfId="1" applyNumberFormat="1" applyFont="1" applyFill="1" applyBorder="1" applyAlignment="1">
      <alignment horizontal="right" vertical="top"/>
    </xf>
    <xf numFmtId="0" fontId="16" fillId="3" borderId="8" xfId="0" applyFont="1" applyFill="1" applyBorder="1" applyAlignment="1">
      <alignment horizontal="left" wrapText="1" indent="1"/>
    </xf>
    <xf numFmtId="164" fontId="7" fillId="3" borderId="8" xfId="1" applyNumberFormat="1" applyFont="1" applyFill="1" applyBorder="1" applyAlignment="1">
      <alignment horizontal="right"/>
    </xf>
    <xf numFmtId="164" fontId="24" fillId="3" borderId="8" xfId="1" applyNumberFormat="1" applyFont="1" applyFill="1" applyBorder="1" applyAlignment="1">
      <alignment horizontal="right"/>
    </xf>
    <xf numFmtId="0" fontId="18" fillId="5" borderId="2" xfId="0" applyFont="1" applyFill="1" applyBorder="1"/>
    <xf numFmtId="165" fontId="16" fillId="5" borderId="2" xfId="1" applyNumberFormat="1" applyFont="1" applyFill="1" applyBorder="1"/>
    <xf numFmtId="170" fontId="16" fillId="4" borderId="9" xfId="2" applyNumberFormat="1" applyFont="1" applyFill="1" applyBorder="1"/>
    <xf numFmtId="164" fontId="16" fillId="3" borderId="6" xfId="1" quotePrefix="1" applyNumberFormat="1" applyFont="1" applyFill="1" applyBorder="1" applyAlignment="1">
      <alignment horizontal="right"/>
    </xf>
    <xf numFmtId="164" fontId="16" fillId="3" borderId="7" xfId="1" applyNumberFormat="1" applyFont="1" applyFill="1" applyBorder="1"/>
    <xf numFmtId="164" fontId="16" fillId="3" borderId="8" xfId="1" quotePrefix="1" applyNumberFormat="1" applyFont="1" applyFill="1" applyBorder="1" applyAlignment="1">
      <alignment horizontal="right"/>
    </xf>
    <xf numFmtId="167" fontId="23" fillId="3" borderId="0" xfId="0" applyNumberFormat="1" applyFont="1" applyFill="1"/>
    <xf numFmtId="165" fontId="7" fillId="3" borderId="6" xfId="1" applyNumberFormat="1" applyFont="1" applyFill="1" applyBorder="1" applyAlignment="1">
      <alignment horizontal="right"/>
    </xf>
    <xf numFmtId="0" fontId="7" fillId="3" borderId="7" xfId="0" applyFont="1" applyFill="1" applyBorder="1" applyAlignment="1">
      <alignment horizontal="right"/>
    </xf>
    <xf numFmtId="165" fontId="16" fillId="0" borderId="0" xfId="2" applyNumberFormat="1" applyFont="1"/>
    <xf numFmtId="165" fontId="7" fillId="3" borderId="8" xfId="1" applyNumberFormat="1" applyFont="1" applyFill="1" applyBorder="1" applyAlignment="1">
      <alignment horizontal="right"/>
    </xf>
    <xf numFmtId="165" fontId="7" fillId="0" borderId="0" xfId="1" applyNumberFormat="1" applyFont="1"/>
    <xf numFmtId="0" fontId="26" fillId="0" borderId="0" xfId="0" applyFont="1"/>
    <xf numFmtId="0" fontId="26" fillId="0" borderId="0" xfId="0" applyFont="1" applyAlignment="1">
      <alignment vertical="center"/>
    </xf>
    <xf numFmtId="0" fontId="7" fillId="3" borderId="0" xfId="0" applyFont="1" applyFill="1" applyAlignment="1">
      <alignment vertical="center"/>
    </xf>
    <xf numFmtId="37" fontId="16" fillId="3" borderId="1" xfId="1" quotePrefix="1" applyNumberFormat="1" applyFont="1" applyFill="1" applyBorder="1" applyAlignment="1">
      <alignment horizontal="right"/>
    </xf>
    <xf numFmtId="0" fontId="1" fillId="3" borderId="20" xfId="0" applyFont="1" applyFill="1" applyBorder="1" applyAlignment="1">
      <alignment horizontal="left" vertical="top"/>
    </xf>
    <xf numFmtId="0" fontId="5" fillId="0" borderId="0" xfId="0" applyFont="1" applyAlignment="1">
      <alignment horizontal="left"/>
    </xf>
    <xf numFmtId="0" fontId="1" fillId="3" borderId="23" xfId="0" applyFont="1" applyFill="1" applyBorder="1" applyAlignment="1">
      <alignment horizontal="left" vertical="top"/>
    </xf>
    <xf numFmtId="0" fontId="1" fillId="3" borderId="23" xfId="0" applyFont="1" applyFill="1" applyBorder="1" applyAlignment="1">
      <alignment vertical="top" wrapText="1"/>
    </xf>
    <xf numFmtId="0" fontId="1" fillId="3" borderId="26" xfId="0" applyFont="1" applyFill="1" applyBorder="1" applyAlignment="1">
      <alignment vertical="top" wrapText="1"/>
    </xf>
    <xf numFmtId="0" fontId="28" fillId="3" borderId="0" xfId="0" applyFont="1" applyFill="1" applyAlignment="1">
      <alignment horizontal="left"/>
    </xf>
    <xf numFmtId="0" fontId="11" fillId="2" borderId="3" xfId="0" applyFont="1" applyFill="1" applyBorder="1" applyAlignment="1">
      <alignment horizontal="center" vertical="center"/>
    </xf>
    <xf numFmtId="0" fontId="27" fillId="2" borderId="3" xfId="0" applyFont="1" applyFill="1" applyBorder="1" applyAlignment="1">
      <alignment horizontal="center" vertical="center"/>
    </xf>
    <xf numFmtId="0" fontId="1" fillId="3" borderId="10" xfId="0" applyFont="1" applyFill="1" applyBorder="1"/>
    <xf numFmtId="0" fontId="5" fillId="3" borderId="10" xfId="0" applyFont="1" applyFill="1" applyBorder="1"/>
    <xf numFmtId="0" fontId="1" fillId="3" borderId="7" xfId="0" applyFont="1" applyFill="1" applyBorder="1"/>
    <xf numFmtId="0" fontId="5" fillId="3" borderId="7" xfId="0" applyFont="1" applyFill="1" applyBorder="1"/>
    <xf numFmtId="0" fontId="1" fillId="3" borderId="7" xfId="0" applyFont="1" applyFill="1" applyBorder="1" applyAlignment="1">
      <alignment vertical="top"/>
    </xf>
    <xf numFmtId="0" fontId="5" fillId="3" borderId="7" xfId="0" applyFont="1" applyFill="1" applyBorder="1" applyAlignment="1">
      <alignment wrapText="1"/>
    </xf>
    <xf numFmtId="0" fontId="5" fillId="3" borderId="8" xfId="0" applyFont="1" applyFill="1" applyBorder="1"/>
    <xf numFmtId="0" fontId="8" fillId="0" borderId="0" xfId="0" applyFont="1" applyAlignment="1">
      <alignment vertical="top" wrapText="1"/>
    </xf>
    <xf numFmtId="0" fontId="3" fillId="0" borderId="0" xfId="0" applyFont="1" applyAlignment="1">
      <alignment horizontal="left" vertical="center"/>
    </xf>
    <xf numFmtId="0" fontId="9" fillId="0" borderId="0" xfId="0" applyFont="1" applyAlignment="1">
      <alignment vertical="top"/>
    </xf>
    <xf numFmtId="0" fontId="25" fillId="7" borderId="9" xfId="0" applyFont="1" applyFill="1" applyBorder="1" applyAlignment="1">
      <alignment horizontal="left" vertical="top"/>
    </xf>
    <xf numFmtId="0" fontId="16" fillId="3" borderId="6" xfId="0" applyFont="1" applyFill="1" applyBorder="1" applyAlignment="1">
      <alignment vertical="top" wrapText="1"/>
    </xf>
    <xf numFmtId="0" fontId="16" fillId="3" borderId="8" xfId="0" applyFont="1" applyFill="1" applyBorder="1" applyAlignment="1">
      <alignment vertical="top"/>
    </xf>
    <xf numFmtId="0" fontId="7" fillId="3" borderId="6" xfId="0" applyFont="1" applyFill="1" applyBorder="1" applyAlignment="1">
      <alignment vertical="top" wrapText="1"/>
    </xf>
    <xf numFmtId="0" fontId="7" fillId="3" borderId="7" xfId="0" applyFont="1" applyFill="1" applyBorder="1" applyAlignment="1">
      <alignment vertical="top" wrapText="1"/>
    </xf>
    <xf numFmtId="0" fontId="7" fillId="3" borderId="8" xfId="0" applyFont="1" applyFill="1" applyBorder="1" applyAlignment="1">
      <alignment vertical="top" wrapText="1"/>
    </xf>
    <xf numFmtId="0" fontId="25" fillId="7" borderId="9" xfId="0" applyFont="1" applyFill="1" applyBorder="1" applyAlignment="1">
      <alignment horizontal="left" vertical="top" wrapText="1"/>
    </xf>
    <xf numFmtId="0" fontId="25" fillId="7" borderId="9" xfId="0" applyFont="1" applyFill="1" applyBorder="1" applyAlignment="1">
      <alignment horizontal="center" vertical="top" wrapText="1"/>
    </xf>
    <xf numFmtId="0" fontId="25" fillId="7" borderId="9" xfId="0" applyFont="1" applyFill="1" applyBorder="1" applyAlignment="1">
      <alignment horizontal="center" vertical="top"/>
    </xf>
    <xf numFmtId="0" fontId="28" fillId="5" borderId="9" xfId="0" applyFont="1" applyFill="1" applyBorder="1" applyAlignment="1">
      <alignment horizontal="left" vertical="top" wrapText="1"/>
    </xf>
    <xf numFmtId="0" fontId="25" fillId="5" borderId="9" xfId="0" applyFont="1" applyFill="1" applyBorder="1" applyAlignment="1">
      <alignment horizontal="center" vertical="top" wrapText="1"/>
    </xf>
    <xf numFmtId="0" fontId="25" fillId="5" borderId="9" xfId="0" applyFont="1" applyFill="1" applyBorder="1" applyAlignment="1">
      <alignment horizontal="center" vertical="top"/>
    </xf>
    <xf numFmtId="0" fontId="16" fillId="3" borderId="1" xfId="0" applyFont="1" applyFill="1" applyBorder="1" applyAlignment="1">
      <alignment vertical="top"/>
    </xf>
    <xf numFmtId="0" fontId="16" fillId="3" borderId="1" xfId="0" applyFont="1" applyFill="1" applyBorder="1" applyAlignment="1">
      <alignment vertical="top" wrapText="1"/>
    </xf>
    <xf numFmtId="0" fontId="16" fillId="3" borderId="0" xfId="0" applyFont="1" applyFill="1" applyAlignment="1">
      <alignment vertical="top" wrapText="1"/>
    </xf>
    <xf numFmtId="0" fontId="16" fillId="3" borderId="7" xfId="0" applyFont="1" applyFill="1" applyBorder="1" applyAlignment="1">
      <alignment vertical="top" wrapText="1"/>
    </xf>
    <xf numFmtId="0" fontId="16" fillId="3" borderId="2" xfId="0" applyFont="1" applyFill="1" applyBorder="1" applyAlignment="1">
      <alignment vertical="top"/>
    </xf>
    <xf numFmtId="0" fontId="16" fillId="3" borderId="2" xfId="0" applyFont="1" applyFill="1" applyBorder="1" applyAlignment="1">
      <alignment vertical="top" wrapText="1"/>
    </xf>
    <xf numFmtId="0" fontId="7" fillId="3" borderId="6" xfId="0" applyFont="1" applyFill="1" applyBorder="1"/>
    <xf numFmtId="0" fontId="7" fillId="3" borderId="7" xfId="0" applyFont="1" applyFill="1" applyBorder="1"/>
    <xf numFmtId="0" fontId="7" fillId="3" borderId="2" xfId="0" applyFont="1" applyFill="1" applyBorder="1"/>
    <xf numFmtId="0" fontId="7" fillId="3" borderId="8" xfId="0" applyFont="1" applyFill="1" applyBorder="1" applyAlignment="1">
      <alignment wrapText="1"/>
    </xf>
    <xf numFmtId="0" fontId="16" fillId="3" borderId="6" xfId="0" applyFont="1" applyFill="1" applyBorder="1" applyAlignment="1">
      <alignment vertical="top"/>
    </xf>
    <xf numFmtId="0" fontId="16" fillId="3" borderId="7" xfId="0" applyFont="1" applyFill="1" applyBorder="1" applyAlignment="1">
      <alignment vertical="top"/>
    </xf>
    <xf numFmtId="0" fontId="16" fillId="3" borderId="8" xfId="0" applyFont="1" applyFill="1" applyBorder="1" applyAlignment="1">
      <alignment vertical="top" wrapText="1"/>
    </xf>
    <xf numFmtId="0" fontId="7" fillId="3" borderId="1" xfId="0" applyFont="1" applyFill="1" applyBorder="1"/>
    <xf numFmtId="0" fontId="16" fillId="3" borderId="7" xfId="0" quotePrefix="1" applyFont="1" applyFill="1" applyBorder="1" applyAlignment="1">
      <alignment vertical="top" wrapText="1"/>
    </xf>
    <xf numFmtId="0" fontId="16" fillId="3" borderId="2" xfId="0" applyFont="1" applyFill="1" applyBorder="1" applyAlignment="1">
      <alignment horizontal="left" vertical="top"/>
    </xf>
    <xf numFmtId="0" fontId="16" fillId="3" borderId="8" xfId="0" quotePrefix="1" applyFont="1" applyFill="1" applyBorder="1" applyAlignment="1">
      <alignment vertical="top" wrapText="1"/>
    </xf>
    <xf numFmtId="0" fontId="7" fillId="3" borderId="0" xfId="0" applyFont="1" applyFill="1" applyAlignment="1">
      <alignment horizontal="left" vertical="top" wrapText="1"/>
    </xf>
    <xf numFmtId="0" fontId="7" fillId="3" borderId="0" xfId="0" applyFont="1" applyFill="1" applyAlignment="1">
      <alignment vertical="top" wrapText="1"/>
    </xf>
    <xf numFmtId="0" fontId="7" fillId="3" borderId="1" xfId="0" applyFont="1" applyFill="1" applyBorder="1" applyAlignment="1">
      <alignment vertical="top" wrapText="1"/>
    </xf>
    <xf numFmtId="0" fontId="7" fillId="3" borderId="7" xfId="0" applyFont="1" applyFill="1" applyBorder="1" applyAlignment="1">
      <alignment wrapText="1"/>
    </xf>
    <xf numFmtId="0" fontId="7" fillId="3" borderId="0" xfId="0" applyFont="1" applyFill="1" applyAlignment="1">
      <alignment horizontal="left"/>
    </xf>
    <xf numFmtId="0" fontId="11" fillId="7" borderId="3" xfId="0" applyFont="1" applyFill="1" applyBorder="1" applyAlignment="1">
      <alignment horizontal="left" vertical="center"/>
    </xf>
    <xf numFmtId="0" fontId="11" fillId="7" borderId="3" xfId="0" applyFont="1" applyFill="1" applyBorder="1" applyAlignment="1">
      <alignment horizontal="center" vertical="center" wrapText="1"/>
    </xf>
    <xf numFmtId="0" fontId="11" fillId="7" borderId="3" xfId="0" applyFont="1" applyFill="1" applyBorder="1" applyAlignment="1">
      <alignment horizontal="center" vertical="center"/>
    </xf>
    <xf numFmtId="0" fontId="7" fillId="3" borderId="10" xfId="0" applyFont="1" applyFill="1" applyBorder="1" applyAlignment="1">
      <alignment horizontal="left" vertical="top" wrapText="1"/>
    </xf>
    <xf numFmtId="0" fontId="7" fillId="3" borderId="10" xfId="0" applyFont="1" applyFill="1" applyBorder="1" applyAlignment="1">
      <alignment horizontal="center" vertical="top"/>
    </xf>
    <xf numFmtId="0" fontId="7" fillId="3" borderId="12" xfId="0" applyFont="1" applyFill="1" applyBorder="1" applyAlignment="1">
      <alignment vertical="top" wrapText="1"/>
    </xf>
    <xf numFmtId="0" fontId="7" fillId="3" borderId="7" xfId="0" applyFont="1" applyFill="1" applyBorder="1" applyAlignment="1">
      <alignment horizontal="left" vertical="top" wrapText="1"/>
    </xf>
    <xf numFmtId="0" fontId="7" fillId="3" borderId="7" xfId="0" applyFont="1" applyFill="1" applyBorder="1" applyAlignment="1">
      <alignment horizontal="center" vertical="top" wrapText="1"/>
    </xf>
    <xf numFmtId="0" fontId="7" fillId="3" borderId="11" xfId="0" applyFont="1" applyFill="1" applyBorder="1" applyAlignment="1">
      <alignment horizontal="left" vertical="top" wrapText="1"/>
    </xf>
    <xf numFmtId="0" fontId="7" fillId="3" borderId="11" xfId="0" applyFont="1" applyFill="1" applyBorder="1" applyAlignment="1">
      <alignment horizontal="center" vertical="top" wrapText="1"/>
    </xf>
    <xf numFmtId="0" fontId="7" fillId="3" borderId="11" xfId="0" applyFont="1" applyFill="1" applyBorder="1" applyAlignment="1">
      <alignment vertical="top" wrapText="1"/>
    </xf>
    <xf numFmtId="0" fontId="7" fillId="3" borderId="0" xfId="0" applyFont="1" applyFill="1" applyAlignment="1">
      <alignment vertical="center" wrapText="1"/>
    </xf>
    <xf numFmtId="164" fontId="23" fillId="3" borderId="0" xfId="1" applyNumberFormat="1" applyFont="1" applyFill="1" applyBorder="1" applyAlignment="1">
      <alignment vertical="center" wrapText="1"/>
    </xf>
    <xf numFmtId="0" fontId="0" fillId="3" borderId="0" xfId="0" applyFill="1" applyAlignment="1">
      <alignment vertical="top" wrapText="1"/>
    </xf>
    <xf numFmtId="0" fontId="0" fillId="3" borderId="10" xfId="0" applyFill="1" applyBorder="1" applyAlignment="1">
      <alignment vertical="top" wrapText="1"/>
    </xf>
    <xf numFmtId="164" fontId="23" fillId="3" borderId="10" xfId="1" applyNumberFormat="1" applyFont="1" applyFill="1" applyBorder="1" applyAlignment="1">
      <alignment vertical="center" wrapText="1"/>
    </xf>
    <xf numFmtId="0" fontId="7" fillId="3" borderId="10" xfId="0" applyFont="1" applyFill="1" applyBorder="1" applyAlignment="1">
      <alignment vertical="center" wrapText="1"/>
    </xf>
    <xf numFmtId="0" fontId="8" fillId="3" borderId="9" xfId="0" applyFont="1" applyFill="1" applyBorder="1" applyAlignment="1">
      <alignment vertical="center"/>
    </xf>
    <xf numFmtId="0" fontId="8" fillId="3" borderId="9" xfId="0" applyFont="1" applyFill="1" applyBorder="1" applyAlignment="1">
      <alignment horizontal="center" vertical="top" wrapText="1"/>
    </xf>
    <xf numFmtId="0" fontId="7" fillId="3" borderId="9" xfId="0" applyFont="1" applyFill="1" applyBorder="1" applyAlignment="1">
      <alignment vertical="center"/>
    </xf>
    <xf numFmtId="0" fontId="7" fillId="0" borderId="0" xfId="0" applyFont="1" applyAlignment="1">
      <alignment vertical="center"/>
    </xf>
    <xf numFmtId="43" fontId="0" fillId="0" borderId="0" xfId="0" applyNumberFormat="1"/>
    <xf numFmtId="2" fontId="10" fillId="3" borderId="4" xfId="0" applyNumberFormat="1" applyFont="1" applyFill="1" applyBorder="1" applyAlignment="1">
      <alignment horizontal="left" vertical="center" wrapText="1"/>
    </xf>
    <xf numFmtId="2" fontId="10" fillId="3" borderId="2" xfId="0" applyNumberFormat="1" applyFont="1" applyFill="1" applyBorder="1" applyAlignment="1">
      <alignment horizontal="left" vertical="center" wrapText="1"/>
    </xf>
    <xf numFmtId="2" fontId="10" fillId="3" borderId="1" xfId="0" applyNumberFormat="1" applyFont="1" applyFill="1" applyBorder="1" applyAlignment="1">
      <alignment horizontal="left" vertical="center" wrapText="1"/>
    </xf>
    <xf numFmtId="0" fontId="16" fillId="3" borderId="7" xfId="0" applyFont="1" applyFill="1" applyBorder="1" applyAlignment="1">
      <alignment vertical="center" wrapText="1"/>
    </xf>
    <xf numFmtId="0" fontId="16" fillId="3" borderId="7" xfId="0" applyFont="1" applyFill="1" applyBorder="1" applyAlignment="1">
      <alignment vertical="center"/>
    </xf>
    <xf numFmtId="3" fontId="16" fillId="3" borderId="7" xfId="0" applyNumberFormat="1" applyFont="1" applyFill="1" applyBorder="1" applyAlignment="1">
      <alignment vertical="center"/>
    </xf>
    <xf numFmtId="0" fontId="16" fillId="3" borderId="7" xfId="0" applyFont="1" applyFill="1" applyBorder="1" applyAlignment="1">
      <alignment horizontal="center" vertical="center" wrapText="1"/>
    </xf>
    <xf numFmtId="2" fontId="5" fillId="3" borderId="4" xfId="0" applyNumberFormat="1" applyFont="1" applyFill="1" applyBorder="1" applyAlignment="1">
      <alignment horizontal="left" vertical="center" wrapText="1"/>
    </xf>
    <xf numFmtId="2" fontId="10" fillId="3" borderId="4" xfId="0" applyNumberFormat="1" applyFont="1" applyFill="1" applyBorder="1" applyAlignment="1">
      <alignment vertical="center" wrapText="1"/>
    </xf>
    <xf numFmtId="2" fontId="5" fillId="3" borderId="2" xfId="0" applyNumberFormat="1" applyFont="1" applyFill="1" applyBorder="1" applyAlignment="1">
      <alignment horizontal="left" vertical="center" wrapText="1"/>
    </xf>
    <xf numFmtId="2" fontId="10" fillId="3" borderId="2" xfId="0" applyNumberFormat="1" applyFont="1" applyFill="1" applyBorder="1" applyAlignment="1">
      <alignment vertical="center" wrapText="1"/>
    </xf>
    <xf numFmtId="2" fontId="10" fillId="3" borderId="8" xfId="0" applyNumberFormat="1" applyFont="1" applyFill="1" applyBorder="1" applyAlignment="1">
      <alignment horizontal="left" vertical="center" wrapText="1"/>
    </xf>
    <xf numFmtId="2" fontId="5" fillId="3" borderId="8" xfId="0" applyNumberFormat="1" applyFont="1" applyFill="1" applyBorder="1" applyAlignment="1">
      <alignment horizontal="left" vertical="center" wrapText="1"/>
    </xf>
    <xf numFmtId="2" fontId="10" fillId="3" borderId="8" xfId="0" applyNumberFormat="1" applyFont="1" applyFill="1" applyBorder="1" applyAlignment="1">
      <alignment vertical="center" wrapText="1"/>
    </xf>
    <xf numFmtId="2" fontId="10" fillId="3" borderId="6" xfId="0" applyNumberFormat="1" applyFont="1" applyFill="1" applyBorder="1" applyAlignment="1">
      <alignment horizontal="left" vertical="center" wrapText="1"/>
    </xf>
    <xf numFmtId="2" fontId="5" fillId="3" borderId="6" xfId="0" applyNumberFormat="1" applyFont="1" applyFill="1" applyBorder="1" applyAlignment="1">
      <alignment horizontal="left" vertical="center" wrapText="1"/>
    </xf>
    <xf numFmtId="2" fontId="10" fillId="3" borderId="6" xfId="0" applyNumberFormat="1" applyFont="1" applyFill="1" applyBorder="1" applyAlignment="1">
      <alignment vertical="center" wrapText="1"/>
    </xf>
    <xf numFmtId="2" fontId="10" fillId="3" borderId="1" xfId="0" applyNumberFormat="1" applyFont="1" applyFill="1" applyBorder="1" applyAlignment="1">
      <alignment vertical="center" wrapText="1"/>
    </xf>
    <xf numFmtId="2" fontId="5" fillId="3" borderId="1" xfId="0" applyNumberFormat="1" applyFont="1" applyFill="1" applyBorder="1" applyAlignment="1">
      <alignment horizontal="left" vertical="center" wrapText="1"/>
    </xf>
    <xf numFmtId="2" fontId="10" fillId="3" borderId="2" xfId="0" applyNumberFormat="1" applyFont="1" applyFill="1" applyBorder="1" applyAlignment="1">
      <alignment vertical="center"/>
    </xf>
    <xf numFmtId="1" fontId="10" fillId="3" borderId="2" xfId="0" applyNumberFormat="1" applyFont="1" applyFill="1" applyBorder="1" applyAlignment="1">
      <alignment horizontal="left" vertical="center" wrapText="1"/>
    </xf>
    <xf numFmtId="2" fontId="10" fillId="3" borderId="7" xfId="0" applyNumberFormat="1" applyFont="1" applyFill="1" applyBorder="1" applyAlignment="1">
      <alignment horizontal="left" vertical="center"/>
    </xf>
    <xf numFmtId="2" fontId="10" fillId="3" borderId="7" xfId="0" applyNumberFormat="1" applyFont="1" applyFill="1" applyBorder="1" applyAlignment="1">
      <alignment vertical="center" wrapText="1"/>
    </xf>
    <xf numFmtId="1" fontId="10" fillId="3" borderId="7" xfId="0" applyNumberFormat="1" applyFont="1" applyFill="1" applyBorder="1" applyAlignment="1">
      <alignment horizontal="left" vertical="center" wrapText="1"/>
    </xf>
    <xf numFmtId="0" fontId="16" fillId="3" borderId="0" xfId="0" applyFont="1" applyFill="1" applyBorder="1"/>
    <xf numFmtId="0" fontId="8" fillId="4" borderId="5" xfId="0" applyFont="1" applyFill="1" applyBorder="1" applyAlignment="1">
      <alignment vertical="top"/>
    </xf>
    <xf numFmtId="0" fontId="8" fillId="5" borderId="9" xfId="0" applyFont="1" applyFill="1" applyBorder="1" applyAlignment="1">
      <alignment vertical="top"/>
    </xf>
    <xf numFmtId="0" fontId="7" fillId="3" borderId="6" xfId="0" applyFont="1" applyFill="1" applyBorder="1" applyAlignment="1">
      <alignment horizontal="left" vertical="top"/>
    </xf>
    <xf numFmtId="0" fontId="7" fillId="3" borderId="7" xfId="0" applyFont="1" applyFill="1" applyBorder="1" applyAlignment="1">
      <alignment horizontal="left" vertical="top"/>
    </xf>
    <xf numFmtId="0" fontId="7" fillId="3" borderId="8" xfId="0" applyFont="1" applyFill="1" applyBorder="1" applyAlignment="1">
      <alignment horizontal="left" vertical="top"/>
    </xf>
    <xf numFmtId="170" fontId="8" fillId="5" borderId="9" xfId="2" applyNumberFormat="1" applyFont="1" applyFill="1" applyBorder="1" applyAlignment="1">
      <alignment vertical="top"/>
    </xf>
    <xf numFmtId="165" fontId="7" fillId="3" borderId="6" xfId="1" applyNumberFormat="1" applyFont="1" applyFill="1" applyBorder="1"/>
    <xf numFmtId="165" fontId="7" fillId="3" borderId="7" xfId="1" applyNumberFormat="1" applyFont="1" applyFill="1" applyBorder="1"/>
    <xf numFmtId="165" fontId="7" fillId="3" borderId="7" xfId="1" applyNumberFormat="1" applyFont="1" applyFill="1" applyBorder="1" applyAlignment="1">
      <alignment horizontal="center"/>
    </xf>
    <xf numFmtId="0" fontId="16" fillId="3" borderId="7" xfId="0" applyFont="1" applyFill="1" applyBorder="1" applyAlignment="1">
      <alignment horizontal="left" vertical="top"/>
    </xf>
    <xf numFmtId="165" fontId="16" fillId="3" borderId="7" xfId="1" applyNumberFormat="1" applyFont="1" applyFill="1" applyBorder="1" applyAlignment="1">
      <alignment horizontal="center"/>
    </xf>
    <xf numFmtId="0" fontId="16" fillId="3" borderId="0" xfId="0" applyFont="1" applyFill="1" applyAlignment="1">
      <alignment horizontal="left" vertical="top" wrapText="1"/>
    </xf>
    <xf numFmtId="0" fontId="16" fillId="3" borderId="8" xfId="0" applyFont="1" applyFill="1" applyBorder="1" applyAlignment="1">
      <alignment horizontal="left" vertical="top"/>
    </xf>
    <xf numFmtId="0" fontId="16" fillId="3" borderId="0" xfId="0" applyFont="1" applyFill="1" applyAlignment="1">
      <alignment horizontal="left" vertical="top"/>
    </xf>
    <xf numFmtId="0" fontId="11" fillId="2" borderId="16" xfId="0" applyFont="1" applyFill="1" applyBorder="1" applyAlignment="1">
      <alignment horizontal="center" vertical="center"/>
    </xf>
    <xf numFmtId="0" fontId="27" fillId="2" borderId="17" xfId="0" applyFont="1" applyFill="1" applyBorder="1" applyAlignment="1">
      <alignment horizontal="center" vertical="center"/>
    </xf>
    <xf numFmtId="0" fontId="1" fillId="3" borderId="18" xfId="0" applyFont="1" applyFill="1" applyBorder="1" applyAlignment="1">
      <alignment horizontal="left" vertical="top"/>
    </xf>
    <xf numFmtId="0" fontId="1" fillId="3" borderId="19"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3" borderId="24" xfId="0" applyFont="1" applyFill="1" applyBorder="1" applyAlignment="1">
      <alignment vertical="top"/>
    </xf>
    <xf numFmtId="0" fontId="1" fillId="3" borderId="25" xfId="0" applyFont="1" applyFill="1" applyBorder="1" applyAlignment="1">
      <alignment vertical="top"/>
    </xf>
    <xf numFmtId="0" fontId="16" fillId="3" borderId="0" xfId="0" applyFont="1" applyFill="1" applyAlignment="1">
      <alignment horizontal="left" vertical="top" wrapText="1"/>
    </xf>
    <xf numFmtId="0" fontId="25" fillId="0" borderId="0" xfId="0" applyFont="1" applyAlignment="1">
      <alignment horizontal="left"/>
    </xf>
    <xf numFmtId="0" fontId="2" fillId="0" borderId="0" xfId="0" applyFont="1" applyAlignment="1">
      <alignment horizontal="left"/>
    </xf>
    <xf numFmtId="0" fontId="18" fillId="2" borderId="3" xfId="3" applyFont="1" applyFill="1" applyBorder="1" applyAlignment="1">
      <alignment horizontal="left" vertical="top"/>
    </xf>
    <xf numFmtId="0" fontId="8" fillId="2" borderId="3" xfId="0" applyFont="1" applyFill="1" applyBorder="1" applyAlignment="1">
      <alignment horizontal="center" vertical="top"/>
    </xf>
    <xf numFmtId="0" fontId="16" fillId="3" borderId="10" xfId="3" applyFont="1" applyFill="1" applyBorder="1" applyAlignment="1">
      <alignment horizontal="left" vertical="top"/>
    </xf>
    <xf numFmtId="165" fontId="7" fillId="3" borderId="10" xfId="1" applyNumberFormat="1" applyFont="1" applyFill="1" applyBorder="1" applyAlignment="1">
      <alignment horizontal="left" vertical="top"/>
    </xf>
    <xf numFmtId="0" fontId="16" fillId="3" borderId="7" xfId="3" applyFont="1" applyFill="1" applyBorder="1" applyAlignment="1">
      <alignment horizontal="left" vertical="top"/>
    </xf>
    <xf numFmtId="165" fontId="7" fillId="3" borderId="7" xfId="1" applyNumberFormat="1" applyFont="1" applyFill="1" applyBorder="1" applyAlignment="1">
      <alignment horizontal="left" vertical="top"/>
    </xf>
    <xf numFmtId="164" fontId="7" fillId="3" borderId="7" xfId="1" applyNumberFormat="1" applyFont="1" applyFill="1" applyBorder="1" applyAlignment="1">
      <alignment horizontal="left" vertical="top"/>
    </xf>
    <xf numFmtId="0" fontId="16" fillId="3" borderId="11" xfId="3" applyFont="1" applyFill="1" applyBorder="1" applyAlignment="1">
      <alignment horizontal="left" vertical="top"/>
    </xf>
    <xf numFmtId="165" fontId="7" fillId="3" borderId="11" xfId="1" applyNumberFormat="1" applyFont="1" applyFill="1" applyBorder="1" applyAlignment="1">
      <alignment horizontal="left" vertical="top"/>
    </xf>
    <xf numFmtId="0" fontId="18" fillId="5" borderId="9" xfId="3" applyFont="1" applyFill="1" applyBorder="1" applyAlignment="1">
      <alignment horizontal="left" vertical="top"/>
    </xf>
    <xf numFmtId="165" fontId="7" fillId="5" borderId="9" xfId="1" applyNumberFormat="1" applyFont="1" applyFill="1" applyBorder="1" applyAlignment="1">
      <alignment horizontal="left" vertical="top"/>
    </xf>
    <xf numFmtId="165" fontId="16" fillId="3" borderId="10" xfId="1" applyNumberFormat="1" applyFont="1" applyFill="1" applyBorder="1" applyAlignment="1">
      <alignment horizontal="left" vertical="top"/>
    </xf>
    <xf numFmtId="165" fontId="16" fillId="3" borderId="7" xfId="1" applyNumberFormat="1" applyFont="1" applyFill="1" applyBorder="1" applyAlignment="1">
      <alignment horizontal="left" vertical="top"/>
    </xf>
    <xf numFmtId="0" fontId="16" fillId="3" borderId="8" xfId="3" applyFont="1" applyFill="1" applyBorder="1" applyAlignment="1">
      <alignment horizontal="left" vertical="top"/>
    </xf>
    <xf numFmtId="165" fontId="16" fillId="3" borderId="8" xfId="1" applyNumberFormat="1" applyFont="1" applyFill="1" applyBorder="1" applyAlignment="1">
      <alignment horizontal="left" vertical="top"/>
    </xf>
    <xf numFmtId="0" fontId="0" fillId="3" borderId="0" xfId="0" applyFill="1"/>
    <xf numFmtId="0" fontId="16" fillId="3" borderId="0" xfId="3" applyFont="1" applyFill="1" applyBorder="1" applyAlignment="1">
      <alignment horizontal="left" vertical="top"/>
    </xf>
    <xf numFmtId="165" fontId="16" fillId="3" borderId="0" xfId="1" applyNumberFormat="1" applyFont="1" applyFill="1" applyBorder="1" applyAlignment="1">
      <alignment horizontal="left" vertical="top"/>
    </xf>
    <xf numFmtId="43" fontId="7" fillId="0" borderId="0" xfId="0" applyNumberFormat="1" applyFont="1"/>
    <xf numFmtId="164" fontId="31" fillId="0" borderId="0" xfId="1" applyNumberFormat="1" applyFont="1" applyFill="1" applyBorder="1"/>
    <xf numFmtId="0" fontId="7" fillId="0" borderId="0" xfId="0" applyFont="1" applyFill="1"/>
    <xf numFmtId="0" fontId="31" fillId="0" borderId="0" xfId="0" applyFont="1" applyFill="1" applyBorder="1"/>
    <xf numFmtId="37" fontId="31" fillId="0" borderId="0" xfId="1" quotePrefix="1" applyNumberFormat="1" applyFont="1" applyFill="1" applyBorder="1" applyAlignment="1">
      <alignment horizontal="right"/>
    </xf>
    <xf numFmtId="0" fontId="16" fillId="0" borderId="0" xfId="0" applyFont="1" applyFill="1"/>
    <xf numFmtId="2" fontId="10" fillId="3" borderId="4" xfId="0" applyNumberFormat="1" applyFont="1" applyFill="1" applyBorder="1" applyAlignment="1">
      <alignment horizontal="left" vertical="center" wrapText="1"/>
    </xf>
    <xf numFmtId="2" fontId="10" fillId="3" borderId="2" xfId="0" applyNumberFormat="1" applyFont="1" applyFill="1" applyBorder="1" applyAlignment="1">
      <alignment horizontal="left" vertical="center" wrapText="1"/>
    </xf>
    <xf numFmtId="2" fontId="10" fillId="3" borderId="0" xfId="0" applyNumberFormat="1" applyFont="1" applyFill="1" applyAlignment="1">
      <alignment horizontal="left" vertical="center"/>
    </xf>
    <xf numFmtId="0" fontId="0" fillId="0" borderId="0" xfId="0" applyAlignment="1">
      <alignment wrapText="1"/>
    </xf>
    <xf numFmtId="2" fontId="10" fillId="3" borderId="1" xfId="0" applyNumberFormat="1" applyFont="1" applyFill="1" applyBorder="1" applyAlignment="1">
      <alignment vertical="center"/>
    </xf>
    <xf numFmtId="1" fontId="10" fillId="3" borderId="1" xfId="0" applyNumberFormat="1" applyFont="1" applyFill="1" applyBorder="1" applyAlignment="1">
      <alignment horizontal="left" vertical="center" wrapText="1"/>
    </xf>
    <xf numFmtId="0" fontId="16" fillId="3" borderId="8" xfId="0" applyFont="1" applyFill="1" applyBorder="1" applyAlignment="1">
      <alignment horizontal="left" vertical="top"/>
    </xf>
    <xf numFmtId="2" fontId="10" fillId="3" borderId="4" xfId="0" applyNumberFormat="1" applyFont="1" applyFill="1" applyBorder="1" applyAlignment="1">
      <alignment horizontal="left" vertical="center" wrapText="1"/>
    </xf>
    <xf numFmtId="2" fontId="10" fillId="3" borderId="2" xfId="0" applyNumberFormat="1" applyFont="1" applyFill="1" applyBorder="1" applyAlignment="1">
      <alignment horizontal="left" vertical="center" wrapText="1"/>
    </xf>
    <xf numFmtId="2" fontId="10" fillId="3" borderId="1" xfId="0" applyNumberFormat="1" applyFont="1" applyFill="1" applyBorder="1" applyAlignment="1">
      <alignment horizontal="left" vertical="center" wrapText="1"/>
    </xf>
    <xf numFmtId="2" fontId="10" fillId="3" borderId="0" xfId="0" applyNumberFormat="1" applyFont="1" applyFill="1" applyBorder="1" applyAlignment="1">
      <alignment horizontal="left" vertical="center" wrapText="1"/>
    </xf>
    <xf numFmtId="0" fontId="18" fillId="4" borderId="5" xfId="0" applyFont="1" applyFill="1" applyBorder="1" applyAlignment="1">
      <alignment horizontal="left"/>
    </xf>
    <xf numFmtId="0" fontId="16" fillId="3" borderId="0" xfId="0" applyFont="1" applyFill="1" applyAlignment="1">
      <alignment horizontal="left" vertical="top" wrapText="1"/>
    </xf>
    <xf numFmtId="0" fontId="16" fillId="3" borderId="0" xfId="0" applyFont="1" applyFill="1" applyAlignment="1">
      <alignment horizontal="left" wrapText="1"/>
    </xf>
    <xf numFmtId="0" fontId="16" fillId="3" borderId="4" xfId="0" applyFont="1" applyFill="1" applyBorder="1" applyAlignment="1">
      <alignment horizontal="left" vertical="center"/>
    </xf>
    <xf numFmtId="0" fontId="16" fillId="3" borderId="10" xfId="0" applyFont="1" applyFill="1" applyBorder="1" applyAlignment="1">
      <alignment horizontal="left" vertical="center"/>
    </xf>
    <xf numFmtId="0" fontId="16" fillId="3" borderId="4" xfId="0" applyFont="1" applyFill="1" applyBorder="1" applyAlignment="1">
      <alignment horizontal="right" vertical="center"/>
    </xf>
    <xf numFmtId="0" fontId="16" fillId="3" borderId="10" xfId="0" applyFont="1" applyFill="1" applyBorder="1" applyAlignment="1">
      <alignment horizontal="right" vertical="center"/>
    </xf>
    <xf numFmtId="3" fontId="16" fillId="3" borderId="4" xfId="1" applyNumberFormat="1" applyFont="1" applyFill="1" applyBorder="1" applyAlignment="1">
      <alignment horizontal="right" vertical="center"/>
    </xf>
    <xf numFmtId="3" fontId="16" fillId="3" borderId="10" xfId="1" applyNumberFormat="1" applyFont="1" applyFill="1" applyBorder="1" applyAlignment="1">
      <alignment horizontal="right" vertical="center"/>
    </xf>
    <xf numFmtId="0" fontId="11" fillId="2" borderId="13" xfId="0" applyFont="1" applyFill="1" applyBorder="1" applyAlignment="1">
      <alignment horizontal="left" vertical="center"/>
    </xf>
    <xf numFmtId="0" fontId="11" fillId="2" borderId="15" xfId="0" applyFont="1" applyFill="1" applyBorder="1" applyAlignment="1">
      <alignment horizontal="left" vertical="center"/>
    </xf>
    <xf numFmtId="0" fontId="11" fillId="2" borderId="14" xfId="0" applyFont="1" applyFill="1" applyBorder="1" applyAlignment="1">
      <alignment horizontal="center" vertical="center"/>
    </xf>
    <xf numFmtId="0" fontId="11" fillId="2" borderId="9" xfId="0" applyFont="1" applyFill="1" applyBorder="1" applyAlignment="1">
      <alignment horizontal="center" vertical="center"/>
    </xf>
    <xf numFmtId="0" fontId="25" fillId="7" borderId="9" xfId="0" applyFont="1" applyFill="1" applyBorder="1" applyAlignment="1">
      <alignment horizontal="center" vertical="top"/>
    </xf>
    <xf numFmtId="0" fontId="25" fillId="6" borderId="9" xfId="0" applyFont="1" applyFill="1" applyBorder="1" applyAlignment="1">
      <alignment horizontal="center" vertical="top"/>
    </xf>
    <xf numFmtId="0" fontId="16" fillId="3" borderId="6" xfId="0" applyFont="1" applyFill="1" applyBorder="1" applyAlignment="1">
      <alignment horizontal="left" vertical="top" wrapText="1"/>
    </xf>
    <xf numFmtId="0" fontId="16" fillId="3" borderId="7" xfId="0" applyFont="1" applyFill="1" applyBorder="1" applyAlignment="1">
      <alignment horizontal="left" vertical="top"/>
    </xf>
    <xf numFmtId="0" fontId="16" fillId="3" borderId="7" xfId="0" applyFont="1" applyFill="1" applyBorder="1" applyAlignment="1">
      <alignment horizontal="left" vertical="top" wrapText="1"/>
    </xf>
    <xf numFmtId="0" fontId="7" fillId="3" borderId="0" xfId="0" applyFont="1" applyFill="1" applyAlignment="1">
      <alignment horizontal="left"/>
    </xf>
    <xf numFmtId="0" fontId="7" fillId="3" borderId="6"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0" xfId="0" applyFont="1" applyFill="1" applyAlignment="1">
      <alignment horizontal="left" vertical="top" wrapText="1"/>
    </xf>
    <xf numFmtId="0" fontId="16" fillId="3" borderId="1" xfId="0" applyFont="1" applyFill="1" applyBorder="1" applyAlignment="1">
      <alignment horizontal="left" vertical="top"/>
    </xf>
    <xf numFmtId="0" fontId="16" fillId="3" borderId="0" xfId="0" applyFont="1" applyFill="1" applyAlignment="1">
      <alignment horizontal="left" vertical="top"/>
    </xf>
    <xf numFmtId="0" fontId="16" fillId="3" borderId="2" xfId="0" applyFont="1" applyFill="1" applyBorder="1" applyAlignment="1">
      <alignment horizontal="left" vertical="top"/>
    </xf>
    <xf numFmtId="0" fontId="7" fillId="3" borderId="2" xfId="0" applyFont="1" applyFill="1" applyBorder="1" applyAlignment="1">
      <alignment horizontal="left" vertical="top" wrapText="1"/>
    </xf>
    <xf numFmtId="0" fontId="29"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zoomScaleNormal="100" workbookViewId="0">
      <selection activeCell="E7" sqref="E7"/>
    </sheetView>
  </sheetViews>
  <sheetFormatPr baseColWidth="10" defaultColWidth="9.1640625" defaultRowHeight="14" x14ac:dyDescent="0.15"/>
  <cols>
    <col min="1" max="1" width="19" style="1" customWidth="1"/>
    <col min="2" max="2" width="14.33203125" style="1" customWidth="1"/>
    <col min="3" max="3" width="30.5" style="1" customWidth="1"/>
    <col min="4" max="5" width="31.6640625" style="1" customWidth="1"/>
    <col min="6" max="6" width="33.5" style="1" customWidth="1"/>
    <col min="7" max="16384" width="9.1640625" style="1"/>
  </cols>
  <sheetData>
    <row r="1" spans="1:6" s="5" customFormat="1" ht="18" x14ac:dyDescent="0.15">
      <c r="A1" s="4" t="s">
        <v>24</v>
      </c>
    </row>
    <row r="2" spans="1:6" s="5" customFormat="1" ht="19.5" customHeight="1" x14ac:dyDescent="0.2">
      <c r="A2" s="10" t="s">
        <v>25</v>
      </c>
      <c r="B2" s="11"/>
      <c r="C2" s="12"/>
      <c r="D2" s="11"/>
      <c r="E2" s="11"/>
      <c r="F2" s="11"/>
    </row>
    <row r="3" spans="1:6" s="6" customFormat="1" ht="15" customHeight="1" x14ac:dyDescent="0.15">
      <c r="A3" s="13" t="s">
        <v>391</v>
      </c>
      <c r="B3" s="14"/>
      <c r="C3" s="14"/>
      <c r="D3" s="14"/>
      <c r="E3" s="14"/>
      <c r="F3" s="14"/>
    </row>
    <row r="4" spans="1:6" s="6" customFormat="1" ht="15" customHeight="1" x14ac:dyDescent="0.15">
      <c r="A4" s="13" t="s">
        <v>45</v>
      </c>
      <c r="B4" s="14"/>
      <c r="C4" s="14"/>
      <c r="D4" s="14"/>
      <c r="E4" s="14"/>
      <c r="F4" s="14"/>
    </row>
    <row r="5" spans="1:6" s="7" customFormat="1" ht="15" customHeight="1" thickBot="1" x14ac:dyDescent="0.2">
      <c r="A5" s="8" t="s">
        <v>5</v>
      </c>
      <c r="B5" s="8" t="s">
        <v>4</v>
      </c>
      <c r="C5" s="8" t="s">
        <v>10</v>
      </c>
      <c r="D5" s="8" t="s">
        <v>3</v>
      </c>
      <c r="E5" s="8" t="s">
        <v>2</v>
      </c>
      <c r="F5" s="8" t="s">
        <v>1</v>
      </c>
    </row>
    <row r="6" spans="1:6" s="7" customFormat="1" ht="15" customHeight="1" thickTop="1" x14ac:dyDescent="0.15">
      <c r="A6" s="367" t="s">
        <v>23</v>
      </c>
      <c r="B6" s="284" t="s">
        <v>34</v>
      </c>
      <c r="C6" s="291" t="s">
        <v>30</v>
      </c>
      <c r="D6" s="292" t="s">
        <v>35</v>
      </c>
      <c r="E6" s="292" t="s">
        <v>36</v>
      </c>
      <c r="F6" s="292" t="s">
        <v>37</v>
      </c>
    </row>
    <row r="7" spans="1:6" s="7" customFormat="1" ht="25" customHeight="1" x14ac:dyDescent="0.15">
      <c r="A7" s="368"/>
      <c r="B7" s="295" t="s">
        <v>7</v>
      </c>
      <c r="C7" s="296" t="s">
        <v>27</v>
      </c>
      <c r="D7" s="297" t="s">
        <v>28</v>
      </c>
      <c r="E7" s="297" t="s">
        <v>29</v>
      </c>
      <c r="F7" s="297" t="s">
        <v>32</v>
      </c>
    </row>
    <row r="8" spans="1:6" s="7" customFormat="1" ht="15" customHeight="1" x14ac:dyDescent="0.15">
      <c r="A8" s="369" t="s">
        <v>0</v>
      </c>
      <c r="B8" s="298" t="s">
        <v>34</v>
      </c>
      <c r="C8" s="299"/>
      <c r="D8" s="300" t="s">
        <v>30</v>
      </c>
      <c r="E8" s="300" t="s">
        <v>38</v>
      </c>
      <c r="F8" s="300" t="s">
        <v>39</v>
      </c>
    </row>
    <row r="9" spans="1:6" s="7" customFormat="1" ht="15" customHeight="1" x14ac:dyDescent="0.15">
      <c r="A9" s="368"/>
      <c r="B9" s="285" t="s">
        <v>7</v>
      </c>
      <c r="C9" s="293"/>
      <c r="D9" s="294" t="s">
        <v>26</v>
      </c>
      <c r="E9" s="294" t="s">
        <v>31</v>
      </c>
      <c r="F9" s="294" t="s">
        <v>33</v>
      </c>
    </row>
    <row r="10" spans="1:6" s="7" customFormat="1" ht="12" customHeight="1" x14ac:dyDescent="0.15">
      <c r="A10" s="15" t="s">
        <v>44</v>
      </c>
      <c r="B10" s="16"/>
      <c r="C10" s="17"/>
      <c r="D10" s="18"/>
      <c r="E10" s="18"/>
      <c r="F10" s="18"/>
    </row>
    <row r="11" spans="1:6" s="3" customFormat="1" ht="12" customHeight="1" x14ac:dyDescent="0.15">
      <c r="A11" s="19" t="s">
        <v>462</v>
      </c>
      <c r="B11" s="19"/>
      <c r="C11" s="19"/>
      <c r="D11" s="19"/>
      <c r="E11" s="19"/>
      <c r="F11" s="19"/>
    </row>
    <row r="12" spans="1:6" s="3" customFormat="1" ht="12" customHeight="1" x14ac:dyDescent="0.15">
      <c r="A12" s="19"/>
      <c r="B12" s="19"/>
      <c r="C12" s="19"/>
      <c r="D12" s="19"/>
      <c r="E12" s="19"/>
      <c r="F12" s="19"/>
    </row>
    <row r="13" spans="1:6" s="2" customFormat="1" ht="15" customHeight="1" x14ac:dyDescent="0.15">
      <c r="A13" s="13" t="s">
        <v>46</v>
      </c>
      <c r="B13" s="20"/>
      <c r="C13" s="21"/>
      <c r="D13" s="21"/>
      <c r="E13" s="21"/>
      <c r="F13" s="21"/>
    </row>
    <row r="14" spans="1:6" s="7" customFormat="1" ht="15" customHeight="1" thickBot="1" x14ac:dyDescent="0.2">
      <c r="A14" s="8" t="s">
        <v>5</v>
      </c>
      <c r="B14" s="8" t="s">
        <v>4</v>
      </c>
      <c r="C14" s="8" t="s">
        <v>10</v>
      </c>
      <c r="D14" s="8" t="s">
        <v>3</v>
      </c>
      <c r="E14" s="8" t="s">
        <v>2</v>
      </c>
      <c r="F14" s="8" t="s">
        <v>1</v>
      </c>
    </row>
    <row r="15" spans="1:6" s="7" customFormat="1" ht="15" customHeight="1" thickTop="1" x14ac:dyDescent="0.15">
      <c r="A15" s="367" t="s">
        <v>23</v>
      </c>
      <c r="B15" s="284" t="s">
        <v>9</v>
      </c>
      <c r="C15" s="291"/>
      <c r="D15" s="292" t="s">
        <v>22</v>
      </c>
      <c r="E15" s="292" t="s">
        <v>21</v>
      </c>
      <c r="F15" s="292" t="s">
        <v>20</v>
      </c>
    </row>
    <row r="16" spans="1:6" s="7" customFormat="1" ht="15" customHeight="1" x14ac:dyDescent="0.15">
      <c r="A16" s="368"/>
      <c r="B16" s="295" t="s">
        <v>7</v>
      </c>
      <c r="C16" s="296"/>
      <c r="D16" s="297" t="s">
        <v>19</v>
      </c>
      <c r="E16" s="297" t="s">
        <v>18</v>
      </c>
      <c r="F16" s="297" t="s">
        <v>17</v>
      </c>
    </row>
    <row r="17" spans="1:6" s="7" customFormat="1" ht="15" customHeight="1" x14ac:dyDescent="0.15">
      <c r="A17" s="369" t="s">
        <v>16</v>
      </c>
      <c r="B17" s="298" t="s">
        <v>9</v>
      </c>
      <c r="C17" s="299"/>
      <c r="D17" s="300" t="s">
        <v>8</v>
      </c>
      <c r="E17" s="300" t="s">
        <v>15</v>
      </c>
      <c r="F17" s="300" t="s">
        <v>14</v>
      </c>
    </row>
    <row r="18" spans="1:6" s="7" customFormat="1" ht="15" customHeight="1" x14ac:dyDescent="0.15">
      <c r="A18" s="368"/>
      <c r="B18" s="285" t="s">
        <v>7</v>
      </c>
      <c r="C18" s="293"/>
      <c r="D18" s="294" t="s">
        <v>13</v>
      </c>
      <c r="E18" s="294" t="s">
        <v>12</v>
      </c>
      <c r="F18" s="294" t="s">
        <v>11</v>
      </c>
    </row>
    <row r="19" spans="1:6" s="7" customFormat="1" ht="15" customHeight="1" x14ac:dyDescent="0.15">
      <c r="A19" s="369"/>
      <c r="B19" s="286" t="s">
        <v>9</v>
      </c>
      <c r="C19" s="301" t="s">
        <v>8</v>
      </c>
      <c r="D19" s="302"/>
      <c r="E19" s="302"/>
      <c r="F19" s="302"/>
    </row>
    <row r="20" spans="1:6" s="7" customFormat="1" ht="25" customHeight="1" x14ac:dyDescent="0.15">
      <c r="A20" s="368"/>
      <c r="B20" s="295" t="s">
        <v>7</v>
      </c>
      <c r="C20" s="297" t="s">
        <v>6</v>
      </c>
      <c r="D20" s="296"/>
      <c r="E20" s="296"/>
      <c r="F20" s="296"/>
    </row>
    <row r="21" spans="1:6" s="2" customFormat="1" ht="12" customHeight="1" x14ac:dyDescent="0.15">
      <c r="A21" s="19" t="s">
        <v>463</v>
      </c>
      <c r="B21" s="20"/>
      <c r="C21" s="21"/>
      <c r="D21" s="21"/>
      <c r="E21" s="21"/>
      <c r="F21" s="21"/>
    </row>
    <row r="22" spans="1:6" x14ac:dyDescent="0.15">
      <c r="A22" s="22"/>
      <c r="B22" s="22"/>
      <c r="C22" s="22"/>
      <c r="D22" s="22"/>
      <c r="E22" s="22"/>
      <c r="F22" s="22"/>
    </row>
    <row r="23" spans="1:6" ht="15" customHeight="1" x14ac:dyDescent="0.15">
      <c r="A23" s="13" t="s">
        <v>392</v>
      </c>
      <c r="B23" s="22"/>
      <c r="C23" s="22"/>
      <c r="D23" s="22"/>
      <c r="E23" s="22"/>
      <c r="F23" s="22"/>
    </row>
    <row r="24" spans="1:6" ht="15" thickBot="1" x14ac:dyDescent="0.2">
      <c r="A24" s="8" t="s">
        <v>5</v>
      </c>
      <c r="B24" s="8" t="s">
        <v>4</v>
      </c>
      <c r="C24" s="8" t="s">
        <v>10</v>
      </c>
      <c r="D24" s="8" t="s">
        <v>3</v>
      </c>
      <c r="E24" s="8" t="s">
        <v>2</v>
      </c>
      <c r="F24" s="8" t="s">
        <v>1</v>
      </c>
    </row>
    <row r="25" spans="1:6" ht="15" customHeight="1" thickTop="1" x14ac:dyDescent="0.15">
      <c r="A25" s="367" t="s">
        <v>23</v>
      </c>
      <c r="B25" s="360" t="s">
        <v>34</v>
      </c>
      <c r="C25" s="291" t="s">
        <v>30</v>
      </c>
      <c r="D25" s="292" t="s">
        <v>35</v>
      </c>
      <c r="E25" s="292" t="s">
        <v>36</v>
      </c>
      <c r="F25" s="292" t="s">
        <v>37</v>
      </c>
    </row>
    <row r="26" spans="1:6" ht="24" customHeight="1" x14ac:dyDescent="0.15">
      <c r="A26" s="368"/>
      <c r="B26" s="295" t="s">
        <v>7</v>
      </c>
      <c r="C26" s="296" t="s">
        <v>27</v>
      </c>
      <c r="D26" s="297" t="s">
        <v>28</v>
      </c>
      <c r="E26" s="297" t="s">
        <v>29</v>
      </c>
      <c r="F26" s="297" t="s">
        <v>32</v>
      </c>
    </row>
    <row r="27" spans="1:6" ht="15" customHeight="1" x14ac:dyDescent="0.15">
      <c r="A27" s="369" t="s">
        <v>0</v>
      </c>
      <c r="B27" s="298" t="s">
        <v>34</v>
      </c>
      <c r="C27" s="299"/>
      <c r="D27" s="300" t="s">
        <v>30</v>
      </c>
      <c r="E27" s="300" t="s">
        <v>38</v>
      </c>
      <c r="F27" s="300" t="s">
        <v>39</v>
      </c>
    </row>
    <row r="28" spans="1:6" ht="15" customHeight="1" x14ac:dyDescent="0.15">
      <c r="A28" s="368"/>
      <c r="B28" s="361" t="s">
        <v>7</v>
      </c>
      <c r="C28" s="293"/>
      <c r="D28" s="294" t="s">
        <v>26</v>
      </c>
      <c r="E28" s="294" t="s">
        <v>31</v>
      </c>
      <c r="F28" s="294" t="s">
        <v>33</v>
      </c>
    </row>
    <row r="29" spans="1:6" ht="15" customHeight="1" x14ac:dyDescent="0.15">
      <c r="A29" s="369" t="s">
        <v>490</v>
      </c>
      <c r="B29" s="364" t="s">
        <v>34</v>
      </c>
      <c r="C29" s="364"/>
      <c r="D29" s="301" t="s">
        <v>30</v>
      </c>
      <c r="E29" s="365" t="s">
        <v>41</v>
      </c>
      <c r="F29" s="365"/>
    </row>
    <row r="30" spans="1:6" ht="15" customHeight="1" x14ac:dyDescent="0.15">
      <c r="A30" s="370"/>
      <c r="B30" s="305" t="s">
        <v>7</v>
      </c>
      <c r="C30" s="305"/>
      <c r="D30" s="306" t="s">
        <v>26</v>
      </c>
      <c r="E30" s="307" t="s">
        <v>31</v>
      </c>
      <c r="F30" s="24"/>
    </row>
    <row r="31" spans="1:6" ht="15" customHeight="1" x14ac:dyDescent="0.15">
      <c r="A31" s="368"/>
      <c r="B31" s="303" t="s">
        <v>40</v>
      </c>
      <c r="C31" s="303"/>
      <c r="D31" s="294" t="s">
        <v>42</v>
      </c>
      <c r="E31" s="304" t="s">
        <v>43</v>
      </c>
      <c r="F31" s="304"/>
    </row>
    <row r="32" spans="1:6" ht="12" customHeight="1" x14ac:dyDescent="0.15">
      <c r="A32" s="362" t="s">
        <v>44</v>
      </c>
    </row>
    <row r="33" spans="1:1" ht="12" customHeight="1" x14ac:dyDescent="0.15">
      <c r="A33" s="23" t="s">
        <v>47</v>
      </c>
    </row>
  </sheetData>
  <mergeCells count="8">
    <mergeCell ref="A25:A26"/>
    <mergeCell ref="A27:A28"/>
    <mergeCell ref="A29:A31"/>
    <mergeCell ref="A6:A7"/>
    <mergeCell ref="A8:A9"/>
    <mergeCell ref="A15:A16"/>
    <mergeCell ref="A17:A18"/>
    <mergeCell ref="A19:A20"/>
  </mergeCells>
  <pageMargins left="0.7" right="0.7" top="0.75" bottom="0.75" header="0.3" footer="0.3"/>
  <pageSetup orientation="portrait" horizontalDpi="4294967293" r:id="rId1"/>
  <headerFooter>
    <oddFooter>&amp;L&amp;1#&amp;"Calibri"&amp;9&amp;K000000INTERNAL. This information is accessible to ADB Management and staff. It may be shared outside ADB with appropriate permission.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9F65-E1B2-4C6E-99DE-9C19E5D8D837}">
  <dimension ref="A1:M28"/>
  <sheetViews>
    <sheetView zoomScaleNormal="100" workbookViewId="0">
      <selection activeCell="A3" sqref="A3"/>
    </sheetView>
  </sheetViews>
  <sheetFormatPr baseColWidth="10" defaultColWidth="8.6640625" defaultRowHeight="11" x14ac:dyDescent="0.15"/>
  <cols>
    <col min="1" max="1" width="32" style="5" customWidth="1"/>
    <col min="2" max="12" width="9.83203125" style="5" customWidth="1"/>
    <col min="13" max="16384" width="8.6640625" style="5"/>
  </cols>
  <sheetData>
    <row r="1" spans="1:13" ht="18" x14ac:dyDescent="0.15">
      <c r="A1" s="26" t="s">
        <v>24</v>
      </c>
      <c r="G1" s="205"/>
    </row>
    <row r="2" spans="1:13" ht="18" x14ac:dyDescent="0.2">
      <c r="A2" s="27" t="s">
        <v>25</v>
      </c>
      <c r="G2" s="205"/>
    </row>
    <row r="3" spans="1:13" ht="15" customHeight="1" x14ac:dyDescent="0.15">
      <c r="A3" s="334" t="s">
        <v>456</v>
      </c>
      <c r="G3" s="157"/>
    </row>
    <row r="4" spans="1:13" ht="11.5" customHeight="1" x14ac:dyDescent="0.15">
      <c r="A4" s="124" t="s">
        <v>381</v>
      </c>
      <c r="B4" s="11"/>
      <c r="C4" s="11"/>
      <c r="D4" s="11"/>
      <c r="E4" s="11"/>
      <c r="F4" s="11"/>
      <c r="G4" s="11"/>
      <c r="H4" s="11"/>
      <c r="I4" s="11"/>
      <c r="J4" s="11"/>
      <c r="K4" s="11"/>
      <c r="L4" s="11"/>
    </row>
    <row r="5" spans="1:13" s="2" customFormat="1" ht="12" customHeight="1" thickBot="1" x14ac:dyDescent="0.2">
      <c r="A5" s="144" t="s">
        <v>4</v>
      </c>
      <c r="B5" s="145">
        <v>2010</v>
      </c>
      <c r="C5" s="145">
        <v>2011</v>
      </c>
      <c r="D5" s="146">
        <v>2012</v>
      </c>
      <c r="E5" s="145">
        <v>2013</v>
      </c>
      <c r="F5" s="145">
        <v>2014</v>
      </c>
      <c r="G5" s="145">
        <v>2015</v>
      </c>
      <c r="H5" s="145">
        <v>2016</v>
      </c>
      <c r="I5" s="145">
        <v>2017</v>
      </c>
      <c r="J5" s="145">
        <v>2018</v>
      </c>
      <c r="K5" s="145">
        <v>2019</v>
      </c>
      <c r="L5" s="145">
        <v>2020</v>
      </c>
    </row>
    <row r="6" spans="1:13" s="2" customFormat="1" ht="12" customHeight="1" thickTop="1" x14ac:dyDescent="0.15">
      <c r="A6" s="309" t="s">
        <v>241</v>
      </c>
      <c r="B6" s="309"/>
      <c r="C6" s="309"/>
      <c r="D6" s="309"/>
      <c r="E6" s="309"/>
      <c r="F6" s="309"/>
      <c r="G6" s="309"/>
      <c r="H6" s="309"/>
      <c r="I6" s="309"/>
      <c r="J6" s="309"/>
      <c r="K6" s="309"/>
      <c r="L6" s="309"/>
    </row>
    <row r="7" spans="1:13" s="2" customFormat="1" ht="12" customHeight="1" x14ac:dyDescent="0.15">
      <c r="A7" s="310" t="s">
        <v>242</v>
      </c>
      <c r="B7" s="310"/>
      <c r="C7" s="310"/>
      <c r="D7" s="310"/>
      <c r="E7" s="310"/>
      <c r="F7" s="310"/>
      <c r="G7" s="310"/>
      <c r="H7" s="310"/>
      <c r="I7" s="310"/>
      <c r="J7" s="310"/>
      <c r="K7" s="310"/>
      <c r="L7" s="310"/>
      <c r="M7" s="206"/>
    </row>
    <row r="8" spans="1:13" s="2" customFormat="1" ht="12" customHeight="1" x14ac:dyDescent="0.15">
      <c r="A8" s="311" t="s">
        <v>385</v>
      </c>
      <c r="B8" s="201">
        <v>6153.68</v>
      </c>
      <c r="C8" s="201">
        <v>6117.23</v>
      </c>
      <c r="D8" s="201">
        <v>4572.88</v>
      </c>
      <c r="E8" s="201">
        <v>4104.6499999999996</v>
      </c>
      <c r="F8" s="201">
        <v>4480.5200000000004</v>
      </c>
      <c r="G8" s="201">
        <v>4583.1099999999997</v>
      </c>
      <c r="H8" s="201">
        <v>4507.58</v>
      </c>
      <c r="I8" s="201">
        <v>5656.05</v>
      </c>
      <c r="J8" s="201">
        <v>5405.46</v>
      </c>
      <c r="K8" s="201">
        <v>5421.62</v>
      </c>
      <c r="L8" s="127">
        <v>3989.09</v>
      </c>
    </row>
    <row r="9" spans="1:13" s="2" customFormat="1" ht="12" customHeight="1" x14ac:dyDescent="0.15">
      <c r="A9" s="312" t="s">
        <v>432</v>
      </c>
      <c r="B9" s="182">
        <v>2700744.6</v>
      </c>
      <c r="C9" s="182">
        <v>2853892.2</v>
      </c>
      <c r="D9" s="182">
        <v>2491612.9</v>
      </c>
      <c r="E9" s="182">
        <v>2530246</v>
      </c>
      <c r="F9" s="182">
        <v>2943202.3</v>
      </c>
      <c r="G9" s="182">
        <v>3247306.3</v>
      </c>
      <c r="H9" s="182">
        <v>3185749.3</v>
      </c>
      <c r="I9" s="182">
        <v>3801001</v>
      </c>
      <c r="J9" s="182">
        <v>3847347.8</v>
      </c>
      <c r="K9" s="182">
        <v>3998163.8</v>
      </c>
      <c r="L9" s="68">
        <v>3119670</v>
      </c>
    </row>
    <row r="10" spans="1:13" s="2" customFormat="1" ht="12" customHeight="1" x14ac:dyDescent="0.15">
      <c r="A10" s="312" t="s">
        <v>243</v>
      </c>
      <c r="B10" s="184">
        <v>117.56704655215056</v>
      </c>
      <c r="C10" s="184">
        <v>5.6705695162734049</v>
      </c>
      <c r="D10" s="184">
        <v>-12.694218092750676</v>
      </c>
      <c r="E10" s="184">
        <v>1.5505257658603444</v>
      </c>
      <c r="F10" s="184">
        <v>16.320796475915778</v>
      </c>
      <c r="G10" s="184">
        <v>10.332419215627819</v>
      </c>
      <c r="H10" s="184">
        <v>-1.8956326971681148</v>
      </c>
      <c r="I10" s="184">
        <v>19.312621366659343</v>
      </c>
      <c r="J10" s="184">
        <v>1.2193314340090966</v>
      </c>
      <c r="K10" s="184">
        <v>3.9199991225123965</v>
      </c>
      <c r="L10" s="56">
        <v>-21.97243144465466</v>
      </c>
    </row>
    <row r="11" spans="1:13" s="2" customFormat="1" ht="12" customHeight="1" x14ac:dyDescent="0.15">
      <c r="A11" s="312" t="s">
        <v>433</v>
      </c>
      <c r="B11" s="182">
        <v>2563505.4</v>
      </c>
      <c r="C11" s="182">
        <v>3259152.6</v>
      </c>
      <c r="D11" s="182">
        <v>1171451.3999999999</v>
      </c>
      <c r="E11" s="182">
        <v>857089.7</v>
      </c>
      <c r="F11" s="182">
        <v>1125398.3999999999</v>
      </c>
      <c r="G11" s="182">
        <v>1123519.5</v>
      </c>
      <c r="H11" s="182">
        <v>1072460.7</v>
      </c>
      <c r="I11" s="182">
        <v>1805222.1</v>
      </c>
      <c r="J11" s="182">
        <v>1590851.9</v>
      </c>
      <c r="K11" s="182">
        <v>1459655.4</v>
      </c>
      <c r="L11" s="68">
        <v>781624.95</v>
      </c>
    </row>
    <row r="12" spans="1:13" s="2" customFormat="1" ht="12" customHeight="1" x14ac:dyDescent="0.15">
      <c r="A12" s="312" t="s">
        <v>386</v>
      </c>
      <c r="B12" s="182">
        <v>10133.4</v>
      </c>
      <c r="C12" s="182">
        <v>19695.2</v>
      </c>
      <c r="D12" s="182">
        <v>18580</v>
      </c>
      <c r="E12" s="182">
        <v>21556.1</v>
      </c>
      <c r="F12" s="182">
        <v>24318.2</v>
      </c>
      <c r="G12" s="182">
        <v>26574.1</v>
      </c>
      <c r="H12" s="182">
        <v>28958.5</v>
      </c>
      <c r="I12" s="182">
        <v>54357.7</v>
      </c>
      <c r="J12" s="182">
        <v>45765.9</v>
      </c>
      <c r="K12" s="182">
        <v>35892.6</v>
      </c>
      <c r="L12" s="68">
        <v>26049.16</v>
      </c>
    </row>
    <row r="13" spans="1:13" s="2" customFormat="1" ht="12" customHeight="1" x14ac:dyDescent="0.15">
      <c r="A13" s="312" t="s">
        <v>244</v>
      </c>
      <c r="B13" s="182">
        <v>243</v>
      </c>
      <c r="C13" s="182">
        <v>232</v>
      </c>
      <c r="D13" s="182">
        <v>238</v>
      </c>
      <c r="E13" s="182">
        <v>251</v>
      </c>
      <c r="F13" s="182">
        <v>263</v>
      </c>
      <c r="G13" s="182">
        <v>283</v>
      </c>
      <c r="H13" s="182">
        <v>292</v>
      </c>
      <c r="I13" s="182">
        <v>297</v>
      </c>
      <c r="J13" s="182">
        <v>305</v>
      </c>
      <c r="K13" s="182">
        <v>317</v>
      </c>
      <c r="L13" s="68">
        <v>321</v>
      </c>
    </row>
    <row r="14" spans="1:13" s="2" customFormat="1" ht="12" customHeight="1" x14ac:dyDescent="0.15">
      <c r="A14" s="312" t="s">
        <v>245</v>
      </c>
      <c r="B14" s="38" t="s">
        <v>52</v>
      </c>
      <c r="C14" s="38" t="s">
        <v>52</v>
      </c>
      <c r="D14" s="38" t="s">
        <v>52</v>
      </c>
      <c r="E14" s="38" t="s">
        <v>52</v>
      </c>
      <c r="F14" s="38" t="s">
        <v>52</v>
      </c>
      <c r="G14" s="38" t="s">
        <v>52</v>
      </c>
      <c r="H14" s="182">
        <v>11</v>
      </c>
      <c r="I14" s="182">
        <v>9</v>
      </c>
      <c r="J14" s="182">
        <v>11</v>
      </c>
      <c r="K14" s="182">
        <v>14</v>
      </c>
      <c r="L14" s="68">
        <v>3</v>
      </c>
    </row>
    <row r="15" spans="1:13" s="2" customFormat="1" ht="12" customHeight="1" x14ac:dyDescent="0.15">
      <c r="A15" s="313" t="s">
        <v>246</v>
      </c>
      <c r="B15" s="59" t="s">
        <v>52</v>
      </c>
      <c r="C15" s="59" t="s">
        <v>52</v>
      </c>
      <c r="D15" s="59" t="s">
        <v>52</v>
      </c>
      <c r="E15" s="59" t="s">
        <v>52</v>
      </c>
      <c r="F15" s="59" t="s">
        <v>52</v>
      </c>
      <c r="G15" s="59" t="s">
        <v>52</v>
      </c>
      <c r="H15" s="59" t="s">
        <v>52</v>
      </c>
      <c r="I15" s="59" t="s">
        <v>52</v>
      </c>
      <c r="J15" s="59" t="s">
        <v>52</v>
      </c>
      <c r="K15" s="59" t="s">
        <v>52</v>
      </c>
      <c r="L15" s="59" t="s">
        <v>52</v>
      </c>
    </row>
    <row r="16" spans="1:13" ht="12" customHeight="1" x14ac:dyDescent="0.15">
      <c r="A16" s="310" t="s">
        <v>247</v>
      </c>
      <c r="B16" s="314"/>
      <c r="C16" s="314"/>
      <c r="D16" s="314"/>
      <c r="E16" s="314"/>
      <c r="F16" s="314"/>
      <c r="G16" s="314"/>
      <c r="H16" s="314"/>
      <c r="I16" s="314"/>
      <c r="J16" s="314"/>
      <c r="K16" s="314"/>
      <c r="L16" s="314"/>
      <c r="M16" s="206"/>
    </row>
    <row r="17" spans="1:13" ht="12" customHeight="1" x14ac:dyDescent="0.15">
      <c r="A17" s="311" t="s">
        <v>387</v>
      </c>
      <c r="B17" s="315">
        <v>18116.05</v>
      </c>
      <c r="C17" s="315">
        <v>17059.53</v>
      </c>
      <c r="D17" s="315">
        <v>13736.42</v>
      </c>
      <c r="E17" s="315">
        <v>12738.23</v>
      </c>
      <c r="F17" s="315">
        <v>13766.23</v>
      </c>
      <c r="G17" s="315">
        <v>14097.17</v>
      </c>
      <c r="H17" s="315">
        <v>13802.59</v>
      </c>
      <c r="I17" s="315">
        <v>17516.71</v>
      </c>
      <c r="J17" s="315">
        <v>16557.509999999998</v>
      </c>
      <c r="K17" s="315">
        <v>16634.21</v>
      </c>
      <c r="L17" s="315">
        <v>11332.59</v>
      </c>
    </row>
    <row r="18" spans="1:13" ht="12" customHeight="1" x14ac:dyDescent="0.15">
      <c r="A18" s="312" t="s">
        <v>432</v>
      </c>
      <c r="B18" s="316">
        <v>1538393.3</v>
      </c>
      <c r="C18" s="316">
        <v>2237585</v>
      </c>
      <c r="D18" s="316">
        <v>1878171.4</v>
      </c>
      <c r="E18" s="316">
        <v>1919890.7</v>
      </c>
      <c r="F18" s="316">
        <v>2286678.7999999998</v>
      </c>
      <c r="G18" s="316">
        <v>2370421.2999999998</v>
      </c>
      <c r="H18" s="316">
        <v>2496848.9</v>
      </c>
      <c r="I18" s="316">
        <v>3113242.9</v>
      </c>
      <c r="J18" s="316">
        <v>3123521.7</v>
      </c>
      <c r="K18" s="316">
        <v>3293302.8</v>
      </c>
      <c r="L18" s="316">
        <v>2447567.1</v>
      </c>
    </row>
    <row r="19" spans="1:13" x14ac:dyDescent="0.15">
      <c r="A19" s="312" t="s">
        <v>243</v>
      </c>
      <c r="B19" s="184">
        <v>57.792343796797361</v>
      </c>
      <c r="C19" s="184">
        <v>45.449476411526234</v>
      </c>
      <c r="D19" s="184">
        <v>-16.062567455538002</v>
      </c>
      <c r="E19" s="184">
        <v>2.221272243843142</v>
      </c>
      <c r="F19" s="184">
        <v>19.104634446117164</v>
      </c>
      <c r="G19" s="184">
        <v>3.662189022787099</v>
      </c>
      <c r="H19" s="184">
        <v>5.3335497786828112</v>
      </c>
      <c r="I19" s="184">
        <v>24.686876326396835</v>
      </c>
      <c r="J19" s="184">
        <v>0.33016376589183327</v>
      </c>
      <c r="K19" s="184">
        <v>5.435566527359148</v>
      </c>
      <c r="L19" s="56">
        <v>-25.680471895873037</v>
      </c>
    </row>
    <row r="20" spans="1:13" ht="13" x14ac:dyDescent="0.15">
      <c r="A20" s="312" t="s">
        <v>433</v>
      </c>
      <c r="B20" s="317">
        <v>217112.3</v>
      </c>
      <c r="C20" s="317">
        <v>321682.3</v>
      </c>
      <c r="D20" s="317">
        <v>134854.9</v>
      </c>
      <c r="E20" s="317">
        <v>101985.2</v>
      </c>
      <c r="F20" s="317">
        <v>102182.7</v>
      </c>
      <c r="G20" s="317">
        <v>96480</v>
      </c>
      <c r="H20" s="317">
        <v>77471.600000000006</v>
      </c>
      <c r="I20" s="317">
        <v>118071.2</v>
      </c>
      <c r="J20" s="317">
        <v>109850.6</v>
      </c>
      <c r="K20" s="317">
        <v>84800.1</v>
      </c>
      <c r="L20" s="317">
        <v>53078.171000000002</v>
      </c>
    </row>
    <row r="21" spans="1:13" ht="13" x14ac:dyDescent="0.15">
      <c r="A21" s="312" t="s">
        <v>386</v>
      </c>
      <c r="B21" s="182">
        <v>1395.2</v>
      </c>
      <c r="C21" s="182">
        <v>2720.6</v>
      </c>
      <c r="D21" s="182">
        <v>5253.6</v>
      </c>
      <c r="E21" s="182">
        <v>2762.2</v>
      </c>
      <c r="F21" s="182">
        <v>2699.8</v>
      </c>
      <c r="G21" s="182">
        <v>2682.8</v>
      </c>
      <c r="H21" s="182">
        <v>2488.6</v>
      </c>
      <c r="I21" s="182">
        <v>4032.2</v>
      </c>
      <c r="J21" s="182">
        <v>3506.2</v>
      </c>
      <c r="K21" s="182">
        <v>2474.6999999999998</v>
      </c>
      <c r="L21" s="317">
        <v>1675.414</v>
      </c>
    </row>
    <row r="22" spans="1:13" x14ac:dyDescent="0.15">
      <c r="A22" s="318" t="s">
        <v>244</v>
      </c>
      <c r="B22" s="319">
        <v>204</v>
      </c>
      <c r="C22" s="319">
        <v>200</v>
      </c>
      <c r="D22" s="319">
        <v>207</v>
      </c>
      <c r="E22" s="319">
        <v>220</v>
      </c>
      <c r="F22" s="319">
        <v>232</v>
      </c>
      <c r="G22" s="319">
        <v>252</v>
      </c>
      <c r="H22" s="319">
        <v>261</v>
      </c>
      <c r="I22" s="319">
        <v>266</v>
      </c>
      <c r="J22" s="319">
        <v>274</v>
      </c>
      <c r="K22" s="319">
        <v>288</v>
      </c>
      <c r="L22" s="319">
        <v>293</v>
      </c>
    </row>
    <row r="23" spans="1:13" ht="12" x14ac:dyDescent="0.15">
      <c r="A23" s="318" t="s">
        <v>245</v>
      </c>
      <c r="B23" s="38">
        <v>20</v>
      </c>
      <c r="C23" s="38">
        <v>17</v>
      </c>
      <c r="D23" s="38">
        <v>15</v>
      </c>
      <c r="E23" s="38">
        <v>14</v>
      </c>
      <c r="F23" s="38">
        <v>16</v>
      </c>
      <c r="G23" s="38">
        <v>16</v>
      </c>
      <c r="H23" s="38">
        <v>11</v>
      </c>
      <c r="I23" s="319">
        <v>9</v>
      </c>
      <c r="J23" s="319">
        <v>11</v>
      </c>
      <c r="K23" s="319">
        <v>14</v>
      </c>
      <c r="L23" s="319">
        <v>4</v>
      </c>
      <c r="M23" s="207"/>
    </row>
    <row r="24" spans="1:13" ht="12" x14ac:dyDescent="0.15">
      <c r="A24" s="321" t="s">
        <v>246</v>
      </c>
      <c r="B24" s="59">
        <v>37</v>
      </c>
      <c r="C24" s="59">
        <v>17</v>
      </c>
      <c r="D24" s="59">
        <v>1</v>
      </c>
      <c r="E24" s="59">
        <v>1</v>
      </c>
      <c r="F24" s="59">
        <v>0</v>
      </c>
      <c r="G24" s="59">
        <v>0</v>
      </c>
      <c r="H24" s="59">
        <v>0</v>
      </c>
      <c r="I24" s="59">
        <v>1</v>
      </c>
      <c r="J24" s="59">
        <v>0</v>
      </c>
      <c r="K24" s="59">
        <v>0</v>
      </c>
      <c r="L24" s="59">
        <v>0</v>
      </c>
      <c r="M24" s="207"/>
    </row>
    <row r="25" spans="1:13" ht="12" x14ac:dyDescent="0.15">
      <c r="A25" s="208" t="s">
        <v>248</v>
      </c>
      <c r="B25" s="209"/>
      <c r="C25" s="209"/>
      <c r="D25" s="209"/>
      <c r="E25" s="209"/>
      <c r="F25" s="209"/>
      <c r="G25" s="209"/>
      <c r="H25" s="209"/>
      <c r="I25" s="209"/>
      <c r="J25" s="209"/>
      <c r="K25" s="209"/>
      <c r="L25" s="209"/>
      <c r="M25" s="207"/>
    </row>
    <row r="26" spans="1:13" s="34" customFormat="1" ht="12" customHeight="1" x14ac:dyDescent="0.15">
      <c r="A26" s="308" t="s">
        <v>380</v>
      </c>
      <c r="B26" s="138"/>
      <c r="C26" s="138"/>
      <c r="D26" s="138"/>
      <c r="E26" s="138"/>
      <c r="F26" s="138"/>
      <c r="G26" s="138"/>
      <c r="H26" s="138"/>
      <c r="I26" s="138"/>
      <c r="J26" s="138"/>
      <c r="K26" s="138"/>
      <c r="L26" s="138"/>
      <c r="M26" s="5"/>
    </row>
    <row r="27" spans="1:13" ht="13" x14ac:dyDescent="0.15">
      <c r="A27" s="208" t="s">
        <v>384</v>
      </c>
      <c r="B27" s="137"/>
      <c r="C27" s="137"/>
      <c r="D27" s="137"/>
      <c r="E27" s="137"/>
      <c r="F27" s="137"/>
      <c r="G27" s="137"/>
      <c r="H27" s="137"/>
      <c r="I27" s="137"/>
      <c r="J27" s="137"/>
      <c r="K27" s="137"/>
      <c r="L27" s="137"/>
      <c r="M27" s="207"/>
    </row>
    <row r="28" spans="1:13" ht="12" x14ac:dyDescent="0.15">
      <c r="A28" s="208" t="s">
        <v>249</v>
      </c>
      <c r="B28" s="137"/>
      <c r="C28" s="137"/>
      <c r="D28" s="137"/>
      <c r="E28" s="137"/>
      <c r="F28" s="137"/>
      <c r="G28" s="137"/>
      <c r="H28" s="137"/>
      <c r="I28" s="137"/>
      <c r="J28" s="137"/>
      <c r="K28" s="137"/>
      <c r="L28" s="137"/>
      <c r="M28" s="207"/>
    </row>
  </sheetData>
  <pageMargins left="0.7" right="0.7" top="0.75" bottom="0.75" header="0.3" footer="0.3"/>
  <pageSetup paperSize="9"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5053-65D7-44D5-93F8-699F1D5E7168}">
  <dimension ref="A1:C21"/>
  <sheetViews>
    <sheetView zoomScaleNormal="100" workbookViewId="0">
      <selection activeCell="A3" sqref="A3"/>
    </sheetView>
  </sheetViews>
  <sheetFormatPr baseColWidth="10" defaultColWidth="8.6640625" defaultRowHeight="14" x14ac:dyDescent="0.15"/>
  <cols>
    <col min="1" max="1" width="27.83203125" style="1" customWidth="1"/>
    <col min="2" max="3" width="33.6640625" style="1" customWidth="1"/>
    <col min="4" max="16384" width="8.6640625" style="1"/>
  </cols>
  <sheetData>
    <row r="1" spans="1:3" s="5" customFormat="1" ht="18" x14ac:dyDescent="0.15">
      <c r="A1" s="26" t="s">
        <v>24</v>
      </c>
    </row>
    <row r="2" spans="1:3" s="5" customFormat="1" ht="18" x14ac:dyDescent="0.2">
      <c r="A2" s="27" t="s">
        <v>25</v>
      </c>
      <c r="B2" s="28"/>
    </row>
    <row r="3" spans="1:3" customFormat="1" ht="15" x14ac:dyDescent="0.2">
      <c r="A3" s="334" t="s">
        <v>455</v>
      </c>
    </row>
    <row r="4" spans="1:3" s="2" customFormat="1" ht="15" customHeight="1" x14ac:dyDescent="0.15">
      <c r="A4" s="380" t="s">
        <v>250</v>
      </c>
      <c r="B4" s="382" t="s">
        <v>251</v>
      </c>
      <c r="C4" s="383"/>
    </row>
    <row r="5" spans="1:3" s="2" customFormat="1" ht="15" customHeight="1" thickBot="1" x14ac:dyDescent="0.2">
      <c r="A5" s="381"/>
      <c r="B5" s="323" t="s">
        <v>388</v>
      </c>
      <c r="C5" s="324" t="s">
        <v>390</v>
      </c>
    </row>
    <row r="6" spans="1:3" s="211" customFormat="1" ht="15" customHeight="1" thickTop="1" x14ac:dyDescent="0.15">
      <c r="A6" s="325" t="s">
        <v>252</v>
      </c>
      <c r="B6" s="326" t="s">
        <v>253</v>
      </c>
      <c r="C6" s="210" t="s">
        <v>254</v>
      </c>
    </row>
    <row r="7" spans="1:3" s="211" customFormat="1" ht="27" customHeight="1" x14ac:dyDescent="0.15">
      <c r="A7" s="327" t="s">
        <v>255</v>
      </c>
      <c r="B7" s="328" t="s">
        <v>256</v>
      </c>
      <c r="C7" s="212" t="s">
        <v>257</v>
      </c>
    </row>
    <row r="8" spans="1:3" s="211" customFormat="1" ht="52.5" customHeight="1" x14ac:dyDescent="0.15">
      <c r="A8" s="329" t="s">
        <v>258</v>
      </c>
      <c r="B8" s="330" t="s">
        <v>259</v>
      </c>
      <c r="C8" s="213" t="s">
        <v>260</v>
      </c>
    </row>
    <row r="9" spans="1:3" s="211" customFormat="1" ht="27" customHeight="1" x14ac:dyDescent="0.15">
      <c r="A9" s="329" t="s">
        <v>261</v>
      </c>
      <c r="B9" s="330" t="s">
        <v>262</v>
      </c>
      <c r="C9" s="213" t="s">
        <v>263</v>
      </c>
    </row>
    <row r="10" spans="1:3" s="211" customFormat="1" ht="27" customHeight="1" x14ac:dyDescent="0.15">
      <c r="A10" s="329" t="s">
        <v>264</v>
      </c>
      <c r="B10" s="330" t="s">
        <v>265</v>
      </c>
      <c r="C10" s="213" t="s">
        <v>266</v>
      </c>
    </row>
    <row r="11" spans="1:3" s="211" customFormat="1" ht="36.75" customHeight="1" x14ac:dyDescent="0.15">
      <c r="A11" s="331" t="s">
        <v>267</v>
      </c>
      <c r="B11" s="332" t="s">
        <v>268</v>
      </c>
      <c r="C11" s="214" t="s">
        <v>269</v>
      </c>
    </row>
    <row r="12" spans="1:3" s="2" customFormat="1" ht="15" customHeight="1" x14ac:dyDescent="0.15">
      <c r="A12" s="215" t="s">
        <v>270</v>
      </c>
      <c r="B12" s="23"/>
      <c r="C12" s="23"/>
    </row>
    <row r="13" spans="1:3" s="2" customFormat="1" ht="15" customHeight="1" thickBot="1" x14ac:dyDescent="0.2">
      <c r="A13" s="9" t="s">
        <v>250</v>
      </c>
      <c r="B13" s="216" t="s">
        <v>271</v>
      </c>
      <c r="C13" s="217" t="s">
        <v>272</v>
      </c>
    </row>
    <row r="14" spans="1:3" s="2" customFormat="1" ht="15" customHeight="1" thickTop="1" x14ac:dyDescent="0.15">
      <c r="A14" s="218" t="s">
        <v>273</v>
      </c>
      <c r="B14" s="218" t="s">
        <v>274</v>
      </c>
      <c r="C14" s="219" t="s">
        <v>275</v>
      </c>
    </row>
    <row r="15" spans="1:3" s="2" customFormat="1" ht="15" customHeight="1" x14ac:dyDescent="0.15">
      <c r="A15" s="220" t="s">
        <v>252</v>
      </c>
      <c r="B15" s="220" t="s">
        <v>254</v>
      </c>
      <c r="C15" s="221" t="s">
        <v>276</v>
      </c>
    </row>
    <row r="16" spans="1:3" s="2" customFormat="1" ht="26" x14ac:dyDescent="0.15">
      <c r="A16" s="222" t="s">
        <v>277</v>
      </c>
      <c r="B16" s="222" t="s">
        <v>278</v>
      </c>
      <c r="C16" s="223" t="s">
        <v>279</v>
      </c>
    </row>
    <row r="17" spans="1:3" s="2" customFormat="1" ht="15" customHeight="1" x14ac:dyDescent="0.15">
      <c r="A17" s="220" t="s">
        <v>280</v>
      </c>
      <c r="B17" s="220" t="s">
        <v>281</v>
      </c>
      <c r="C17" s="221" t="s">
        <v>282</v>
      </c>
    </row>
    <row r="18" spans="1:3" s="2" customFormat="1" ht="15" customHeight="1" x14ac:dyDescent="0.15">
      <c r="A18" s="220" t="s">
        <v>283</v>
      </c>
      <c r="B18" s="220" t="s">
        <v>284</v>
      </c>
      <c r="C18" s="221" t="s">
        <v>268</v>
      </c>
    </row>
    <row r="19" spans="1:3" s="2" customFormat="1" ht="15" customHeight="1" x14ac:dyDescent="0.15">
      <c r="A19" s="224" t="s">
        <v>285</v>
      </c>
      <c r="B19" s="224" t="s">
        <v>286</v>
      </c>
      <c r="C19" s="224" t="s">
        <v>286</v>
      </c>
    </row>
    <row r="20" spans="1:3" s="5" customFormat="1" ht="12" customHeight="1" x14ac:dyDescent="0.15">
      <c r="A20" s="11" t="s">
        <v>389</v>
      </c>
      <c r="B20" s="11"/>
      <c r="C20" s="11"/>
    </row>
    <row r="21" spans="1:3" ht="12" customHeight="1" x14ac:dyDescent="0.15">
      <c r="A21" s="208" t="s">
        <v>287</v>
      </c>
      <c r="B21" s="25"/>
      <c r="C21" s="25"/>
    </row>
  </sheetData>
  <mergeCells count="2">
    <mergeCell ref="A4:A5"/>
    <mergeCell ref="B4:C4"/>
  </mergeCells>
  <pageMargins left="0.7" right="0.7" top="0.75" bottom="0.75" header="0.3" footer="0.3"/>
  <pageSetup orientation="portrait" r:id="rId1"/>
  <headerFooter>
    <oddFooter>&amp;L&amp;1#&amp;"Calibri"&amp;9&amp;K000000INTERNAL. This information is accessible to ADB Management and staff. It may be shared outside ADB with appropriate permission.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B645-AA54-442F-9EBD-FF4D60F47D95}">
  <dimension ref="A1:C83"/>
  <sheetViews>
    <sheetView zoomScaleNormal="100" workbookViewId="0">
      <selection activeCell="A3" sqref="A3"/>
    </sheetView>
  </sheetViews>
  <sheetFormatPr baseColWidth="10" defaultColWidth="8.83203125" defaultRowHeight="15" x14ac:dyDescent="0.2"/>
  <cols>
    <col min="1" max="1" width="44.1640625" customWidth="1"/>
    <col min="2" max="2" width="24.33203125" customWidth="1"/>
    <col min="3" max="3" width="92" customWidth="1"/>
  </cols>
  <sheetData>
    <row r="1" spans="1:3" s="5" customFormat="1" ht="18" x14ac:dyDescent="0.15">
      <c r="A1" s="4" t="s">
        <v>24</v>
      </c>
      <c r="B1" s="225"/>
      <c r="C1" s="225"/>
    </row>
    <row r="2" spans="1:3" s="5" customFormat="1" ht="18" customHeight="1" x14ac:dyDescent="0.15">
      <c r="A2" s="226" t="s">
        <v>25</v>
      </c>
      <c r="B2" s="227"/>
      <c r="C2" s="225"/>
    </row>
    <row r="3" spans="1:3" s="5" customFormat="1" ht="15" customHeight="1" x14ac:dyDescent="0.15">
      <c r="A3" s="335" t="s">
        <v>454</v>
      </c>
    </row>
    <row r="4" spans="1:3" s="2" customFormat="1" ht="15" customHeight="1" x14ac:dyDescent="0.15">
      <c r="A4" s="385" t="s">
        <v>288</v>
      </c>
      <c r="B4" s="385"/>
      <c r="C4" s="385"/>
    </row>
    <row r="5" spans="1:3" s="2" customFormat="1" ht="15" customHeight="1" x14ac:dyDescent="0.15">
      <c r="A5" s="228" t="s">
        <v>289</v>
      </c>
      <c r="B5" s="384" t="s">
        <v>290</v>
      </c>
      <c r="C5" s="384"/>
    </row>
    <row r="6" spans="1:3" s="34" customFormat="1" ht="12" customHeight="1" x14ac:dyDescent="0.15">
      <c r="A6" s="229" t="s">
        <v>493</v>
      </c>
      <c r="B6" s="386" t="s">
        <v>494</v>
      </c>
      <c r="C6" s="386"/>
    </row>
    <row r="7" spans="1:3" s="34" customFormat="1" ht="12" customHeight="1" x14ac:dyDescent="0.15">
      <c r="A7" s="243" t="s">
        <v>492</v>
      </c>
      <c r="B7" s="388" t="s">
        <v>491</v>
      </c>
      <c r="C7" s="388"/>
    </row>
    <row r="8" spans="1:3" s="34" customFormat="1" ht="12" customHeight="1" x14ac:dyDescent="0.15">
      <c r="A8" s="243" t="s">
        <v>497</v>
      </c>
      <c r="B8" s="388" t="s">
        <v>291</v>
      </c>
      <c r="C8" s="388"/>
    </row>
    <row r="9" spans="1:3" s="34" customFormat="1" ht="12" customHeight="1" x14ac:dyDescent="0.15">
      <c r="A9" s="251" t="s">
        <v>292</v>
      </c>
      <c r="B9" s="387" t="s">
        <v>293</v>
      </c>
      <c r="C9" s="387"/>
    </row>
    <row r="10" spans="1:3" s="34" customFormat="1" ht="12" customHeight="1" x14ac:dyDescent="0.15">
      <c r="A10" s="230" t="s">
        <v>495</v>
      </c>
      <c r="B10" s="366" t="s">
        <v>496</v>
      </c>
      <c r="C10" s="366"/>
    </row>
    <row r="11" spans="1:3" s="5" customFormat="1" ht="15" customHeight="1" x14ac:dyDescent="0.15">
      <c r="A11" s="385" t="s">
        <v>294</v>
      </c>
      <c r="B11" s="385"/>
      <c r="C11" s="385"/>
    </row>
    <row r="12" spans="1:3" s="5" customFormat="1" ht="15" customHeight="1" x14ac:dyDescent="0.15">
      <c r="A12" s="228" t="s">
        <v>289</v>
      </c>
      <c r="B12" s="384" t="s">
        <v>295</v>
      </c>
      <c r="C12" s="384"/>
    </row>
    <row r="13" spans="1:3" s="5" customFormat="1" ht="12" customHeight="1" x14ac:dyDescent="0.15">
      <c r="A13" s="231" t="s">
        <v>296</v>
      </c>
      <c r="B13" s="390" t="s">
        <v>297</v>
      </c>
      <c r="C13" s="390"/>
    </row>
    <row r="14" spans="1:3" s="5" customFormat="1" ht="12" customHeight="1" x14ac:dyDescent="0.15">
      <c r="A14" s="232" t="s">
        <v>298</v>
      </c>
      <c r="B14" s="391" t="s">
        <v>299</v>
      </c>
      <c r="C14" s="391"/>
    </row>
    <row r="15" spans="1:3" s="5" customFormat="1" ht="12" customHeight="1" x14ac:dyDescent="0.15">
      <c r="A15" s="232" t="s">
        <v>300</v>
      </c>
      <c r="B15" s="391" t="s">
        <v>301</v>
      </c>
      <c r="C15" s="391"/>
    </row>
    <row r="16" spans="1:3" s="5" customFormat="1" ht="12" customHeight="1" x14ac:dyDescent="0.15">
      <c r="A16" s="232" t="s">
        <v>470</v>
      </c>
      <c r="B16" s="391" t="s">
        <v>472</v>
      </c>
      <c r="C16" s="391"/>
    </row>
    <row r="17" spans="1:3" s="5" customFormat="1" ht="12" customHeight="1" x14ac:dyDescent="0.15">
      <c r="A17" s="233" t="s">
        <v>302</v>
      </c>
      <c r="B17" s="392" t="s">
        <v>303</v>
      </c>
      <c r="C17" s="392"/>
    </row>
    <row r="18" spans="1:3" s="5" customFormat="1" ht="15" customHeight="1" x14ac:dyDescent="0.15">
      <c r="A18" s="385" t="s">
        <v>304</v>
      </c>
      <c r="B18" s="385"/>
      <c r="C18" s="385"/>
    </row>
    <row r="19" spans="1:3" s="5" customFormat="1" ht="15" customHeight="1" x14ac:dyDescent="0.15">
      <c r="A19" s="234" t="s">
        <v>289</v>
      </c>
      <c r="B19" s="235" t="s">
        <v>305</v>
      </c>
      <c r="C19" s="236" t="s">
        <v>290</v>
      </c>
    </row>
    <row r="20" spans="1:3" s="5" customFormat="1" ht="15" customHeight="1" x14ac:dyDescent="0.15">
      <c r="A20" s="237" t="s">
        <v>306</v>
      </c>
      <c r="B20" s="238"/>
      <c r="C20" s="239"/>
    </row>
    <row r="21" spans="1:3" s="34" customFormat="1" ht="25.5" customHeight="1" x14ac:dyDescent="0.15">
      <c r="A21" s="240" t="s">
        <v>307</v>
      </c>
      <c r="B21" s="241" t="s">
        <v>308</v>
      </c>
      <c r="C21" s="241" t="s">
        <v>309</v>
      </c>
    </row>
    <row r="22" spans="1:3" s="34" customFormat="1" ht="25.5" customHeight="1" x14ac:dyDescent="0.15">
      <c r="A22" s="82"/>
      <c r="B22" s="242"/>
      <c r="C22" s="243" t="s">
        <v>310</v>
      </c>
    </row>
    <row r="23" spans="1:3" s="34" customFormat="1" ht="48.75" customHeight="1" x14ac:dyDescent="0.15">
      <c r="A23" s="244"/>
      <c r="B23" s="245"/>
      <c r="C23" s="245" t="s">
        <v>311</v>
      </c>
    </row>
    <row r="24" spans="1:3" s="5" customFormat="1" ht="12" customHeight="1" x14ac:dyDescent="0.15">
      <c r="A24" s="393" t="s">
        <v>312</v>
      </c>
      <c r="B24" s="240" t="s">
        <v>308</v>
      </c>
      <c r="C24" s="246" t="s">
        <v>313</v>
      </c>
    </row>
    <row r="25" spans="1:3" s="5" customFormat="1" ht="12" customHeight="1" x14ac:dyDescent="0.15">
      <c r="A25" s="394"/>
      <c r="B25" s="82"/>
      <c r="C25" s="247" t="s">
        <v>314</v>
      </c>
    </row>
    <row r="26" spans="1:3" s="5" customFormat="1" ht="12" customHeight="1" x14ac:dyDescent="0.15">
      <c r="A26" s="11"/>
      <c r="B26" s="82"/>
      <c r="C26" s="247" t="s">
        <v>315</v>
      </c>
    </row>
    <row r="27" spans="1:3" s="5" customFormat="1" ht="12" customHeight="1" x14ac:dyDescent="0.15">
      <c r="A27" s="11"/>
      <c r="B27" s="82"/>
      <c r="C27" s="247" t="s">
        <v>316</v>
      </c>
    </row>
    <row r="28" spans="1:3" s="5" customFormat="1" ht="12" customHeight="1" x14ac:dyDescent="0.15">
      <c r="A28" s="11"/>
      <c r="B28" s="82"/>
      <c r="C28" s="247" t="s">
        <v>317</v>
      </c>
    </row>
    <row r="29" spans="1:3" s="5" customFormat="1" ht="12" customHeight="1" x14ac:dyDescent="0.15">
      <c r="A29" s="248"/>
      <c r="B29" s="244"/>
      <c r="C29" s="249" t="s">
        <v>318</v>
      </c>
    </row>
    <row r="30" spans="1:3" s="34" customFormat="1" ht="12" customHeight="1" x14ac:dyDescent="0.15">
      <c r="A30" s="395" t="s">
        <v>319</v>
      </c>
      <c r="B30" s="240" t="s">
        <v>308</v>
      </c>
      <c r="C30" s="250" t="s">
        <v>320</v>
      </c>
    </row>
    <row r="31" spans="1:3" s="34" customFormat="1" ht="12" customHeight="1" x14ac:dyDescent="0.15">
      <c r="A31" s="396"/>
      <c r="B31" s="82"/>
      <c r="C31" s="251" t="s">
        <v>321</v>
      </c>
    </row>
    <row r="32" spans="1:3" s="34" customFormat="1" ht="12" customHeight="1" x14ac:dyDescent="0.15">
      <c r="A32" s="396"/>
      <c r="B32" s="82"/>
      <c r="C32" s="243" t="s">
        <v>322</v>
      </c>
    </row>
    <row r="33" spans="1:3" s="34" customFormat="1" ht="12" customHeight="1" x14ac:dyDescent="0.15">
      <c r="A33" s="396"/>
      <c r="B33" s="82"/>
      <c r="C33" s="243" t="s">
        <v>323</v>
      </c>
    </row>
    <row r="34" spans="1:3" s="34" customFormat="1" ht="12" customHeight="1" x14ac:dyDescent="0.15">
      <c r="A34" s="396"/>
      <c r="B34" s="82"/>
      <c r="C34" s="243" t="s">
        <v>477</v>
      </c>
    </row>
    <row r="35" spans="1:3" s="34" customFormat="1" ht="12" customHeight="1" x14ac:dyDescent="0.15">
      <c r="A35" s="396"/>
      <c r="B35" s="82"/>
      <c r="C35" s="243" t="s">
        <v>324</v>
      </c>
    </row>
    <row r="36" spans="1:3" s="34" customFormat="1" ht="13.5" customHeight="1" x14ac:dyDescent="0.15">
      <c r="A36" s="396"/>
      <c r="B36" s="82"/>
      <c r="C36" s="243" t="s">
        <v>325</v>
      </c>
    </row>
    <row r="37" spans="1:3" s="34" customFormat="1" ht="12" customHeight="1" x14ac:dyDescent="0.15">
      <c r="A37" s="396"/>
      <c r="B37" s="82"/>
      <c r="C37" s="243" t="s">
        <v>478</v>
      </c>
    </row>
    <row r="38" spans="1:3" s="34" customFormat="1" ht="14" customHeight="1" x14ac:dyDescent="0.15">
      <c r="A38" s="396"/>
      <c r="B38" s="82"/>
      <c r="C38" s="243" t="s">
        <v>326</v>
      </c>
    </row>
    <row r="39" spans="1:3" s="34" customFormat="1" ht="12" customHeight="1" x14ac:dyDescent="0.15">
      <c r="A39" s="396"/>
      <c r="B39" s="82"/>
      <c r="C39" s="243" t="s">
        <v>479</v>
      </c>
    </row>
    <row r="40" spans="1:3" s="34" customFormat="1" ht="12" customHeight="1" x14ac:dyDescent="0.15">
      <c r="A40" s="396"/>
      <c r="B40" s="82"/>
      <c r="C40" s="243" t="s">
        <v>327</v>
      </c>
    </row>
    <row r="41" spans="1:3" s="34" customFormat="1" ht="12" customHeight="1" x14ac:dyDescent="0.15">
      <c r="A41" s="396"/>
      <c r="B41" s="82"/>
      <c r="C41" s="243" t="s">
        <v>328</v>
      </c>
    </row>
    <row r="42" spans="1:3" s="34" customFormat="1" ht="12" customHeight="1" x14ac:dyDescent="0.15">
      <c r="A42" s="397"/>
      <c r="B42" s="244"/>
      <c r="C42" s="252" t="s">
        <v>480</v>
      </c>
    </row>
    <row r="43" spans="1:3" s="34" customFormat="1" ht="12" customHeight="1" x14ac:dyDescent="0.15">
      <c r="A43" s="253" t="s">
        <v>329</v>
      </c>
      <c r="B43" s="240" t="s">
        <v>330</v>
      </c>
      <c r="C43" s="229" t="s">
        <v>331</v>
      </c>
    </row>
    <row r="44" spans="1:3" s="34" customFormat="1" ht="24" customHeight="1" x14ac:dyDescent="0.15">
      <c r="A44" s="78"/>
      <c r="B44" s="82" t="s">
        <v>332</v>
      </c>
      <c r="C44" s="243" t="s">
        <v>333</v>
      </c>
    </row>
    <row r="45" spans="1:3" s="34" customFormat="1" ht="12" customHeight="1" x14ac:dyDescent="0.15">
      <c r="A45" s="78"/>
      <c r="B45" s="82"/>
      <c r="C45" s="243" t="s">
        <v>334</v>
      </c>
    </row>
    <row r="46" spans="1:3" s="34" customFormat="1" ht="24" customHeight="1" x14ac:dyDescent="0.15">
      <c r="A46" s="78"/>
      <c r="B46" s="82"/>
      <c r="C46" s="254" t="s">
        <v>335</v>
      </c>
    </row>
    <row r="47" spans="1:3" s="34" customFormat="1" ht="24" customHeight="1" x14ac:dyDescent="0.15">
      <c r="A47" s="78"/>
      <c r="B47" s="82"/>
      <c r="C47" s="254" t="s">
        <v>336</v>
      </c>
    </row>
    <row r="48" spans="1:3" s="34" customFormat="1" ht="12" customHeight="1" x14ac:dyDescent="0.15">
      <c r="A48" s="255"/>
      <c r="B48" s="244"/>
      <c r="C48" s="256" t="s">
        <v>337</v>
      </c>
    </row>
    <row r="49" spans="1:3" s="5" customFormat="1" ht="15" customHeight="1" x14ac:dyDescent="0.15">
      <c r="A49" s="237" t="s">
        <v>338</v>
      </c>
      <c r="B49" s="238"/>
      <c r="C49" s="239"/>
    </row>
    <row r="50" spans="1:3" s="5" customFormat="1" ht="37.5" customHeight="1" x14ac:dyDescent="0.15">
      <c r="A50" s="257" t="s">
        <v>481</v>
      </c>
      <c r="B50" s="257" t="s">
        <v>339</v>
      </c>
      <c r="C50" s="258" t="s">
        <v>340</v>
      </c>
    </row>
    <row r="51" spans="1:3" s="5" customFormat="1" ht="12" customHeight="1" x14ac:dyDescent="0.15">
      <c r="A51" s="393" t="s">
        <v>341</v>
      </c>
      <c r="B51" s="393" t="s">
        <v>339</v>
      </c>
      <c r="C51" s="231" t="s">
        <v>482</v>
      </c>
    </row>
    <row r="52" spans="1:3" s="5" customFormat="1" ht="12" customHeight="1" x14ac:dyDescent="0.15">
      <c r="A52" s="394"/>
      <c r="B52" s="394"/>
      <c r="C52" s="232" t="s">
        <v>483</v>
      </c>
    </row>
    <row r="53" spans="1:3" s="5" customFormat="1" ht="12" customHeight="1" x14ac:dyDescent="0.15">
      <c r="A53" s="394"/>
      <c r="B53" s="394"/>
      <c r="C53" s="232" t="s">
        <v>342</v>
      </c>
    </row>
    <row r="54" spans="1:3" s="5" customFormat="1" ht="12" customHeight="1" x14ac:dyDescent="0.15">
      <c r="A54" s="394"/>
      <c r="B54" s="394"/>
      <c r="C54" s="232" t="s">
        <v>484</v>
      </c>
    </row>
    <row r="55" spans="1:3" s="5" customFormat="1" ht="24" customHeight="1" x14ac:dyDescent="0.15">
      <c r="A55" s="394"/>
      <c r="B55" s="394"/>
      <c r="C55" s="232" t="s">
        <v>485</v>
      </c>
    </row>
    <row r="56" spans="1:3" s="5" customFormat="1" ht="24" customHeight="1" x14ac:dyDescent="0.15">
      <c r="A56" s="394"/>
      <c r="B56" s="394"/>
      <c r="C56" s="232" t="s">
        <v>486</v>
      </c>
    </row>
    <row r="57" spans="1:3" s="5" customFormat="1" ht="24" customHeight="1" x14ac:dyDescent="0.15">
      <c r="A57" s="398"/>
      <c r="B57" s="398"/>
      <c r="C57" s="233" t="s">
        <v>487</v>
      </c>
    </row>
    <row r="58" spans="1:3" s="5" customFormat="1" ht="12" customHeight="1" x14ac:dyDescent="0.15">
      <c r="A58" s="393" t="s">
        <v>471</v>
      </c>
      <c r="B58" s="259" t="s">
        <v>339</v>
      </c>
      <c r="C58" s="250" t="s">
        <v>343</v>
      </c>
    </row>
    <row r="59" spans="1:3" s="5" customFormat="1" ht="12" customHeight="1" x14ac:dyDescent="0.15">
      <c r="A59" s="394"/>
      <c r="B59" s="258"/>
      <c r="C59" s="260" t="s">
        <v>344</v>
      </c>
    </row>
    <row r="60" spans="1:3" s="5" customFormat="1" ht="12" x14ac:dyDescent="0.15">
      <c r="A60" s="394"/>
      <c r="B60" s="11"/>
      <c r="C60" s="260" t="s">
        <v>345</v>
      </c>
    </row>
    <row r="61" spans="1:3" s="5" customFormat="1" ht="12" x14ac:dyDescent="0.15">
      <c r="A61" s="394"/>
      <c r="B61" s="11"/>
      <c r="C61" s="260" t="s">
        <v>346</v>
      </c>
    </row>
    <row r="62" spans="1:3" s="5" customFormat="1" ht="12" x14ac:dyDescent="0.15">
      <c r="A62" s="394"/>
      <c r="B62" s="11"/>
      <c r="C62" s="260" t="s">
        <v>347</v>
      </c>
    </row>
    <row r="63" spans="1:3" s="5" customFormat="1" ht="12" x14ac:dyDescent="0.15">
      <c r="A63" s="394"/>
      <c r="B63" s="11"/>
      <c r="C63" s="260" t="s">
        <v>348</v>
      </c>
    </row>
    <row r="64" spans="1:3" s="5" customFormat="1" ht="12" x14ac:dyDescent="0.15">
      <c r="A64" s="394"/>
      <c r="B64" s="11"/>
      <c r="C64" s="260" t="s">
        <v>349</v>
      </c>
    </row>
    <row r="65" spans="1:3" s="5" customFormat="1" ht="12" x14ac:dyDescent="0.15">
      <c r="A65" s="394"/>
      <c r="B65" s="11"/>
      <c r="C65" s="260" t="s">
        <v>350</v>
      </c>
    </row>
    <row r="66" spans="1:3" s="5" customFormat="1" ht="12" x14ac:dyDescent="0.15">
      <c r="A66" s="394"/>
      <c r="B66" s="11"/>
      <c r="C66" s="260" t="s">
        <v>351</v>
      </c>
    </row>
    <row r="67" spans="1:3" s="5" customFormat="1" ht="12" x14ac:dyDescent="0.15">
      <c r="A67" s="394"/>
      <c r="B67" s="11"/>
      <c r="C67" s="260" t="s">
        <v>352</v>
      </c>
    </row>
    <row r="68" spans="1:3" s="5" customFormat="1" ht="12" x14ac:dyDescent="0.15">
      <c r="A68" s="394"/>
      <c r="B68" s="11"/>
      <c r="C68" s="260" t="s">
        <v>353</v>
      </c>
    </row>
    <row r="69" spans="1:3" s="5" customFormat="1" ht="12" x14ac:dyDescent="0.15">
      <c r="A69" s="394"/>
      <c r="B69" s="11"/>
      <c r="C69" s="260" t="s">
        <v>354</v>
      </c>
    </row>
    <row r="70" spans="1:3" s="5" customFormat="1" ht="24" customHeight="1" x14ac:dyDescent="0.15">
      <c r="A70" s="398"/>
      <c r="B70" s="248"/>
      <c r="C70" s="249" t="s">
        <v>355</v>
      </c>
    </row>
    <row r="71" spans="1:3" ht="12" customHeight="1" x14ac:dyDescent="0.2">
      <c r="A71" s="389" t="s">
        <v>356</v>
      </c>
      <c r="B71" s="389"/>
      <c r="C71" s="389"/>
    </row>
    <row r="72" spans="1:3" ht="12" customHeight="1" x14ac:dyDescent="0.2">
      <c r="A72" s="261" t="s">
        <v>357</v>
      </c>
      <c r="B72" s="261"/>
      <c r="C72" s="261"/>
    </row>
    <row r="73" spans="1:3" ht="12" customHeight="1" x14ac:dyDescent="0.2">
      <c r="A73" s="11" t="s">
        <v>358</v>
      </c>
      <c r="B73" s="11"/>
      <c r="C73" s="11"/>
    </row>
    <row r="74" spans="1:3" ht="12" customHeight="1" x14ac:dyDescent="0.2">
      <c r="A74" s="5"/>
      <c r="B74" s="5"/>
      <c r="C74" s="5"/>
    </row>
    <row r="75" spans="1:3" ht="12" customHeight="1" x14ac:dyDescent="0.2"/>
    <row r="76" spans="1:3" ht="12" customHeight="1" x14ac:dyDescent="0.2"/>
    <row r="77" spans="1:3" x14ac:dyDescent="0.2">
      <c r="B77" s="5"/>
      <c r="C77" s="5"/>
    </row>
    <row r="78" spans="1:3" x14ac:dyDescent="0.2">
      <c r="A78" s="5"/>
      <c r="B78" s="5"/>
      <c r="C78" s="5"/>
    </row>
    <row r="79" spans="1:3" x14ac:dyDescent="0.2">
      <c r="A79" s="5"/>
      <c r="B79" s="5"/>
      <c r="C79" s="5"/>
    </row>
    <row r="80" spans="1:3" x14ac:dyDescent="0.2">
      <c r="A80" s="5"/>
      <c r="B80" s="5"/>
      <c r="C80" s="5"/>
    </row>
    <row r="81" spans="1:3" x14ac:dyDescent="0.2">
      <c r="A81" s="5"/>
      <c r="B81" s="5"/>
      <c r="C81" s="5"/>
    </row>
    <row r="82" spans="1:3" x14ac:dyDescent="0.2">
      <c r="A82" s="5"/>
      <c r="B82" s="5"/>
      <c r="C82" s="5"/>
    </row>
    <row r="83" spans="1:3" x14ac:dyDescent="0.2">
      <c r="A83" s="5"/>
      <c r="B83" s="5"/>
      <c r="C83" s="5"/>
    </row>
  </sheetData>
  <mergeCells count="20">
    <mergeCell ref="A71:C71"/>
    <mergeCell ref="B13:C13"/>
    <mergeCell ref="B14:C14"/>
    <mergeCell ref="B15:C15"/>
    <mergeCell ref="B16:C16"/>
    <mergeCell ref="B17:C17"/>
    <mergeCell ref="A18:C18"/>
    <mergeCell ref="A24:A25"/>
    <mergeCell ref="A30:A42"/>
    <mergeCell ref="A51:A57"/>
    <mergeCell ref="B51:B57"/>
    <mergeCell ref="A58:A70"/>
    <mergeCell ref="B12:C12"/>
    <mergeCell ref="A4:C4"/>
    <mergeCell ref="B5:C5"/>
    <mergeCell ref="B6:C6"/>
    <mergeCell ref="B9:C9"/>
    <mergeCell ref="A11:C11"/>
    <mergeCell ref="B8:C8"/>
    <mergeCell ref="B7:C7"/>
  </mergeCells>
  <phoneticPr fontId="34" type="noConversion"/>
  <pageMargins left="0.7" right="0.7" top="0.75" bottom="0.75" header="0.3" footer="0.3"/>
  <pageSetup orientation="portrait" r:id="rId1"/>
  <headerFooter>
    <oddFooter>&amp;L&amp;1#&amp;"Calibri"&amp;9&amp;K000000INTERNAL. This information is accessible to ADB Management and staff. It may be shared outside ADB with appropriate permission.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86CDA-63D6-4C6D-AE6E-B66507ED820A}">
  <dimension ref="A1:D26"/>
  <sheetViews>
    <sheetView workbookViewId="0">
      <selection activeCell="A3" sqref="A3"/>
    </sheetView>
  </sheetViews>
  <sheetFormatPr baseColWidth="10" defaultColWidth="8.83203125" defaultRowHeight="15" x14ac:dyDescent="0.2"/>
  <cols>
    <col min="1" max="1" width="35.5" customWidth="1"/>
    <col min="2" max="2" width="10.6640625" customWidth="1"/>
    <col min="3" max="3" width="76.6640625" customWidth="1"/>
  </cols>
  <sheetData>
    <row r="1" spans="1:4" ht="18" x14ac:dyDescent="0.2">
      <c r="A1" s="4" t="s">
        <v>24</v>
      </c>
      <c r="B1" s="225"/>
      <c r="C1" s="225"/>
      <c r="D1" s="225"/>
    </row>
    <row r="2" spans="1:4" ht="18" customHeight="1" x14ac:dyDescent="0.2">
      <c r="A2" s="226" t="s">
        <v>25</v>
      </c>
      <c r="B2" s="399"/>
      <c r="C2" s="399"/>
      <c r="D2" s="225"/>
    </row>
    <row r="3" spans="1:4" x14ac:dyDescent="0.2">
      <c r="A3" s="335" t="s">
        <v>453</v>
      </c>
      <c r="B3" s="5"/>
      <c r="C3" s="5"/>
      <c r="D3" s="5"/>
    </row>
    <row r="4" spans="1:4" ht="27" customHeight="1" thickBot="1" x14ac:dyDescent="0.25">
      <c r="A4" s="262" t="s">
        <v>289</v>
      </c>
      <c r="B4" s="263" t="s">
        <v>359</v>
      </c>
      <c r="C4" s="264" t="s">
        <v>290</v>
      </c>
      <c r="D4" s="2"/>
    </row>
    <row r="5" spans="1:4" ht="172.5" customHeight="1" thickTop="1" x14ac:dyDescent="0.2">
      <c r="A5" s="265" t="s">
        <v>360</v>
      </c>
      <c r="B5" s="266">
        <v>200</v>
      </c>
      <c r="C5" s="267" t="s">
        <v>489</v>
      </c>
    </row>
    <row r="6" spans="1:4" ht="37.5" customHeight="1" x14ac:dyDescent="0.2">
      <c r="A6" s="268" t="s">
        <v>361</v>
      </c>
      <c r="B6" s="269">
        <v>100</v>
      </c>
      <c r="C6" s="232" t="s">
        <v>362</v>
      </c>
    </row>
    <row r="7" spans="1:4" ht="24.75" customHeight="1" x14ac:dyDescent="0.2">
      <c r="A7" s="270" t="s">
        <v>363</v>
      </c>
      <c r="B7" s="271">
        <v>15.1</v>
      </c>
      <c r="C7" s="272" t="s">
        <v>364</v>
      </c>
    </row>
    <row r="8" spans="1:4" ht="13.5" customHeight="1" x14ac:dyDescent="0.2">
      <c r="A8" s="273"/>
      <c r="B8" s="274">
        <v>3</v>
      </c>
      <c r="C8" s="273" t="s">
        <v>365</v>
      </c>
    </row>
    <row r="9" spans="1:4" ht="13.5" customHeight="1" x14ac:dyDescent="0.2">
      <c r="A9" s="275"/>
      <c r="B9" s="274">
        <v>1</v>
      </c>
      <c r="C9" s="273" t="s">
        <v>366</v>
      </c>
    </row>
    <row r="10" spans="1:4" ht="13.5" customHeight="1" x14ac:dyDescent="0.2">
      <c r="A10" s="275"/>
      <c r="B10" s="274">
        <v>0.5</v>
      </c>
      <c r="C10" s="273" t="s">
        <v>367</v>
      </c>
    </row>
    <row r="11" spans="1:4" ht="13.5" customHeight="1" x14ac:dyDescent="0.2">
      <c r="A11" s="275"/>
      <c r="B11" s="274">
        <v>0.5</v>
      </c>
      <c r="C11" s="273" t="s">
        <v>368</v>
      </c>
    </row>
    <row r="12" spans="1:4" ht="13.5" customHeight="1" x14ac:dyDescent="0.2">
      <c r="A12" s="275"/>
      <c r="B12" s="274">
        <v>3</v>
      </c>
      <c r="C12" s="273" t="s">
        <v>369</v>
      </c>
    </row>
    <row r="13" spans="1:4" ht="13.5" customHeight="1" x14ac:dyDescent="0.2">
      <c r="A13" s="275"/>
      <c r="B13" s="274">
        <v>3</v>
      </c>
      <c r="C13" s="273" t="s">
        <v>370</v>
      </c>
    </row>
    <row r="14" spans="1:4" ht="13.5" customHeight="1" x14ac:dyDescent="0.2">
      <c r="A14" s="275"/>
      <c r="B14" s="274">
        <v>1</v>
      </c>
      <c r="C14" s="273" t="s">
        <v>371</v>
      </c>
    </row>
    <row r="15" spans="1:4" ht="13.5" customHeight="1" x14ac:dyDescent="0.2">
      <c r="A15" s="276"/>
      <c r="B15" s="277">
        <v>3.1</v>
      </c>
      <c r="C15" s="278" t="s">
        <v>372</v>
      </c>
    </row>
    <row r="16" spans="1:4" ht="93.75" customHeight="1" x14ac:dyDescent="0.2">
      <c r="A16" s="268" t="s">
        <v>373</v>
      </c>
      <c r="B16" s="269">
        <v>5</v>
      </c>
      <c r="C16" s="268" t="s">
        <v>374</v>
      </c>
    </row>
    <row r="17" spans="1:3" ht="48.75" customHeight="1" x14ac:dyDescent="0.2">
      <c r="A17" s="268" t="s">
        <v>375</v>
      </c>
      <c r="B17" s="269">
        <v>4.25</v>
      </c>
      <c r="C17" s="232" t="s">
        <v>488</v>
      </c>
    </row>
    <row r="18" spans="1:3" ht="36" customHeight="1" x14ac:dyDescent="0.2">
      <c r="A18" s="270" t="s">
        <v>376</v>
      </c>
      <c r="B18" s="271">
        <v>3.14</v>
      </c>
      <c r="C18" s="270" t="s">
        <v>377</v>
      </c>
    </row>
    <row r="19" spans="1:3" x14ac:dyDescent="0.2">
      <c r="A19" s="279" t="s">
        <v>378</v>
      </c>
      <c r="B19" s="280">
        <v>327.49</v>
      </c>
      <c r="C19" s="281"/>
    </row>
    <row r="20" spans="1:3" x14ac:dyDescent="0.2">
      <c r="A20" s="282" t="s">
        <v>379</v>
      </c>
    </row>
    <row r="21" spans="1:3" x14ac:dyDescent="0.2">
      <c r="B21" s="283"/>
    </row>
    <row r="22" spans="1:3" x14ac:dyDescent="0.2">
      <c r="B22" s="283"/>
    </row>
    <row r="23" spans="1:3" x14ac:dyDescent="0.2">
      <c r="B23" s="283"/>
      <c r="C23" s="363"/>
    </row>
    <row r="24" spans="1:3" x14ac:dyDescent="0.2">
      <c r="B24" s="283"/>
    </row>
    <row r="25" spans="1:3" x14ac:dyDescent="0.2">
      <c r="B25" s="283"/>
    </row>
    <row r="26" spans="1:3" x14ac:dyDescent="0.2">
      <c r="B26" s="283"/>
    </row>
  </sheetData>
  <mergeCells count="1">
    <mergeCell ref="B2:C2"/>
  </mergeCells>
  <pageMargins left="0.7" right="0.7" top="0.75" bottom="0.75" header="0.3" footer="0.3"/>
  <pageSetup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059B-0F61-4B3C-AF11-2064CF1928BC}">
  <dimension ref="A1:L89"/>
  <sheetViews>
    <sheetView zoomScaleNormal="100" workbookViewId="0">
      <selection activeCell="A3" sqref="A3"/>
    </sheetView>
  </sheetViews>
  <sheetFormatPr baseColWidth="10" defaultColWidth="8.6640625" defaultRowHeight="11" x14ac:dyDescent="0.15"/>
  <cols>
    <col min="1" max="1" width="36.83203125" style="5" customWidth="1"/>
    <col min="2" max="4" width="9.5" style="5" customWidth="1"/>
    <col min="5" max="5" width="9.5" style="34" customWidth="1"/>
    <col min="6" max="12" width="9.5" style="5" customWidth="1"/>
    <col min="13" max="16384" width="8.6640625" style="5"/>
  </cols>
  <sheetData>
    <row r="1" spans="1:12" ht="18" x14ac:dyDescent="0.15">
      <c r="A1" s="26" t="s">
        <v>24</v>
      </c>
      <c r="E1" s="5"/>
    </row>
    <row r="2" spans="1:12" ht="18" x14ac:dyDescent="0.2">
      <c r="A2" s="27" t="s">
        <v>25</v>
      </c>
      <c r="E2" s="5"/>
    </row>
    <row r="3" spans="1:12" ht="15" customHeight="1" x14ac:dyDescent="0.15">
      <c r="A3" s="29" t="s">
        <v>48</v>
      </c>
      <c r="E3" s="5"/>
    </row>
    <row r="4" spans="1:12" s="34" customFormat="1" ht="12" customHeight="1" x14ac:dyDescent="0.15">
      <c r="A4" s="30" t="s">
        <v>49</v>
      </c>
      <c r="B4" s="31"/>
      <c r="C4" s="31"/>
      <c r="D4" s="31"/>
      <c r="E4" s="32"/>
      <c r="F4" s="31"/>
      <c r="G4" s="31"/>
      <c r="H4" s="31"/>
      <c r="I4" s="31"/>
      <c r="J4" s="31"/>
      <c r="K4" s="33"/>
      <c r="L4" s="31"/>
    </row>
    <row r="5" spans="1:12" s="34" customFormat="1" ht="12" customHeight="1" thickBot="1" x14ac:dyDescent="0.2">
      <c r="A5" s="35" t="s">
        <v>4</v>
      </c>
      <c r="B5" s="36">
        <v>2010</v>
      </c>
      <c r="C5" s="36">
        <v>2011</v>
      </c>
      <c r="D5" s="36">
        <v>2012</v>
      </c>
      <c r="E5" s="36">
        <v>2013</v>
      </c>
      <c r="F5" s="36">
        <v>2014</v>
      </c>
      <c r="G5" s="36">
        <v>2015</v>
      </c>
      <c r="H5" s="36">
        <v>2016</v>
      </c>
      <c r="I5" s="36">
        <v>2017</v>
      </c>
      <c r="J5" s="36">
        <v>2018</v>
      </c>
      <c r="K5" s="36">
        <v>2019</v>
      </c>
      <c r="L5" s="36">
        <v>2020</v>
      </c>
    </row>
    <row r="6" spans="1:12" s="34" customFormat="1" ht="12" customHeight="1" thickTop="1" x14ac:dyDescent="0.15">
      <c r="A6" s="371" t="s">
        <v>50</v>
      </c>
      <c r="B6" s="371"/>
      <c r="C6" s="371"/>
      <c r="D6" s="371"/>
      <c r="E6" s="371"/>
      <c r="F6" s="371"/>
      <c r="G6" s="371"/>
      <c r="H6" s="371"/>
      <c r="I6" s="371"/>
      <c r="J6" s="371"/>
      <c r="K6" s="371"/>
      <c r="L6" s="371"/>
    </row>
    <row r="7" spans="1:12" s="40" customFormat="1" ht="13" customHeight="1" x14ac:dyDescent="0.15">
      <c r="A7" s="37" t="s">
        <v>51</v>
      </c>
      <c r="B7" s="38" t="s">
        <v>52</v>
      </c>
      <c r="C7" s="38" t="s">
        <v>52</v>
      </c>
      <c r="D7" s="38" t="s">
        <v>52</v>
      </c>
      <c r="E7" s="39">
        <v>7818565</v>
      </c>
      <c r="F7" s="38" t="s">
        <v>52</v>
      </c>
      <c r="G7" s="38" t="s">
        <v>52</v>
      </c>
      <c r="H7" s="38" t="s">
        <v>52</v>
      </c>
      <c r="I7" s="38" t="s">
        <v>52</v>
      </c>
      <c r="J7" s="38" t="s">
        <v>52</v>
      </c>
      <c r="K7" s="38" t="s">
        <v>52</v>
      </c>
      <c r="L7" s="38" t="s">
        <v>52</v>
      </c>
    </row>
    <row r="8" spans="1:12" s="40" customFormat="1" ht="13" customHeight="1" x14ac:dyDescent="0.15">
      <c r="A8" s="42" t="s">
        <v>53</v>
      </c>
      <c r="B8" s="38" t="s">
        <v>52</v>
      </c>
      <c r="C8" s="38" t="s">
        <v>52</v>
      </c>
      <c r="D8" s="38" t="s">
        <v>52</v>
      </c>
      <c r="E8" s="43">
        <v>7813315</v>
      </c>
      <c r="F8" s="38" t="s">
        <v>52</v>
      </c>
      <c r="G8" s="38" t="s">
        <v>52</v>
      </c>
      <c r="H8" s="38" t="s">
        <v>52</v>
      </c>
      <c r="I8" s="38" t="s">
        <v>52</v>
      </c>
      <c r="J8" s="38" t="s">
        <v>52</v>
      </c>
      <c r="K8" s="38" t="s">
        <v>52</v>
      </c>
      <c r="L8" s="38" t="s">
        <v>52</v>
      </c>
    </row>
    <row r="9" spans="1:12" s="40" customFormat="1" ht="13" customHeight="1" x14ac:dyDescent="0.15">
      <c r="A9" s="44" t="s">
        <v>54</v>
      </c>
      <c r="B9" s="38" t="s">
        <v>52</v>
      </c>
      <c r="C9" s="38" t="s">
        <v>52</v>
      </c>
      <c r="D9" s="38" t="s">
        <v>52</v>
      </c>
      <c r="E9" s="43">
        <v>6842884</v>
      </c>
      <c r="F9" s="38" t="s">
        <v>52</v>
      </c>
      <c r="G9" s="38" t="s">
        <v>52</v>
      </c>
      <c r="H9" s="38" t="s">
        <v>52</v>
      </c>
      <c r="I9" s="38" t="s">
        <v>52</v>
      </c>
      <c r="J9" s="38" t="s">
        <v>52</v>
      </c>
      <c r="K9" s="38" t="s">
        <v>52</v>
      </c>
      <c r="L9" s="38" t="s">
        <v>52</v>
      </c>
    </row>
    <row r="10" spans="1:12" s="40" customFormat="1" ht="13" customHeight="1" x14ac:dyDescent="0.15">
      <c r="A10" s="42" t="s">
        <v>55</v>
      </c>
      <c r="B10" s="38" t="s">
        <v>52</v>
      </c>
      <c r="C10" s="38" t="s">
        <v>52</v>
      </c>
      <c r="D10" s="38" t="s">
        <v>52</v>
      </c>
      <c r="E10" s="43">
        <v>104007</v>
      </c>
      <c r="F10" s="38" t="s">
        <v>52</v>
      </c>
      <c r="G10" s="38" t="s">
        <v>52</v>
      </c>
      <c r="H10" s="38" t="s">
        <v>52</v>
      </c>
      <c r="I10" s="38" t="s">
        <v>52</v>
      </c>
      <c r="J10" s="38" t="s">
        <v>52</v>
      </c>
      <c r="K10" s="38" t="s">
        <v>52</v>
      </c>
      <c r="L10" s="38" t="s">
        <v>52</v>
      </c>
    </row>
    <row r="11" spans="1:12" s="40" customFormat="1" ht="13" customHeight="1" x14ac:dyDescent="0.15">
      <c r="A11" s="42" t="s">
        <v>56</v>
      </c>
      <c r="B11" s="38" t="s">
        <v>52</v>
      </c>
      <c r="C11" s="38" t="s">
        <v>52</v>
      </c>
      <c r="D11" s="38" t="s">
        <v>52</v>
      </c>
      <c r="E11" s="43">
        <v>859318</v>
      </c>
      <c r="F11" s="38" t="s">
        <v>52</v>
      </c>
      <c r="G11" s="38" t="s">
        <v>52</v>
      </c>
      <c r="H11" s="38" t="s">
        <v>52</v>
      </c>
      <c r="I11" s="38" t="s">
        <v>52</v>
      </c>
      <c r="J11" s="38" t="s">
        <v>52</v>
      </c>
      <c r="K11" s="38" t="s">
        <v>52</v>
      </c>
      <c r="L11" s="38" t="s">
        <v>52</v>
      </c>
    </row>
    <row r="12" spans="1:12" s="40" customFormat="1" ht="13" customHeight="1" x14ac:dyDescent="0.15">
      <c r="A12" s="42" t="s">
        <v>57</v>
      </c>
      <c r="B12" s="38" t="s">
        <v>52</v>
      </c>
      <c r="C12" s="38" t="s">
        <v>52</v>
      </c>
      <c r="D12" s="38" t="s">
        <v>52</v>
      </c>
      <c r="E12" s="43">
        <v>7106</v>
      </c>
      <c r="F12" s="38" t="s">
        <v>52</v>
      </c>
      <c r="G12" s="38" t="s">
        <v>52</v>
      </c>
      <c r="H12" s="38" t="s">
        <v>52</v>
      </c>
      <c r="I12" s="38" t="s">
        <v>52</v>
      </c>
      <c r="J12" s="38" t="s">
        <v>52</v>
      </c>
      <c r="K12" s="38" t="s">
        <v>52</v>
      </c>
      <c r="L12" s="38" t="s">
        <v>52</v>
      </c>
    </row>
    <row r="13" spans="1:12" s="40" customFormat="1" ht="13" customHeight="1" x14ac:dyDescent="0.15">
      <c r="A13" s="42" t="s">
        <v>58</v>
      </c>
      <c r="B13" s="38" t="s">
        <v>52</v>
      </c>
      <c r="C13" s="38" t="s">
        <v>52</v>
      </c>
      <c r="D13" s="38" t="s">
        <v>52</v>
      </c>
      <c r="E13" s="46">
        <v>5250</v>
      </c>
      <c r="F13" s="38" t="s">
        <v>52</v>
      </c>
      <c r="G13" s="38" t="s">
        <v>52</v>
      </c>
      <c r="H13" s="38" t="s">
        <v>52</v>
      </c>
      <c r="I13" s="38" t="s">
        <v>52</v>
      </c>
      <c r="J13" s="38" t="s">
        <v>52</v>
      </c>
      <c r="K13" s="38" t="s">
        <v>52</v>
      </c>
      <c r="L13" s="38" t="s">
        <v>52</v>
      </c>
    </row>
    <row r="14" spans="1:12" s="40" customFormat="1" ht="12" customHeight="1" x14ac:dyDescent="0.15">
      <c r="A14" s="47" t="s">
        <v>59</v>
      </c>
      <c r="B14" s="38" t="s">
        <v>52</v>
      </c>
      <c r="C14" s="38" t="s">
        <v>52</v>
      </c>
      <c r="D14" s="38" t="s">
        <v>52</v>
      </c>
      <c r="E14" s="48">
        <v>99.97</v>
      </c>
      <c r="F14" s="38" t="s">
        <v>52</v>
      </c>
      <c r="G14" s="38" t="s">
        <v>52</v>
      </c>
      <c r="H14" s="38" t="s">
        <v>52</v>
      </c>
      <c r="I14" s="38" t="s">
        <v>52</v>
      </c>
      <c r="J14" s="38" t="s">
        <v>52</v>
      </c>
      <c r="K14" s="38" t="s">
        <v>52</v>
      </c>
      <c r="L14" s="38" t="s">
        <v>52</v>
      </c>
    </row>
    <row r="15" spans="1:12" s="50" customFormat="1" ht="12" customHeight="1" x14ac:dyDescent="0.15">
      <c r="A15" s="49" t="s">
        <v>60</v>
      </c>
      <c r="B15" s="38" t="s">
        <v>52</v>
      </c>
      <c r="C15" s="38" t="s">
        <v>52</v>
      </c>
      <c r="D15" s="38" t="s">
        <v>52</v>
      </c>
      <c r="E15" s="38" t="s">
        <v>52</v>
      </c>
      <c r="F15" s="38" t="s">
        <v>52</v>
      </c>
      <c r="G15" s="38" t="s">
        <v>52</v>
      </c>
      <c r="H15" s="38" t="s">
        <v>52</v>
      </c>
      <c r="I15" s="38" t="s">
        <v>52</v>
      </c>
      <c r="J15" s="38" t="s">
        <v>52</v>
      </c>
      <c r="K15" s="38" t="s">
        <v>52</v>
      </c>
      <c r="L15" s="38" t="s">
        <v>52</v>
      </c>
    </row>
    <row r="16" spans="1:12" s="34" customFormat="1" ht="12" customHeight="1" x14ac:dyDescent="0.15">
      <c r="A16" s="51" t="s">
        <v>61</v>
      </c>
      <c r="B16" s="51"/>
      <c r="C16" s="51"/>
      <c r="D16" s="51"/>
      <c r="E16" s="52"/>
      <c r="F16" s="51"/>
      <c r="G16" s="51"/>
      <c r="H16" s="51"/>
      <c r="I16" s="51"/>
      <c r="J16" s="51"/>
      <c r="K16" s="51"/>
      <c r="L16" s="51"/>
    </row>
    <row r="17" spans="1:12" s="54" customFormat="1" ht="12" customHeight="1" x14ac:dyDescent="0.15">
      <c r="A17" s="53" t="s">
        <v>62</v>
      </c>
      <c r="B17" s="38" t="s">
        <v>52</v>
      </c>
      <c r="C17" s="38" t="s">
        <v>52</v>
      </c>
      <c r="D17" s="38" t="s">
        <v>52</v>
      </c>
      <c r="E17" s="38" t="s">
        <v>52</v>
      </c>
      <c r="F17" s="38" t="s">
        <v>52</v>
      </c>
      <c r="G17" s="38" t="s">
        <v>52</v>
      </c>
      <c r="H17" s="38" t="s">
        <v>52</v>
      </c>
      <c r="I17" s="38" t="s">
        <v>52</v>
      </c>
      <c r="J17" s="38" t="s">
        <v>52</v>
      </c>
      <c r="K17" s="38" t="s">
        <v>52</v>
      </c>
      <c r="L17" s="38" t="s">
        <v>52</v>
      </c>
    </row>
    <row r="18" spans="1:12" s="54" customFormat="1" ht="12" customHeight="1" x14ac:dyDescent="0.15">
      <c r="A18" s="55" t="s">
        <v>23</v>
      </c>
      <c r="B18" s="38" t="s">
        <v>52</v>
      </c>
      <c r="C18" s="38" t="s">
        <v>52</v>
      </c>
      <c r="D18" s="38" t="s">
        <v>52</v>
      </c>
      <c r="E18" s="56">
        <v>11.072393727886306</v>
      </c>
      <c r="F18" s="38" t="s">
        <v>52</v>
      </c>
      <c r="G18" s="38" t="s">
        <v>52</v>
      </c>
      <c r="H18" s="38" t="s">
        <v>52</v>
      </c>
      <c r="I18" s="38" t="s">
        <v>52</v>
      </c>
      <c r="J18" s="38" t="s">
        <v>52</v>
      </c>
      <c r="K18" s="38" t="s">
        <v>52</v>
      </c>
      <c r="L18" s="38" t="s">
        <v>52</v>
      </c>
    </row>
    <row r="19" spans="1:12" s="54" customFormat="1" ht="12" customHeight="1" x14ac:dyDescent="0.15">
      <c r="A19" s="55" t="s">
        <v>64</v>
      </c>
      <c r="B19" s="38" t="s">
        <v>52</v>
      </c>
      <c r="C19" s="38" t="s">
        <v>52</v>
      </c>
      <c r="D19" s="38" t="s">
        <v>52</v>
      </c>
      <c r="E19" s="56">
        <v>16.933631883521912</v>
      </c>
      <c r="F19" s="38" t="s">
        <v>52</v>
      </c>
      <c r="G19" s="38" t="s">
        <v>52</v>
      </c>
      <c r="H19" s="38" t="s">
        <v>52</v>
      </c>
      <c r="I19" s="38" t="s">
        <v>52</v>
      </c>
      <c r="J19" s="38" t="s">
        <v>52</v>
      </c>
      <c r="K19" s="38" t="s">
        <v>52</v>
      </c>
      <c r="L19" s="38" t="s">
        <v>52</v>
      </c>
    </row>
    <row r="20" spans="1:12" s="54" customFormat="1" ht="12" customHeight="1" x14ac:dyDescent="0.15">
      <c r="A20" s="55" t="s">
        <v>65</v>
      </c>
      <c r="B20" s="38" t="s">
        <v>52</v>
      </c>
      <c r="C20" s="38" t="s">
        <v>52</v>
      </c>
      <c r="D20" s="38" t="s">
        <v>52</v>
      </c>
      <c r="E20" s="56">
        <v>9.8869685914365402E-2</v>
      </c>
      <c r="F20" s="38" t="s">
        <v>52</v>
      </c>
      <c r="G20" s="38" t="s">
        <v>52</v>
      </c>
      <c r="H20" s="38" t="s">
        <v>52</v>
      </c>
      <c r="I20" s="38" t="s">
        <v>52</v>
      </c>
      <c r="J20" s="38" t="s">
        <v>52</v>
      </c>
      <c r="K20" s="38" t="s">
        <v>52</v>
      </c>
      <c r="L20" s="38" t="s">
        <v>52</v>
      </c>
    </row>
    <row r="21" spans="1:12" s="54" customFormat="1" ht="12" customHeight="1" x14ac:dyDescent="0.15">
      <c r="A21" s="55" t="s">
        <v>66</v>
      </c>
      <c r="B21" s="38" t="s">
        <v>52</v>
      </c>
      <c r="C21" s="38" t="s">
        <v>52</v>
      </c>
      <c r="D21" s="38" t="s">
        <v>52</v>
      </c>
      <c r="E21" s="56">
        <v>45.939041239217929</v>
      </c>
      <c r="F21" s="38" t="s">
        <v>52</v>
      </c>
      <c r="G21" s="38" t="s">
        <v>52</v>
      </c>
      <c r="H21" s="38" t="s">
        <v>52</v>
      </c>
      <c r="I21" s="38" t="s">
        <v>52</v>
      </c>
      <c r="J21" s="38" t="s">
        <v>52</v>
      </c>
      <c r="K21" s="38" t="s">
        <v>52</v>
      </c>
      <c r="L21" s="38" t="s">
        <v>52</v>
      </c>
    </row>
    <row r="22" spans="1:12" s="54" customFormat="1" ht="12" customHeight="1" x14ac:dyDescent="0.15">
      <c r="A22" s="55" t="s">
        <v>67</v>
      </c>
      <c r="B22" s="38" t="s">
        <v>52</v>
      </c>
      <c r="C22" s="38" t="s">
        <v>52</v>
      </c>
      <c r="D22" s="38" t="s">
        <v>52</v>
      </c>
      <c r="E22" s="56">
        <v>25.651660018826838</v>
      </c>
      <c r="F22" s="38" t="s">
        <v>52</v>
      </c>
      <c r="G22" s="38" t="s">
        <v>52</v>
      </c>
      <c r="H22" s="38" t="s">
        <v>52</v>
      </c>
      <c r="I22" s="38" t="s">
        <v>52</v>
      </c>
      <c r="J22" s="38" t="s">
        <v>52</v>
      </c>
      <c r="K22" s="38" t="s">
        <v>52</v>
      </c>
      <c r="L22" s="38" t="s">
        <v>52</v>
      </c>
    </row>
    <row r="23" spans="1:12" s="54" customFormat="1" ht="12" customHeight="1" x14ac:dyDescent="0.15">
      <c r="A23" s="57" t="s">
        <v>68</v>
      </c>
      <c r="B23" s="38" t="s">
        <v>52</v>
      </c>
      <c r="C23" s="38" t="s">
        <v>52</v>
      </c>
      <c r="D23" s="38" t="s">
        <v>52</v>
      </c>
      <c r="E23" s="58">
        <v>0.3044034446326559</v>
      </c>
      <c r="F23" s="38" t="s">
        <v>52</v>
      </c>
      <c r="G23" s="38" t="s">
        <v>52</v>
      </c>
      <c r="H23" s="38" t="s">
        <v>52</v>
      </c>
      <c r="I23" s="38" t="s">
        <v>52</v>
      </c>
      <c r="J23" s="38" t="s">
        <v>52</v>
      </c>
      <c r="K23" s="38" t="s">
        <v>52</v>
      </c>
      <c r="L23" s="38" t="s">
        <v>52</v>
      </c>
    </row>
    <row r="24" spans="1:12" s="34" customFormat="1" ht="12" customHeight="1" x14ac:dyDescent="0.15">
      <c r="A24" s="51" t="s">
        <v>69</v>
      </c>
      <c r="B24" s="51"/>
      <c r="C24" s="51"/>
      <c r="D24" s="51"/>
      <c r="E24" s="51"/>
      <c r="F24" s="51"/>
      <c r="G24" s="51"/>
      <c r="H24" s="51"/>
      <c r="I24" s="51"/>
      <c r="J24" s="51"/>
      <c r="K24" s="51"/>
      <c r="L24" s="51"/>
    </row>
    <row r="25" spans="1:12" s="34" customFormat="1" ht="12" customHeight="1" x14ac:dyDescent="0.15">
      <c r="A25" s="53" t="s">
        <v>70</v>
      </c>
      <c r="B25" s="38" t="s">
        <v>52</v>
      </c>
      <c r="C25" s="38" t="s">
        <v>52</v>
      </c>
      <c r="D25" s="38" t="s">
        <v>52</v>
      </c>
      <c r="E25" s="60">
        <v>28.470748788300664</v>
      </c>
      <c r="F25" s="38" t="s">
        <v>52</v>
      </c>
      <c r="G25" s="38" t="s">
        <v>52</v>
      </c>
      <c r="H25" s="38" t="s">
        <v>52</v>
      </c>
      <c r="I25" s="38" t="s">
        <v>52</v>
      </c>
      <c r="J25" s="38" t="s">
        <v>52</v>
      </c>
      <c r="K25" s="38" t="s">
        <v>52</v>
      </c>
      <c r="L25" s="38" t="s">
        <v>52</v>
      </c>
    </row>
    <row r="26" spans="1:12" s="34" customFormat="1" ht="12" customHeight="1" x14ac:dyDescent="0.15">
      <c r="A26" s="57" t="s">
        <v>71</v>
      </c>
      <c r="B26" s="38" t="s">
        <v>52</v>
      </c>
      <c r="C26" s="38" t="s">
        <v>52</v>
      </c>
      <c r="D26" s="38" t="s">
        <v>52</v>
      </c>
      <c r="E26" s="58">
        <v>71.46210333993514</v>
      </c>
      <c r="F26" s="38" t="s">
        <v>52</v>
      </c>
      <c r="G26" s="38" t="s">
        <v>52</v>
      </c>
      <c r="H26" s="38" t="s">
        <v>52</v>
      </c>
      <c r="I26" s="38" t="s">
        <v>52</v>
      </c>
      <c r="J26" s="38" t="s">
        <v>52</v>
      </c>
      <c r="K26" s="38" t="s">
        <v>52</v>
      </c>
      <c r="L26" s="38" t="s">
        <v>52</v>
      </c>
    </row>
    <row r="27" spans="1:12" s="34" customFormat="1" ht="12" customHeight="1" x14ac:dyDescent="0.15">
      <c r="A27" s="61" t="s">
        <v>72</v>
      </c>
      <c r="B27" s="61"/>
      <c r="C27" s="61"/>
      <c r="D27" s="61"/>
      <c r="E27" s="61"/>
      <c r="F27" s="61"/>
      <c r="G27" s="61"/>
      <c r="H27" s="61"/>
      <c r="I27" s="61"/>
      <c r="J27" s="61"/>
      <c r="K27" s="61"/>
      <c r="L27" s="61"/>
    </row>
    <row r="28" spans="1:12" s="34" customFormat="1" ht="12" customHeight="1" x14ac:dyDescent="0.15">
      <c r="A28" s="62" t="s">
        <v>73</v>
      </c>
      <c r="B28" s="38" t="s">
        <v>52</v>
      </c>
      <c r="C28" s="38" t="s">
        <v>52</v>
      </c>
      <c r="D28" s="38" t="s">
        <v>52</v>
      </c>
      <c r="E28" s="63">
        <v>24500850</v>
      </c>
      <c r="F28" s="38" t="s">
        <v>52</v>
      </c>
      <c r="G28" s="38" t="s">
        <v>52</v>
      </c>
      <c r="H28" s="38" t="s">
        <v>52</v>
      </c>
      <c r="I28" s="38" t="s">
        <v>52</v>
      </c>
      <c r="J28" s="38" t="s">
        <v>52</v>
      </c>
      <c r="K28" s="38" t="s">
        <v>52</v>
      </c>
      <c r="L28" s="38" t="s">
        <v>52</v>
      </c>
    </row>
    <row r="29" spans="1:12" s="34" customFormat="1" ht="12" customHeight="1" x14ac:dyDescent="0.15">
      <c r="A29" s="64" t="s">
        <v>74</v>
      </c>
      <c r="B29" s="38" t="s">
        <v>52</v>
      </c>
      <c r="C29" s="38" t="s">
        <v>52</v>
      </c>
      <c r="D29" s="38" t="s">
        <v>52</v>
      </c>
      <c r="E29" s="65">
        <v>21033994</v>
      </c>
      <c r="F29" s="38" t="s">
        <v>52</v>
      </c>
      <c r="G29" s="38" t="s">
        <v>52</v>
      </c>
      <c r="H29" s="38" t="s">
        <v>52</v>
      </c>
      <c r="I29" s="38" t="s">
        <v>52</v>
      </c>
      <c r="J29" s="38" t="s">
        <v>52</v>
      </c>
      <c r="K29" s="38" t="s">
        <v>52</v>
      </c>
      <c r="L29" s="38" t="s">
        <v>52</v>
      </c>
    </row>
    <row r="30" spans="1:12" s="40" customFormat="1" ht="12" customHeight="1" x14ac:dyDescent="0.15">
      <c r="A30" s="44" t="s">
        <v>75</v>
      </c>
      <c r="B30" s="38" t="s">
        <v>52</v>
      </c>
      <c r="C30" s="38" t="s">
        <v>52</v>
      </c>
      <c r="D30" s="38" t="s">
        <v>52</v>
      </c>
      <c r="E30" s="43">
        <v>13168327</v>
      </c>
      <c r="F30" s="38" t="s">
        <v>52</v>
      </c>
      <c r="G30" s="38" t="s">
        <v>52</v>
      </c>
      <c r="H30" s="38" t="s">
        <v>52</v>
      </c>
      <c r="I30" s="38" t="s">
        <v>52</v>
      </c>
      <c r="J30" s="38" t="s">
        <v>52</v>
      </c>
      <c r="K30" s="38" t="s">
        <v>52</v>
      </c>
      <c r="L30" s="38" t="s">
        <v>52</v>
      </c>
    </row>
    <row r="31" spans="1:12" s="34" customFormat="1" ht="12" customHeight="1" x14ac:dyDescent="0.15">
      <c r="A31" s="66" t="s">
        <v>76</v>
      </c>
      <c r="B31" s="38" t="s">
        <v>52</v>
      </c>
      <c r="C31" s="38" t="s">
        <v>52</v>
      </c>
      <c r="D31" s="38" t="s">
        <v>52</v>
      </c>
      <c r="E31" s="65">
        <v>558870</v>
      </c>
      <c r="F31" s="38" t="s">
        <v>52</v>
      </c>
      <c r="G31" s="38" t="s">
        <v>52</v>
      </c>
      <c r="H31" s="38" t="s">
        <v>52</v>
      </c>
      <c r="I31" s="38" t="s">
        <v>52</v>
      </c>
      <c r="J31" s="38" t="s">
        <v>52</v>
      </c>
      <c r="K31" s="38" t="s">
        <v>52</v>
      </c>
      <c r="L31" s="38" t="s">
        <v>52</v>
      </c>
    </row>
    <row r="32" spans="1:12" s="34" customFormat="1" ht="12" customHeight="1" x14ac:dyDescent="0.15">
      <c r="A32" s="66" t="s">
        <v>77</v>
      </c>
      <c r="B32" s="38" t="s">
        <v>52</v>
      </c>
      <c r="C32" s="38" t="s">
        <v>52</v>
      </c>
      <c r="D32" s="38" t="s">
        <v>52</v>
      </c>
      <c r="E32" s="65">
        <v>6600685</v>
      </c>
      <c r="F32" s="38" t="s">
        <v>52</v>
      </c>
      <c r="G32" s="38" t="s">
        <v>52</v>
      </c>
      <c r="H32" s="38" t="s">
        <v>52</v>
      </c>
      <c r="I32" s="38" t="s">
        <v>52</v>
      </c>
      <c r="J32" s="38" t="s">
        <v>52</v>
      </c>
      <c r="K32" s="38" t="s">
        <v>52</v>
      </c>
      <c r="L32" s="38" t="s">
        <v>52</v>
      </c>
    </row>
    <row r="33" spans="1:12" s="34" customFormat="1" ht="12" customHeight="1" x14ac:dyDescent="0.15">
      <c r="A33" s="66" t="s">
        <v>78</v>
      </c>
      <c r="B33" s="38" t="s">
        <v>52</v>
      </c>
      <c r="C33" s="38" t="s">
        <v>52</v>
      </c>
      <c r="D33" s="38" t="s">
        <v>52</v>
      </c>
      <c r="E33" s="65">
        <v>706112</v>
      </c>
      <c r="F33" s="38" t="s">
        <v>52</v>
      </c>
      <c r="G33" s="38" t="s">
        <v>52</v>
      </c>
      <c r="H33" s="38" t="s">
        <v>52</v>
      </c>
      <c r="I33" s="38" t="s">
        <v>52</v>
      </c>
      <c r="J33" s="38" t="s">
        <v>52</v>
      </c>
      <c r="K33" s="38" t="s">
        <v>52</v>
      </c>
      <c r="L33" s="38" t="s">
        <v>52</v>
      </c>
    </row>
    <row r="34" spans="1:12" s="34" customFormat="1" ht="12" customHeight="1" x14ac:dyDescent="0.15">
      <c r="A34" s="64" t="s">
        <v>79</v>
      </c>
      <c r="B34" s="38" t="s">
        <v>52</v>
      </c>
      <c r="C34" s="38" t="s">
        <v>52</v>
      </c>
      <c r="D34" s="38" t="s">
        <v>52</v>
      </c>
      <c r="E34" s="68">
        <v>3466856</v>
      </c>
      <c r="F34" s="38" t="s">
        <v>52</v>
      </c>
      <c r="G34" s="38" t="s">
        <v>52</v>
      </c>
      <c r="H34" s="38" t="s">
        <v>52</v>
      </c>
      <c r="I34" s="38" t="s">
        <v>52</v>
      </c>
      <c r="J34" s="38" t="s">
        <v>52</v>
      </c>
      <c r="K34" s="38" t="s">
        <v>52</v>
      </c>
      <c r="L34" s="38" t="s">
        <v>52</v>
      </c>
    </row>
    <row r="35" spans="1:12" s="34" customFormat="1" ht="12" customHeight="1" x14ac:dyDescent="0.15">
      <c r="A35" s="69" t="s">
        <v>80</v>
      </c>
      <c r="B35" s="38" t="s">
        <v>52</v>
      </c>
      <c r="C35" s="38" t="s">
        <v>52</v>
      </c>
      <c r="D35" s="38" t="s">
        <v>52</v>
      </c>
      <c r="E35" s="56">
        <v>85.85</v>
      </c>
      <c r="F35" s="38" t="s">
        <v>52</v>
      </c>
      <c r="G35" s="38" t="s">
        <v>52</v>
      </c>
      <c r="H35" s="38" t="s">
        <v>52</v>
      </c>
      <c r="I35" s="38" t="s">
        <v>52</v>
      </c>
      <c r="J35" s="38" t="s">
        <v>52</v>
      </c>
      <c r="K35" s="38" t="s">
        <v>52</v>
      </c>
      <c r="L35" s="38" t="s">
        <v>52</v>
      </c>
    </row>
    <row r="36" spans="1:12" s="34" customFormat="1" ht="12" customHeight="1" x14ac:dyDescent="0.15">
      <c r="A36" s="69" t="s">
        <v>81</v>
      </c>
      <c r="B36" s="38" t="s">
        <v>52</v>
      </c>
      <c r="C36" s="38" t="s">
        <v>52</v>
      </c>
      <c r="D36" s="38" t="s">
        <v>52</v>
      </c>
      <c r="E36" s="38" t="s">
        <v>52</v>
      </c>
      <c r="F36" s="38" t="s">
        <v>52</v>
      </c>
      <c r="G36" s="38" t="s">
        <v>52</v>
      </c>
      <c r="H36" s="38" t="s">
        <v>52</v>
      </c>
      <c r="I36" s="38" t="s">
        <v>52</v>
      </c>
      <c r="J36" s="38" t="s">
        <v>52</v>
      </c>
      <c r="K36" s="38" t="s">
        <v>52</v>
      </c>
      <c r="L36" s="38" t="s">
        <v>52</v>
      </c>
    </row>
    <row r="37" spans="1:12" s="34" customFormat="1" ht="12" customHeight="1" x14ac:dyDescent="0.15">
      <c r="A37" s="70" t="s">
        <v>82</v>
      </c>
      <c r="B37" s="38" t="s">
        <v>52</v>
      </c>
      <c r="C37" s="38" t="s">
        <v>52</v>
      </c>
      <c r="D37" s="38" t="s">
        <v>52</v>
      </c>
      <c r="E37" s="58">
        <v>16.54</v>
      </c>
      <c r="F37" s="38" t="s">
        <v>52</v>
      </c>
      <c r="G37" s="38" t="s">
        <v>52</v>
      </c>
      <c r="H37" s="38" t="s">
        <v>52</v>
      </c>
      <c r="I37" s="38" t="s">
        <v>52</v>
      </c>
      <c r="J37" s="38" t="s">
        <v>52</v>
      </c>
      <c r="K37" s="38" t="s">
        <v>52</v>
      </c>
      <c r="L37" s="38" t="s">
        <v>52</v>
      </c>
    </row>
    <row r="38" spans="1:12" s="34" customFormat="1" ht="12" customHeight="1" x14ac:dyDescent="0.15">
      <c r="A38" s="51" t="s">
        <v>83</v>
      </c>
      <c r="B38" s="51"/>
      <c r="C38" s="51"/>
      <c r="D38" s="51"/>
      <c r="E38" s="51"/>
      <c r="F38" s="51"/>
      <c r="G38" s="51"/>
      <c r="H38" s="51"/>
      <c r="I38" s="51"/>
      <c r="J38" s="51"/>
      <c r="K38" s="51"/>
      <c r="L38" s="51"/>
    </row>
    <row r="39" spans="1:12" s="34" customFormat="1" ht="12" customHeight="1" x14ac:dyDescent="0.15">
      <c r="A39" s="53" t="s">
        <v>62</v>
      </c>
      <c r="B39" s="38" t="s">
        <v>52</v>
      </c>
      <c r="C39" s="38" t="s">
        <v>52</v>
      </c>
      <c r="D39" s="38" t="s">
        <v>52</v>
      </c>
      <c r="E39" s="38" t="s">
        <v>52</v>
      </c>
      <c r="F39" s="38" t="s">
        <v>52</v>
      </c>
      <c r="G39" s="38" t="s">
        <v>52</v>
      </c>
      <c r="H39" s="38" t="s">
        <v>52</v>
      </c>
      <c r="I39" s="38" t="s">
        <v>52</v>
      </c>
      <c r="J39" s="38" t="s">
        <v>52</v>
      </c>
      <c r="K39" s="38" t="s">
        <v>52</v>
      </c>
      <c r="L39" s="38" t="s">
        <v>52</v>
      </c>
    </row>
    <row r="40" spans="1:12" s="34" customFormat="1" ht="12" customHeight="1" x14ac:dyDescent="0.15">
      <c r="A40" s="55" t="s">
        <v>23</v>
      </c>
      <c r="B40" s="38" t="s">
        <v>52</v>
      </c>
      <c r="C40" s="38" t="s">
        <v>52</v>
      </c>
      <c r="D40" s="38" t="s">
        <v>52</v>
      </c>
      <c r="E40" s="71">
        <v>20.28661793856174</v>
      </c>
      <c r="F40" s="38" t="s">
        <v>52</v>
      </c>
      <c r="G40" s="38" t="s">
        <v>52</v>
      </c>
      <c r="H40" s="38" t="s">
        <v>52</v>
      </c>
      <c r="I40" s="38" t="s">
        <v>52</v>
      </c>
      <c r="J40" s="38" t="s">
        <v>52</v>
      </c>
      <c r="K40" s="38" t="s">
        <v>52</v>
      </c>
      <c r="L40" s="38" t="s">
        <v>52</v>
      </c>
    </row>
    <row r="41" spans="1:12" s="34" customFormat="1" ht="12" customHeight="1" x14ac:dyDescent="0.15">
      <c r="A41" s="55" t="s">
        <v>64</v>
      </c>
      <c r="B41" s="38" t="s">
        <v>52</v>
      </c>
      <c r="C41" s="38" t="s">
        <v>52</v>
      </c>
      <c r="D41" s="38" t="s">
        <v>52</v>
      </c>
      <c r="E41" s="56">
        <v>9.3520517311167808</v>
      </c>
      <c r="F41" s="38" t="s">
        <v>52</v>
      </c>
      <c r="G41" s="38" t="s">
        <v>52</v>
      </c>
      <c r="H41" s="38" t="s">
        <v>52</v>
      </c>
      <c r="I41" s="38" t="s">
        <v>52</v>
      </c>
      <c r="J41" s="38" t="s">
        <v>52</v>
      </c>
      <c r="K41" s="38" t="s">
        <v>52</v>
      </c>
      <c r="L41" s="38" t="s">
        <v>52</v>
      </c>
    </row>
    <row r="42" spans="1:12" s="34" customFormat="1" ht="12" customHeight="1" x14ac:dyDescent="0.15">
      <c r="A42" s="55" t="s">
        <v>65</v>
      </c>
      <c r="B42" s="38" t="s">
        <v>52</v>
      </c>
      <c r="C42" s="38" t="s">
        <v>52</v>
      </c>
      <c r="D42" s="38" t="s">
        <v>52</v>
      </c>
      <c r="E42" s="56">
        <v>0.19131411751852739</v>
      </c>
      <c r="F42" s="38" t="s">
        <v>52</v>
      </c>
      <c r="G42" s="38" t="s">
        <v>52</v>
      </c>
      <c r="H42" s="38" t="s">
        <v>52</v>
      </c>
      <c r="I42" s="38" t="s">
        <v>52</v>
      </c>
      <c r="J42" s="38" t="s">
        <v>52</v>
      </c>
      <c r="K42" s="38" t="s">
        <v>52</v>
      </c>
      <c r="L42" s="38" t="s">
        <v>52</v>
      </c>
    </row>
    <row r="43" spans="1:12" s="34" customFormat="1" ht="12" customHeight="1" x14ac:dyDescent="0.15">
      <c r="A43" s="55" t="s">
        <v>66</v>
      </c>
      <c r="B43" s="38" t="s">
        <v>52</v>
      </c>
      <c r="C43" s="38" t="s">
        <v>52</v>
      </c>
      <c r="D43" s="38" t="s">
        <v>52</v>
      </c>
      <c r="E43" s="56">
        <v>39.862234438214635</v>
      </c>
      <c r="F43" s="38" t="s">
        <v>52</v>
      </c>
      <c r="G43" s="38" t="s">
        <v>52</v>
      </c>
      <c r="H43" s="38" t="s">
        <v>52</v>
      </c>
      <c r="I43" s="38" t="s">
        <v>52</v>
      </c>
      <c r="J43" s="38" t="s">
        <v>52</v>
      </c>
      <c r="K43" s="38" t="s">
        <v>52</v>
      </c>
      <c r="L43" s="38" t="s">
        <v>52</v>
      </c>
    </row>
    <row r="44" spans="1:12" s="34" customFormat="1" ht="12" customHeight="1" x14ac:dyDescent="0.15">
      <c r="A44" s="55" t="s">
        <v>67</v>
      </c>
      <c r="B44" s="38" t="s">
        <v>52</v>
      </c>
      <c r="C44" s="38" t="s">
        <v>52</v>
      </c>
      <c r="D44" s="38" t="s">
        <v>52</v>
      </c>
      <c r="E44" s="56">
        <v>29.873137740744816</v>
      </c>
      <c r="F44" s="38" t="s">
        <v>52</v>
      </c>
      <c r="G44" s="38" t="s">
        <v>52</v>
      </c>
      <c r="H44" s="38" t="s">
        <v>52</v>
      </c>
      <c r="I44" s="38" t="s">
        <v>52</v>
      </c>
      <c r="J44" s="38" t="s">
        <v>52</v>
      </c>
      <c r="K44" s="38" t="s">
        <v>52</v>
      </c>
      <c r="L44" s="38" t="s">
        <v>52</v>
      </c>
    </row>
    <row r="45" spans="1:12" s="34" customFormat="1" ht="12" customHeight="1" x14ac:dyDescent="0.15">
      <c r="A45" s="57" t="s">
        <v>68</v>
      </c>
      <c r="B45" s="38" t="s">
        <v>52</v>
      </c>
      <c r="C45" s="38" t="s">
        <v>52</v>
      </c>
      <c r="D45" s="38" t="s">
        <v>52</v>
      </c>
      <c r="E45" s="58">
        <v>0.4346440338435012</v>
      </c>
      <c r="F45" s="38" t="s">
        <v>52</v>
      </c>
      <c r="G45" s="38" t="s">
        <v>52</v>
      </c>
      <c r="H45" s="38" t="s">
        <v>52</v>
      </c>
      <c r="I45" s="38" t="s">
        <v>52</v>
      </c>
      <c r="J45" s="38" t="s">
        <v>52</v>
      </c>
      <c r="K45" s="38" t="s">
        <v>52</v>
      </c>
      <c r="L45" s="38" t="s">
        <v>52</v>
      </c>
    </row>
    <row r="46" spans="1:12" s="34" customFormat="1" ht="12" customHeight="1" x14ac:dyDescent="0.15">
      <c r="A46" s="51" t="s">
        <v>84</v>
      </c>
      <c r="B46" s="51"/>
      <c r="C46" s="51"/>
      <c r="D46" s="51"/>
      <c r="E46" s="51"/>
      <c r="F46" s="51"/>
      <c r="G46" s="51"/>
      <c r="H46" s="51"/>
      <c r="I46" s="51"/>
      <c r="J46" s="51"/>
      <c r="K46" s="51"/>
      <c r="L46" s="51"/>
    </row>
    <row r="47" spans="1:12" s="34" customFormat="1" ht="12" customHeight="1" x14ac:dyDescent="0.15">
      <c r="A47" s="53" t="s">
        <v>70</v>
      </c>
      <c r="B47" s="38" t="s">
        <v>52</v>
      </c>
      <c r="C47" s="38" t="s">
        <v>52</v>
      </c>
      <c r="D47" s="38" t="s">
        <v>52</v>
      </c>
      <c r="E47" s="60">
        <v>34.388585448869101</v>
      </c>
      <c r="F47" s="38" t="s">
        <v>52</v>
      </c>
      <c r="G47" s="38" t="s">
        <v>52</v>
      </c>
      <c r="H47" s="38" t="s">
        <v>52</v>
      </c>
      <c r="I47" s="38" t="s">
        <v>52</v>
      </c>
      <c r="J47" s="38" t="s">
        <v>52</v>
      </c>
      <c r="K47" s="38" t="s">
        <v>52</v>
      </c>
      <c r="L47" s="38" t="s">
        <v>52</v>
      </c>
    </row>
    <row r="48" spans="1:12" s="34" customFormat="1" ht="12" customHeight="1" x14ac:dyDescent="0.15">
      <c r="A48" s="57" t="s">
        <v>71</v>
      </c>
      <c r="B48" s="38" t="s">
        <v>52</v>
      </c>
      <c r="C48" s="38" t="s">
        <v>52</v>
      </c>
      <c r="D48" s="38" t="s">
        <v>52</v>
      </c>
      <c r="E48" s="58">
        <v>65.611414551130892</v>
      </c>
      <c r="F48" s="38" t="s">
        <v>52</v>
      </c>
      <c r="G48" s="38" t="s">
        <v>52</v>
      </c>
      <c r="H48" s="38" t="s">
        <v>52</v>
      </c>
      <c r="I48" s="38" t="s">
        <v>52</v>
      </c>
      <c r="J48" s="38" t="s">
        <v>52</v>
      </c>
      <c r="K48" s="38" t="s">
        <v>52</v>
      </c>
      <c r="L48" s="38" t="s">
        <v>52</v>
      </c>
    </row>
    <row r="49" spans="1:12" s="34" customFormat="1" ht="12" customHeight="1" x14ac:dyDescent="0.15">
      <c r="A49" s="61" t="s">
        <v>85</v>
      </c>
      <c r="B49" s="72"/>
      <c r="C49" s="72"/>
      <c r="D49" s="72"/>
      <c r="E49" s="72"/>
      <c r="F49" s="73"/>
      <c r="G49" s="73"/>
      <c r="H49" s="73"/>
      <c r="I49" s="73"/>
      <c r="J49" s="73"/>
      <c r="K49" s="73"/>
      <c r="L49" s="73"/>
    </row>
    <row r="50" spans="1:12" s="34" customFormat="1" ht="12" customHeight="1" x14ac:dyDescent="0.15">
      <c r="A50" s="62" t="s">
        <v>86</v>
      </c>
      <c r="B50" s="38" t="s">
        <v>52</v>
      </c>
      <c r="C50" s="38" t="s">
        <v>52</v>
      </c>
      <c r="D50" s="38" t="s">
        <v>52</v>
      </c>
      <c r="E50" s="38" t="s">
        <v>52</v>
      </c>
      <c r="F50" s="38" t="s">
        <v>52</v>
      </c>
      <c r="G50" s="38" t="s">
        <v>52</v>
      </c>
      <c r="H50" s="38" t="s">
        <v>52</v>
      </c>
      <c r="I50" s="38" t="s">
        <v>52</v>
      </c>
      <c r="J50" s="38" t="s">
        <v>52</v>
      </c>
      <c r="K50" s="38" t="s">
        <v>52</v>
      </c>
      <c r="L50" s="38" t="s">
        <v>52</v>
      </c>
    </row>
    <row r="51" spans="1:12" s="34" customFormat="1" ht="12" customHeight="1" x14ac:dyDescent="0.15">
      <c r="A51" s="74" t="s">
        <v>87</v>
      </c>
      <c r="B51" s="38" t="s">
        <v>52</v>
      </c>
      <c r="C51" s="38" t="s">
        <v>52</v>
      </c>
      <c r="D51" s="38" t="s">
        <v>52</v>
      </c>
      <c r="E51" s="38" t="s">
        <v>52</v>
      </c>
      <c r="F51" s="38" t="s">
        <v>52</v>
      </c>
      <c r="G51" s="38" t="s">
        <v>52</v>
      </c>
      <c r="H51" s="38" t="s">
        <v>52</v>
      </c>
      <c r="I51" s="38" t="s">
        <v>52</v>
      </c>
      <c r="J51" s="38" t="s">
        <v>52</v>
      </c>
      <c r="K51" s="38" t="s">
        <v>52</v>
      </c>
      <c r="L51" s="38" t="s">
        <v>52</v>
      </c>
    </row>
    <row r="52" spans="1:12" s="34" customFormat="1" ht="12" customHeight="1" x14ac:dyDescent="0.15">
      <c r="A52" s="74" t="s">
        <v>88</v>
      </c>
      <c r="B52" s="38" t="s">
        <v>52</v>
      </c>
      <c r="C52" s="38" t="s">
        <v>52</v>
      </c>
      <c r="D52" s="38" t="s">
        <v>52</v>
      </c>
      <c r="E52" s="38" t="s">
        <v>52</v>
      </c>
      <c r="F52" s="38" t="s">
        <v>52</v>
      </c>
      <c r="G52" s="38" t="s">
        <v>52</v>
      </c>
      <c r="H52" s="38" t="s">
        <v>52</v>
      </c>
      <c r="I52" s="38" t="s">
        <v>52</v>
      </c>
      <c r="J52" s="38" t="s">
        <v>52</v>
      </c>
      <c r="K52" s="38" t="s">
        <v>52</v>
      </c>
      <c r="L52" s="38" t="s">
        <v>52</v>
      </c>
    </row>
    <row r="53" spans="1:12" s="34" customFormat="1" ht="12" customHeight="1" x14ac:dyDescent="0.15">
      <c r="A53" s="75" t="s">
        <v>89</v>
      </c>
      <c r="B53" s="38" t="s">
        <v>52</v>
      </c>
      <c r="C53" s="38" t="s">
        <v>52</v>
      </c>
      <c r="D53" s="38" t="s">
        <v>52</v>
      </c>
      <c r="E53" s="38" t="s">
        <v>52</v>
      </c>
      <c r="F53" s="38" t="s">
        <v>52</v>
      </c>
      <c r="G53" s="38" t="s">
        <v>52</v>
      </c>
      <c r="H53" s="38" t="s">
        <v>52</v>
      </c>
      <c r="I53" s="38" t="s">
        <v>52</v>
      </c>
      <c r="J53" s="38" t="s">
        <v>52</v>
      </c>
      <c r="K53" s="38" t="s">
        <v>52</v>
      </c>
      <c r="L53" s="38" t="s">
        <v>52</v>
      </c>
    </row>
    <row r="54" spans="1:12" s="34" customFormat="1" ht="12" customHeight="1" x14ac:dyDescent="0.15">
      <c r="A54" s="51" t="s">
        <v>90</v>
      </c>
      <c r="B54" s="51"/>
      <c r="C54" s="51"/>
      <c r="D54" s="51"/>
      <c r="E54" s="51"/>
      <c r="F54" s="51"/>
      <c r="G54" s="51"/>
      <c r="H54" s="51"/>
      <c r="I54" s="51"/>
      <c r="J54" s="51"/>
      <c r="K54" s="51"/>
      <c r="L54" s="51"/>
    </row>
    <row r="55" spans="1:12" s="34" customFormat="1" ht="12" customHeight="1" x14ac:dyDescent="0.15">
      <c r="A55" s="53" t="s">
        <v>62</v>
      </c>
      <c r="B55" s="38" t="s">
        <v>52</v>
      </c>
      <c r="C55" s="38" t="s">
        <v>52</v>
      </c>
      <c r="D55" s="38" t="s">
        <v>52</v>
      </c>
      <c r="E55" s="38" t="s">
        <v>52</v>
      </c>
      <c r="F55" s="38" t="s">
        <v>52</v>
      </c>
      <c r="G55" s="38" t="s">
        <v>52</v>
      </c>
      <c r="H55" s="38" t="s">
        <v>52</v>
      </c>
      <c r="I55" s="38" t="s">
        <v>52</v>
      </c>
      <c r="J55" s="38" t="s">
        <v>52</v>
      </c>
      <c r="K55" s="38" t="s">
        <v>52</v>
      </c>
      <c r="L55" s="38" t="s">
        <v>52</v>
      </c>
    </row>
    <row r="56" spans="1:12" s="34" customFormat="1" ht="12" customHeight="1" x14ac:dyDescent="0.15">
      <c r="A56" s="55" t="s">
        <v>23</v>
      </c>
      <c r="B56" s="38" t="s">
        <v>52</v>
      </c>
      <c r="C56" s="38" t="s">
        <v>52</v>
      </c>
      <c r="D56" s="38" t="s">
        <v>52</v>
      </c>
      <c r="E56" s="38" t="s">
        <v>52</v>
      </c>
      <c r="F56" s="38" t="s">
        <v>52</v>
      </c>
      <c r="G56" s="38" t="s">
        <v>52</v>
      </c>
      <c r="H56" s="38" t="s">
        <v>52</v>
      </c>
      <c r="I56" s="38" t="s">
        <v>52</v>
      </c>
      <c r="J56" s="38" t="s">
        <v>52</v>
      </c>
      <c r="K56" s="38" t="s">
        <v>52</v>
      </c>
      <c r="L56" s="38" t="s">
        <v>52</v>
      </c>
    </row>
    <row r="57" spans="1:12" s="34" customFormat="1" ht="12" customHeight="1" x14ac:dyDescent="0.15">
      <c r="A57" s="55" t="s">
        <v>64</v>
      </c>
      <c r="B57" s="38" t="s">
        <v>52</v>
      </c>
      <c r="C57" s="38" t="s">
        <v>52</v>
      </c>
      <c r="D57" s="38" t="s">
        <v>52</v>
      </c>
      <c r="E57" s="38" t="s">
        <v>52</v>
      </c>
      <c r="F57" s="38" t="s">
        <v>52</v>
      </c>
      <c r="G57" s="38" t="s">
        <v>52</v>
      </c>
      <c r="H57" s="38" t="s">
        <v>52</v>
      </c>
      <c r="I57" s="38" t="s">
        <v>52</v>
      </c>
      <c r="J57" s="38" t="s">
        <v>52</v>
      </c>
      <c r="K57" s="38" t="s">
        <v>52</v>
      </c>
      <c r="L57" s="38" t="s">
        <v>52</v>
      </c>
    </row>
    <row r="58" spans="1:12" s="34" customFormat="1" ht="12" customHeight="1" x14ac:dyDescent="0.15">
      <c r="A58" s="55" t="s">
        <v>65</v>
      </c>
      <c r="B58" s="38" t="s">
        <v>52</v>
      </c>
      <c r="C58" s="38" t="s">
        <v>52</v>
      </c>
      <c r="D58" s="38" t="s">
        <v>52</v>
      </c>
      <c r="E58" s="38" t="s">
        <v>52</v>
      </c>
      <c r="F58" s="38" t="s">
        <v>52</v>
      </c>
      <c r="G58" s="38" t="s">
        <v>52</v>
      </c>
      <c r="H58" s="38" t="s">
        <v>52</v>
      </c>
      <c r="I58" s="38" t="s">
        <v>52</v>
      </c>
      <c r="J58" s="38" t="s">
        <v>52</v>
      </c>
      <c r="K58" s="38" t="s">
        <v>52</v>
      </c>
      <c r="L58" s="38" t="s">
        <v>52</v>
      </c>
    </row>
    <row r="59" spans="1:12" s="34" customFormat="1" ht="12" customHeight="1" x14ac:dyDescent="0.15">
      <c r="A59" s="55" t="s">
        <v>66</v>
      </c>
      <c r="B59" s="38" t="s">
        <v>52</v>
      </c>
      <c r="C59" s="38" t="s">
        <v>52</v>
      </c>
      <c r="D59" s="38" t="s">
        <v>52</v>
      </c>
      <c r="E59" s="38" t="s">
        <v>52</v>
      </c>
      <c r="F59" s="38" t="s">
        <v>52</v>
      </c>
      <c r="G59" s="38" t="s">
        <v>52</v>
      </c>
      <c r="H59" s="38" t="s">
        <v>52</v>
      </c>
      <c r="I59" s="38" t="s">
        <v>52</v>
      </c>
      <c r="J59" s="38" t="s">
        <v>52</v>
      </c>
      <c r="K59" s="38" t="s">
        <v>52</v>
      </c>
      <c r="L59" s="38" t="s">
        <v>52</v>
      </c>
    </row>
    <row r="60" spans="1:12" s="34" customFormat="1" ht="12" customHeight="1" x14ac:dyDescent="0.15">
      <c r="A60" s="55" t="s">
        <v>67</v>
      </c>
      <c r="B60" s="38" t="s">
        <v>52</v>
      </c>
      <c r="C60" s="38" t="s">
        <v>52</v>
      </c>
      <c r="D60" s="38" t="s">
        <v>52</v>
      </c>
      <c r="E60" s="38" t="s">
        <v>52</v>
      </c>
      <c r="F60" s="38" t="s">
        <v>52</v>
      </c>
      <c r="G60" s="38" t="s">
        <v>52</v>
      </c>
      <c r="H60" s="38" t="s">
        <v>52</v>
      </c>
      <c r="I60" s="38" t="s">
        <v>52</v>
      </c>
      <c r="J60" s="38" t="s">
        <v>52</v>
      </c>
      <c r="K60" s="38" t="s">
        <v>52</v>
      </c>
      <c r="L60" s="38" t="s">
        <v>52</v>
      </c>
    </row>
    <row r="61" spans="1:12" s="34" customFormat="1" ht="12" customHeight="1" x14ac:dyDescent="0.15">
      <c r="A61" s="57" t="s">
        <v>68</v>
      </c>
      <c r="B61" s="38" t="s">
        <v>52</v>
      </c>
      <c r="C61" s="38" t="s">
        <v>52</v>
      </c>
      <c r="D61" s="38" t="s">
        <v>52</v>
      </c>
      <c r="E61" s="38" t="s">
        <v>52</v>
      </c>
      <c r="F61" s="38" t="s">
        <v>52</v>
      </c>
      <c r="G61" s="38" t="s">
        <v>52</v>
      </c>
      <c r="H61" s="38" t="s">
        <v>52</v>
      </c>
      <c r="I61" s="38" t="s">
        <v>52</v>
      </c>
      <c r="J61" s="38" t="s">
        <v>52</v>
      </c>
      <c r="K61" s="38" t="s">
        <v>52</v>
      </c>
      <c r="L61" s="38" t="s">
        <v>52</v>
      </c>
    </row>
    <row r="62" spans="1:12" s="34" customFormat="1" ht="12" customHeight="1" x14ac:dyDescent="0.15">
      <c r="A62" s="51" t="s">
        <v>91</v>
      </c>
      <c r="B62" s="51"/>
      <c r="C62" s="51"/>
      <c r="D62" s="51"/>
      <c r="E62" s="51"/>
      <c r="F62" s="51"/>
      <c r="G62" s="51"/>
      <c r="H62" s="51"/>
      <c r="I62" s="51"/>
      <c r="J62" s="51"/>
      <c r="K62" s="51"/>
      <c r="L62" s="51"/>
    </row>
    <row r="63" spans="1:12" s="34" customFormat="1" ht="12" customHeight="1" x14ac:dyDescent="0.15">
      <c r="A63" s="53" t="s">
        <v>70</v>
      </c>
      <c r="B63" s="38" t="s">
        <v>52</v>
      </c>
      <c r="C63" s="38" t="s">
        <v>52</v>
      </c>
      <c r="D63" s="38" t="s">
        <v>52</v>
      </c>
      <c r="E63" s="38" t="s">
        <v>52</v>
      </c>
      <c r="F63" s="38" t="s">
        <v>52</v>
      </c>
      <c r="G63" s="38" t="s">
        <v>52</v>
      </c>
      <c r="H63" s="38" t="s">
        <v>52</v>
      </c>
      <c r="I63" s="38" t="s">
        <v>52</v>
      </c>
      <c r="J63" s="38" t="s">
        <v>52</v>
      </c>
      <c r="K63" s="38" t="s">
        <v>52</v>
      </c>
      <c r="L63" s="38" t="s">
        <v>52</v>
      </c>
    </row>
    <row r="64" spans="1:12" s="34" customFormat="1" ht="12" customHeight="1" x14ac:dyDescent="0.15">
      <c r="A64" s="57" t="s">
        <v>71</v>
      </c>
      <c r="B64" s="38" t="s">
        <v>52</v>
      </c>
      <c r="C64" s="38" t="s">
        <v>52</v>
      </c>
      <c r="D64" s="38" t="s">
        <v>52</v>
      </c>
      <c r="E64" s="38" t="s">
        <v>52</v>
      </c>
      <c r="F64" s="38" t="s">
        <v>52</v>
      </c>
      <c r="G64" s="38" t="s">
        <v>52</v>
      </c>
      <c r="H64" s="38" t="s">
        <v>52</v>
      </c>
      <c r="I64" s="38" t="s">
        <v>52</v>
      </c>
      <c r="J64" s="38" t="s">
        <v>52</v>
      </c>
      <c r="K64" s="38" t="s">
        <v>52</v>
      </c>
      <c r="L64" s="38" t="s">
        <v>52</v>
      </c>
    </row>
    <row r="65" spans="1:12" s="34" customFormat="1" ht="12" customHeight="1" x14ac:dyDescent="0.15">
      <c r="A65" s="61" t="s">
        <v>92</v>
      </c>
      <c r="B65" s="61"/>
      <c r="C65" s="61"/>
      <c r="D65" s="61"/>
      <c r="E65" s="61"/>
      <c r="F65" s="61"/>
      <c r="G65" s="61"/>
      <c r="H65" s="61"/>
      <c r="I65" s="61"/>
      <c r="J65" s="61"/>
      <c r="K65" s="61"/>
      <c r="L65" s="61"/>
    </row>
    <row r="66" spans="1:12" s="34" customFormat="1" ht="12" customHeight="1" x14ac:dyDescent="0.15">
      <c r="A66" s="62" t="s">
        <v>93</v>
      </c>
      <c r="B66" s="76">
        <v>1134589</v>
      </c>
      <c r="C66" s="76">
        <v>1629733</v>
      </c>
      <c r="D66" s="76">
        <v>1762288</v>
      </c>
      <c r="E66" s="76">
        <v>2268607</v>
      </c>
      <c r="F66" s="76">
        <v>2122602</v>
      </c>
      <c r="G66" s="76">
        <v>2408850</v>
      </c>
      <c r="H66" s="76">
        <v>2634668</v>
      </c>
      <c r="I66" s="76">
        <v>3003837</v>
      </c>
      <c r="J66" s="76">
        <v>3087936</v>
      </c>
      <c r="K66" s="76">
        <v>3481620</v>
      </c>
      <c r="L66" s="76">
        <v>2811668</v>
      </c>
    </row>
    <row r="67" spans="1:12" s="34" customFormat="1" ht="12" customHeight="1" x14ac:dyDescent="0.15">
      <c r="A67" s="74" t="s">
        <v>94</v>
      </c>
      <c r="B67" s="77">
        <v>5.5439482340333699</v>
      </c>
      <c r="C67" s="77">
        <v>43.640825003591608</v>
      </c>
      <c r="D67" s="77">
        <v>8.1335408928947253</v>
      </c>
      <c r="E67" s="77">
        <v>28.730774992509737</v>
      </c>
      <c r="F67" s="77">
        <v>-6.435887749619039</v>
      </c>
      <c r="G67" s="77">
        <v>13.485712347392493</v>
      </c>
      <c r="H67" s="77">
        <v>9.3745148099715632</v>
      </c>
      <c r="I67" s="77">
        <v>14.011974184223591</v>
      </c>
      <c r="J67" s="77">
        <v>2.7997191591953889</v>
      </c>
      <c r="K67" s="77">
        <v>12.749098426910402</v>
      </c>
      <c r="L67" s="77">
        <v>-19.242536520355468</v>
      </c>
    </row>
    <row r="68" spans="1:12" s="34" customFormat="1" ht="12" customHeight="1" x14ac:dyDescent="0.15">
      <c r="A68" s="74" t="s">
        <v>95</v>
      </c>
      <c r="B68" s="38" t="s">
        <v>52</v>
      </c>
      <c r="C68" s="38" t="s">
        <v>52</v>
      </c>
      <c r="D68" s="38" t="s">
        <v>52</v>
      </c>
      <c r="E68" s="38" t="s">
        <v>52</v>
      </c>
      <c r="F68" s="38" t="s">
        <v>52</v>
      </c>
      <c r="G68" s="38" t="s">
        <v>52</v>
      </c>
      <c r="H68" s="38" t="s">
        <v>52</v>
      </c>
      <c r="I68" s="38" t="s">
        <v>52</v>
      </c>
      <c r="J68" s="38" t="s">
        <v>52</v>
      </c>
      <c r="K68" s="38" t="s">
        <v>52</v>
      </c>
      <c r="L68" s="38" t="s">
        <v>52</v>
      </c>
    </row>
    <row r="69" spans="1:12" s="34" customFormat="1" ht="12" customHeight="1" x14ac:dyDescent="0.15">
      <c r="A69" s="74" t="s">
        <v>96</v>
      </c>
      <c r="B69" s="38" t="s">
        <v>52</v>
      </c>
      <c r="C69" s="38" t="s">
        <v>52</v>
      </c>
      <c r="D69" s="38" t="s">
        <v>52</v>
      </c>
      <c r="E69" s="38" t="s">
        <v>52</v>
      </c>
      <c r="F69" s="38" t="s">
        <v>52</v>
      </c>
      <c r="G69" s="38" t="s">
        <v>52</v>
      </c>
      <c r="H69" s="38" t="s">
        <v>52</v>
      </c>
      <c r="I69" s="38" t="s">
        <v>52</v>
      </c>
      <c r="J69" s="38" t="s">
        <v>52</v>
      </c>
      <c r="K69" s="38" t="s">
        <v>52</v>
      </c>
      <c r="L69" s="38" t="s">
        <v>52</v>
      </c>
    </row>
    <row r="70" spans="1:12" s="34" customFormat="1" ht="12" customHeight="1" x14ac:dyDescent="0.15">
      <c r="A70" s="75" t="s">
        <v>97</v>
      </c>
      <c r="B70" s="38" t="s">
        <v>52</v>
      </c>
      <c r="C70" s="38" t="s">
        <v>52</v>
      </c>
      <c r="D70" s="38" t="s">
        <v>52</v>
      </c>
      <c r="E70" s="38" t="s">
        <v>52</v>
      </c>
      <c r="F70" s="38" t="s">
        <v>52</v>
      </c>
      <c r="G70" s="38" t="s">
        <v>52</v>
      </c>
      <c r="H70" s="38" t="s">
        <v>52</v>
      </c>
      <c r="I70" s="38" t="s">
        <v>52</v>
      </c>
      <c r="J70" s="38" t="s">
        <v>52</v>
      </c>
      <c r="K70" s="38" t="s">
        <v>52</v>
      </c>
      <c r="L70" s="38" t="s">
        <v>52</v>
      </c>
    </row>
    <row r="71" spans="1:12" s="34" customFormat="1" ht="12" customHeight="1" x14ac:dyDescent="0.15">
      <c r="A71" s="61" t="s">
        <v>98</v>
      </c>
      <c r="B71" s="61"/>
      <c r="C71" s="61"/>
      <c r="D71" s="61"/>
      <c r="E71" s="61"/>
      <c r="F71" s="61"/>
      <c r="G71" s="61"/>
      <c r="H71" s="61"/>
      <c r="I71" s="61"/>
      <c r="J71" s="61"/>
      <c r="K71" s="61"/>
      <c r="L71" s="61"/>
    </row>
    <row r="72" spans="1:12" s="34" customFormat="1" ht="12" customHeight="1" x14ac:dyDescent="0.15">
      <c r="A72" s="62" t="s">
        <v>99</v>
      </c>
      <c r="B72" s="76">
        <v>1794324</v>
      </c>
      <c r="C72" s="76">
        <v>2659405</v>
      </c>
      <c r="D72" s="76">
        <v>2942810</v>
      </c>
      <c r="E72" s="76">
        <v>3144291</v>
      </c>
      <c r="F72" s="76">
        <v>2822310</v>
      </c>
      <c r="G72" s="76">
        <v>3670702</v>
      </c>
      <c r="H72" s="76">
        <v>3869349</v>
      </c>
      <c r="I72" s="76">
        <v>4712495</v>
      </c>
      <c r="J72" s="76">
        <v>5511644</v>
      </c>
      <c r="K72" s="76">
        <v>5722675</v>
      </c>
      <c r="L72" s="76">
        <v>5441658</v>
      </c>
    </row>
    <row r="73" spans="1:12" s="34" customFormat="1" ht="12" customHeight="1" x14ac:dyDescent="0.15">
      <c r="A73" s="74" t="s">
        <v>100</v>
      </c>
      <c r="B73" s="77">
        <v>13.500301727246161</v>
      </c>
      <c r="C73" s="77">
        <v>48.212084328136946</v>
      </c>
      <c r="D73" s="77">
        <v>10.656707045372931</v>
      </c>
      <c r="E73" s="77">
        <v>6.846551425338367</v>
      </c>
      <c r="F73" s="77">
        <v>-10.240178151449722</v>
      </c>
      <c r="G73" s="77">
        <v>30.060198915073112</v>
      </c>
      <c r="H73" s="77">
        <v>5.4116896441062226</v>
      </c>
      <c r="I73" s="77">
        <v>21.790383860437505</v>
      </c>
      <c r="J73" s="77">
        <v>16.958086958182449</v>
      </c>
      <c r="K73" s="77">
        <v>3.8288213099394661</v>
      </c>
      <c r="L73" s="77">
        <v>-4.9105881427828768</v>
      </c>
    </row>
    <row r="74" spans="1:12" s="34" customFormat="1" ht="12" customHeight="1" x14ac:dyDescent="0.15">
      <c r="A74" s="74" t="s">
        <v>101</v>
      </c>
      <c r="B74" s="38" t="s">
        <v>52</v>
      </c>
      <c r="C74" s="38" t="s">
        <v>52</v>
      </c>
      <c r="D74" s="38" t="s">
        <v>52</v>
      </c>
      <c r="E74" s="38" t="s">
        <v>52</v>
      </c>
      <c r="F74" s="38" t="s">
        <v>52</v>
      </c>
      <c r="G74" s="38" t="s">
        <v>52</v>
      </c>
      <c r="H74" s="38" t="s">
        <v>52</v>
      </c>
      <c r="I74" s="38" t="s">
        <v>52</v>
      </c>
      <c r="J74" s="38" t="s">
        <v>52</v>
      </c>
      <c r="K74" s="38" t="s">
        <v>52</v>
      </c>
      <c r="L74" s="38" t="s">
        <v>52</v>
      </c>
    </row>
    <row r="75" spans="1:12" s="34" customFormat="1" ht="12" customHeight="1" x14ac:dyDescent="0.15">
      <c r="A75" s="74" t="s">
        <v>102</v>
      </c>
      <c r="B75" s="38" t="s">
        <v>52</v>
      </c>
      <c r="C75" s="38" t="s">
        <v>52</v>
      </c>
      <c r="D75" s="38" t="s">
        <v>52</v>
      </c>
      <c r="E75" s="38" t="s">
        <v>52</v>
      </c>
      <c r="F75" s="38" t="s">
        <v>52</v>
      </c>
      <c r="G75" s="38" t="s">
        <v>52</v>
      </c>
      <c r="H75" s="38" t="s">
        <v>52</v>
      </c>
      <c r="I75" s="38" t="s">
        <v>52</v>
      </c>
      <c r="J75" s="38" t="s">
        <v>52</v>
      </c>
      <c r="K75" s="38" t="s">
        <v>52</v>
      </c>
      <c r="L75" s="38" t="s">
        <v>52</v>
      </c>
    </row>
    <row r="76" spans="1:12" s="34" customFormat="1" ht="12" customHeight="1" x14ac:dyDescent="0.15">
      <c r="A76" s="75" t="s">
        <v>103</v>
      </c>
      <c r="B76" s="59" t="s">
        <v>52</v>
      </c>
      <c r="C76" s="59" t="s">
        <v>52</v>
      </c>
      <c r="D76" s="59" t="s">
        <v>52</v>
      </c>
      <c r="E76" s="59" t="s">
        <v>52</v>
      </c>
      <c r="F76" s="59" t="s">
        <v>52</v>
      </c>
      <c r="G76" s="59" t="s">
        <v>52</v>
      </c>
      <c r="H76" s="59" t="s">
        <v>52</v>
      </c>
      <c r="I76" s="59" t="s">
        <v>52</v>
      </c>
      <c r="J76" s="59" t="s">
        <v>52</v>
      </c>
      <c r="K76" s="59" t="s">
        <v>52</v>
      </c>
      <c r="L76" s="59" t="s">
        <v>52</v>
      </c>
    </row>
    <row r="77" spans="1:12" s="81" customFormat="1" ht="12" customHeight="1" x14ac:dyDescent="0.15">
      <c r="A77" s="322" t="s">
        <v>104</v>
      </c>
      <c r="B77" s="320"/>
      <c r="C77" s="320"/>
      <c r="D77" s="80"/>
      <c r="E77" s="80"/>
      <c r="F77" s="80"/>
      <c r="G77" s="80"/>
      <c r="H77" s="80"/>
      <c r="I77" s="80"/>
      <c r="J77" s="80"/>
      <c r="K77" s="80"/>
      <c r="L77" s="80"/>
    </row>
    <row r="78" spans="1:12" s="81" customFormat="1" ht="12" customHeight="1" x14ac:dyDescent="0.15">
      <c r="A78" s="322" t="s">
        <v>105</v>
      </c>
      <c r="B78" s="320"/>
      <c r="C78" s="320"/>
      <c r="D78" s="80"/>
      <c r="E78" s="80"/>
      <c r="F78" s="80"/>
      <c r="G78" s="80"/>
      <c r="H78" s="80"/>
      <c r="I78" s="80"/>
      <c r="J78" s="80"/>
      <c r="K78" s="80"/>
      <c r="L78" s="80"/>
    </row>
    <row r="79" spans="1:12" s="81" customFormat="1" ht="12" customHeight="1" x14ac:dyDescent="0.15">
      <c r="A79" s="322" t="s">
        <v>106</v>
      </c>
      <c r="B79" s="320"/>
      <c r="C79" s="320"/>
      <c r="D79" s="80"/>
      <c r="E79" s="80"/>
      <c r="F79" s="80"/>
      <c r="G79" s="80"/>
      <c r="H79" s="80"/>
      <c r="I79" s="80"/>
      <c r="J79" s="80"/>
      <c r="K79" s="80"/>
      <c r="L79" s="80"/>
    </row>
    <row r="80" spans="1:12" s="81" customFormat="1" ht="12" customHeight="1" x14ac:dyDescent="0.15">
      <c r="A80" s="322" t="s">
        <v>107</v>
      </c>
      <c r="B80" s="320"/>
      <c r="C80" s="320"/>
      <c r="D80" s="80"/>
      <c r="E80" s="80"/>
      <c r="F80" s="80"/>
      <c r="G80" s="80"/>
      <c r="H80" s="80"/>
      <c r="I80" s="80"/>
      <c r="J80" s="80"/>
      <c r="K80" s="80"/>
      <c r="L80" s="80"/>
    </row>
    <row r="81" spans="1:12" s="81" customFormat="1" ht="12" customHeight="1" x14ac:dyDescent="0.15">
      <c r="A81" s="82" t="s">
        <v>108</v>
      </c>
      <c r="B81" s="320"/>
      <c r="C81" s="320"/>
      <c r="D81" s="80"/>
      <c r="E81" s="80"/>
      <c r="F81" s="80"/>
      <c r="G81" s="80"/>
      <c r="H81" s="80"/>
      <c r="I81" s="80"/>
      <c r="J81" s="80"/>
      <c r="K81" s="80"/>
      <c r="L81" s="80"/>
    </row>
    <row r="82" spans="1:12" s="34" customFormat="1" ht="12" customHeight="1" x14ac:dyDescent="0.15">
      <c r="A82" s="83" t="s">
        <v>469</v>
      </c>
      <c r="B82" s="83"/>
      <c r="C82" s="83"/>
      <c r="D82" s="83"/>
      <c r="E82" s="83"/>
      <c r="F82" s="83"/>
      <c r="G82" s="83"/>
      <c r="H82" s="83"/>
      <c r="I82" s="83"/>
      <c r="J82" s="83"/>
      <c r="K82" s="83"/>
      <c r="L82" s="83"/>
    </row>
    <row r="85" spans="1:12" s="356" customFormat="1" x14ac:dyDescent="0.15">
      <c r="A85" s="355"/>
      <c r="B85" s="355"/>
      <c r="C85" s="355"/>
      <c r="D85" s="355"/>
      <c r="E85" s="355"/>
      <c r="F85" s="355"/>
      <c r="G85" s="355"/>
      <c r="H85" s="355"/>
      <c r="I85" s="355"/>
      <c r="J85" s="355"/>
      <c r="K85" s="355"/>
      <c r="L85" s="355"/>
    </row>
    <row r="86" spans="1:12" s="356" customFormat="1" x14ac:dyDescent="0.15">
      <c r="A86" s="355"/>
      <c r="B86" s="355"/>
      <c r="C86" s="355"/>
      <c r="D86" s="355"/>
      <c r="E86" s="355"/>
      <c r="F86" s="355"/>
      <c r="G86" s="355"/>
      <c r="H86" s="355"/>
      <c r="I86" s="355"/>
      <c r="J86" s="355"/>
      <c r="K86" s="355"/>
      <c r="L86" s="355"/>
    </row>
    <row r="87" spans="1:12" s="356" customFormat="1" x14ac:dyDescent="0.15">
      <c r="A87" s="357"/>
      <c r="B87" s="358"/>
      <c r="C87" s="358"/>
      <c r="D87" s="358"/>
      <c r="E87" s="358"/>
      <c r="F87" s="358"/>
      <c r="G87" s="358"/>
      <c r="H87" s="358"/>
      <c r="I87" s="358"/>
      <c r="J87" s="358"/>
      <c r="K87" s="358"/>
      <c r="L87" s="358"/>
    </row>
    <row r="88" spans="1:12" s="356" customFormat="1" x14ac:dyDescent="0.15">
      <c r="A88" s="357"/>
      <c r="B88" s="358"/>
      <c r="C88" s="358"/>
      <c r="D88" s="358"/>
      <c r="E88" s="358"/>
      <c r="F88" s="358"/>
      <c r="G88" s="358"/>
      <c r="H88" s="358"/>
      <c r="I88" s="358"/>
      <c r="J88" s="358"/>
      <c r="K88" s="358"/>
      <c r="L88" s="358"/>
    </row>
    <row r="89" spans="1:12" s="356" customFormat="1" x14ac:dyDescent="0.15">
      <c r="E89" s="359"/>
    </row>
  </sheetData>
  <mergeCells count="1">
    <mergeCell ref="A6:L6"/>
  </mergeCells>
  <pageMargins left="0.7" right="0.7" top="0.75" bottom="0.75" header="0.3" footer="0.3"/>
  <pageSetup orientation="landscape" horizontalDpi="4294967293" r:id="rId1"/>
  <headerFooter>
    <oddFooter>&amp;L&amp;1#&amp;"Calibri"&amp;9&amp;K000000INTERNAL. This information is accessible to ADB Management and staff. It may be shared outside ADB with appropriate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C1B64-A243-47A1-A5DF-83AE330C6973}">
  <dimension ref="A1:S76"/>
  <sheetViews>
    <sheetView zoomScaleNormal="100" workbookViewId="0">
      <selection activeCell="A3" sqref="A3"/>
    </sheetView>
  </sheetViews>
  <sheetFormatPr baseColWidth="10" defaultColWidth="8.6640625" defaultRowHeight="11" x14ac:dyDescent="0.15"/>
  <cols>
    <col min="1" max="1" width="44.33203125" style="5" customWidth="1"/>
    <col min="2" max="7" width="9.5" style="5" customWidth="1"/>
    <col min="8" max="8" width="9.5" style="34" customWidth="1"/>
    <col min="9" max="15" width="9.5" style="5" customWidth="1"/>
    <col min="16" max="16384" width="8.6640625" style="5"/>
  </cols>
  <sheetData>
    <row r="1" spans="1:16" ht="18" x14ac:dyDescent="0.15">
      <c r="A1" s="26" t="s">
        <v>24</v>
      </c>
      <c r="H1" s="5"/>
    </row>
    <row r="2" spans="1:16" ht="18" x14ac:dyDescent="0.2">
      <c r="A2" s="27" t="s">
        <v>25</v>
      </c>
      <c r="B2" s="28"/>
      <c r="H2" s="5"/>
    </row>
    <row r="3" spans="1:16" ht="15" customHeight="1" x14ac:dyDescent="0.15">
      <c r="A3" s="29" t="s">
        <v>109</v>
      </c>
      <c r="B3" s="354"/>
      <c r="C3" s="354"/>
      <c r="D3" s="354"/>
      <c r="E3" s="354"/>
      <c r="F3" s="354"/>
      <c r="G3" s="354"/>
      <c r="H3" s="354"/>
      <c r="I3" s="354"/>
      <c r="P3" s="6"/>
    </row>
    <row r="4" spans="1:16" s="34" customFormat="1" ht="12" customHeight="1" x14ac:dyDescent="0.15">
      <c r="A4" s="80" t="s">
        <v>49</v>
      </c>
      <c r="B4" s="85"/>
      <c r="C4" s="85"/>
      <c r="D4" s="85"/>
      <c r="E4" s="85"/>
      <c r="F4" s="85"/>
      <c r="G4" s="85"/>
      <c r="H4" s="86"/>
      <c r="I4" s="87"/>
      <c r="J4" s="87"/>
      <c r="P4" s="84"/>
    </row>
    <row r="5" spans="1:16" s="34" customFormat="1" ht="12" customHeight="1" thickBot="1" x14ac:dyDescent="0.2">
      <c r="A5" s="35" t="s">
        <v>4</v>
      </c>
      <c r="B5" s="36">
        <v>2012</v>
      </c>
      <c r="C5" s="36">
        <v>2013</v>
      </c>
      <c r="D5" s="36">
        <v>2014</v>
      </c>
      <c r="E5" s="36">
        <v>2015</v>
      </c>
      <c r="F5" s="36">
        <v>2016</v>
      </c>
      <c r="G5" s="36">
        <v>2017</v>
      </c>
      <c r="H5" s="36">
        <v>2018</v>
      </c>
      <c r="I5" s="36">
        <v>2019</v>
      </c>
      <c r="J5" s="36">
        <v>2020</v>
      </c>
    </row>
    <row r="6" spans="1:16" s="34" customFormat="1" ht="12" customHeight="1" thickTop="1" x14ac:dyDescent="0.15">
      <c r="A6" s="88" t="s">
        <v>110</v>
      </c>
      <c r="B6" s="89"/>
      <c r="C6" s="89"/>
      <c r="D6" s="90"/>
      <c r="E6" s="90"/>
      <c r="F6" s="90"/>
      <c r="G6" s="90"/>
      <c r="H6" s="90"/>
      <c r="I6" s="90"/>
      <c r="J6" s="90"/>
    </row>
    <row r="7" spans="1:16" s="40" customFormat="1" ht="12" customHeight="1" x14ac:dyDescent="0.15">
      <c r="A7" s="37" t="s">
        <v>51</v>
      </c>
      <c r="B7" s="76">
        <v>42792</v>
      </c>
      <c r="C7" s="38" t="s">
        <v>52</v>
      </c>
      <c r="D7" s="38" t="s">
        <v>52</v>
      </c>
      <c r="E7" s="38" t="s">
        <v>52</v>
      </c>
      <c r="F7" s="38" t="s">
        <v>52</v>
      </c>
      <c r="G7" s="38" t="s">
        <v>52</v>
      </c>
      <c r="H7" s="38" t="s">
        <v>52</v>
      </c>
      <c r="I7" s="76">
        <v>46291</v>
      </c>
      <c r="J7" s="38" t="s">
        <v>52</v>
      </c>
      <c r="O7" s="91"/>
      <c r="P7" s="41"/>
    </row>
    <row r="8" spans="1:16" s="40" customFormat="1" ht="12" customHeight="1" x14ac:dyDescent="0.15">
      <c r="A8" s="66" t="s">
        <v>53</v>
      </c>
      <c r="B8" s="46">
        <v>39153</v>
      </c>
      <c r="C8" s="38" t="s">
        <v>52</v>
      </c>
      <c r="D8" s="38" t="s">
        <v>52</v>
      </c>
      <c r="E8" s="38" t="s">
        <v>52</v>
      </c>
      <c r="F8" s="38" t="s">
        <v>52</v>
      </c>
      <c r="G8" s="38" t="s">
        <v>52</v>
      </c>
      <c r="H8" s="38" t="s">
        <v>52</v>
      </c>
      <c r="I8" s="46">
        <v>43260</v>
      </c>
      <c r="J8" s="38" t="s">
        <v>52</v>
      </c>
      <c r="K8" s="92"/>
      <c r="L8" s="92"/>
      <c r="M8" s="92"/>
      <c r="N8" s="93"/>
    </row>
    <row r="9" spans="1:16" s="40" customFormat="1" ht="12" customHeight="1" x14ac:dyDescent="0.15">
      <c r="A9" s="44" t="s">
        <v>54</v>
      </c>
      <c r="B9" s="38" t="s">
        <v>52</v>
      </c>
      <c r="C9" s="38" t="s">
        <v>52</v>
      </c>
      <c r="D9" s="38" t="s">
        <v>52</v>
      </c>
      <c r="E9" s="38" t="s">
        <v>52</v>
      </c>
      <c r="F9" s="38" t="s">
        <v>52</v>
      </c>
      <c r="G9" s="38" t="s">
        <v>52</v>
      </c>
      <c r="H9" s="38" t="s">
        <v>52</v>
      </c>
      <c r="I9" s="38" t="s">
        <v>52</v>
      </c>
      <c r="J9" s="38" t="s">
        <v>52</v>
      </c>
      <c r="P9" s="45"/>
    </row>
    <row r="10" spans="1:16" s="40" customFormat="1" ht="12" customHeight="1" x14ac:dyDescent="0.15">
      <c r="A10" s="42" t="s">
        <v>55</v>
      </c>
      <c r="B10" s="38">
        <v>17384</v>
      </c>
      <c r="C10" s="38" t="s">
        <v>52</v>
      </c>
      <c r="D10" s="38" t="s">
        <v>52</v>
      </c>
      <c r="E10" s="38" t="s">
        <v>52</v>
      </c>
      <c r="F10" s="38" t="s">
        <v>52</v>
      </c>
      <c r="G10" s="38" t="s">
        <v>52</v>
      </c>
      <c r="H10" s="38" t="s">
        <v>52</v>
      </c>
      <c r="I10" s="38">
        <v>16689</v>
      </c>
      <c r="J10" s="38" t="s">
        <v>52</v>
      </c>
      <c r="O10" s="94"/>
    </row>
    <row r="11" spans="1:16" s="40" customFormat="1" ht="12" customHeight="1" x14ac:dyDescent="0.15">
      <c r="A11" s="42" t="s">
        <v>56</v>
      </c>
      <c r="B11" s="38">
        <v>15666</v>
      </c>
      <c r="C11" s="38" t="s">
        <v>52</v>
      </c>
      <c r="D11" s="38" t="s">
        <v>52</v>
      </c>
      <c r="E11" s="38" t="s">
        <v>52</v>
      </c>
      <c r="F11" s="38" t="s">
        <v>52</v>
      </c>
      <c r="G11" s="38" t="s">
        <v>52</v>
      </c>
      <c r="H11" s="38" t="s">
        <v>52</v>
      </c>
      <c r="I11" s="38">
        <v>23557</v>
      </c>
      <c r="J11" s="38" t="s">
        <v>52</v>
      </c>
      <c r="O11" s="94"/>
    </row>
    <row r="12" spans="1:16" s="40" customFormat="1" ht="12" customHeight="1" x14ac:dyDescent="0.15">
      <c r="A12" s="42" t="s">
        <v>57</v>
      </c>
      <c r="B12" s="38">
        <v>6103</v>
      </c>
      <c r="C12" s="38" t="s">
        <v>52</v>
      </c>
      <c r="D12" s="38" t="s">
        <v>52</v>
      </c>
      <c r="E12" s="38" t="s">
        <v>52</v>
      </c>
      <c r="F12" s="38" t="s">
        <v>52</v>
      </c>
      <c r="G12" s="38" t="s">
        <v>52</v>
      </c>
      <c r="H12" s="38" t="s">
        <v>52</v>
      </c>
      <c r="I12" s="38">
        <v>3014</v>
      </c>
      <c r="J12" s="38" t="s">
        <v>52</v>
      </c>
      <c r="O12" s="94"/>
    </row>
    <row r="13" spans="1:16" s="40" customFormat="1" ht="12" customHeight="1" x14ac:dyDescent="0.15">
      <c r="A13" s="66" t="s">
        <v>58</v>
      </c>
      <c r="B13" s="46">
        <v>3639</v>
      </c>
      <c r="C13" s="38" t="s">
        <v>52</v>
      </c>
      <c r="D13" s="38" t="s">
        <v>52</v>
      </c>
      <c r="E13" s="38" t="s">
        <v>52</v>
      </c>
      <c r="F13" s="38" t="s">
        <v>52</v>
      </c>
      <c r="G13" s="38" t="s">
        <v>52</v>
      </c>
      <c r="H13" s="38" t="s">
        <v>52</v>
      </c>
      <c r="I13" s="38">
        <v>3031</v>
      </c>
      <c r="J13" s="38" t="s">
        <v>52</v>
      </c>
    </row>
    <row r="14" spans="1:16" s="40" customFormat="1" ht="12" customHeight="1" x14ac:dyDescent="0.15">
      <c r="A14" s="47" t="s">
        <v>59</v>
      </c>
      <c r="B14" s="56">
        <v>91.496074032529435</v>
      </c>
      <c r="C14" s="38" t="s">
        <v>52</v>
      </c>
      <c r="D14" s="38" t="s">
        <v>52</v>
      </c>
      <c r="E14" s="38" t="s">
        <v>52</v>
      </c>
      <c r="F14" s="38" t="s">
        <v>52</v>
      </c>
      <c r="G14" s="38" t="s">
        <v>52</v>
      </c>
      <c r="H14" s="38" t="s">
        <v>52</v>
      </c>
      <c r="I14" s="56">
        <v>93.452290942083778</v>
      </c>
      <c r="J14" s="38" t="s">
        <v>52</v>
      </c>
    </row>
    <row r="15" spans="1:16" s="50" customFormat="1" ht="12" customHeight="1" x14ac:dyDescent="0.15">
      <c r="A15" s="49" t="s">
        <v>464</v>
      </c>
      <c r="B15" s="38" t="s">
        <v>52</v>
      </c>
      <c r="C15" s="38" t="s">
        <v>52</v>
      </c>
      <c r="D15" s="38" t="s">
        <v>52</v>
      </c>
      <c r="E15" s="38" t="s">
        <v>52</v>
      </c>
      <c r="F15" s="38" t="s">
        <v>52</v>
      </c>
      <c r="G15" s="38" t="s">
        <v>52</v>
      </c>
      <c r="H15" s="38" t="s">
        <v>52</v>
      </c>
      <c r="I15" s="95">
        <v>1.435221415675203</v>
      </c>
      <c r="J15" s="38" t="s">
        <v>52</v>
      </c>
    </row>
    <row r="16" spans="1:16" s="34" customFormat="1" ht="12" hidden="1" customHeight="1" x14ac:dyDescent="0.15">
      <c r="A16" s="51" t="s">
        <v>111</v>
      </c>
      <c r="B16" s="96"/>
      <c r="C16" s="96"/>
      <c r="D16" s="97"/>
      <c r="E16" s="97"/>
      <c r="F16" s="97"/>
      <c r="G16" s="97"/>
      <c r="H16" s="97"/>
      <c r="I16" s="97"/>
      <c r="J16" s="97"/>
    </row>
    <row r="17" spans="1:19" s="34" customFormat="1" ht="12" hidden="1" customHeight="1" x14ac:dyDescent="0.15">
      <c r="A17" s="98" t="s">
        <v>70</v>
      </c>
      <c r="B17" s="99" t="s">
        <v>63</v>
      </c>
      <c r="C17" s="99" t="s">
        <v>63</v>
      </c>
      <c r="D17" s="99" t="s">
        <v>63</v>
      </c>
      <c r="E17" s="99" t="s">
        <v>63</v>
      </c>
      <c r="F17" s="99" t="s">
        <v>63</v>
      </c>
      <c r="G17" s="99" t="s">
        <v>63</v>
      </c>
      <c r="H17" s="99" t="s">
        <v>63</v>
      </c>
      <c r="I17" s="99" t="s">
        <v>63</v>
      </c>
      <c r="J17" s="99" t="s">
        <v>63</v>
      </c>
    </row>
    <row r="18" spans="1:19" s="34" customFormat="1" ht="12" hidden="1" customHeight="1" x14ac:dyDescent="0.15">
      <c r="A18" s="98" t="s">
        <v>71</v>
      </c>
      <c r="B18" s="99" t="s">
        <v>63</v>
      </c>
      <c r="C18" s="99" t="s">
        <v>63</v>
      </c>
      <c r="D18" s="99" t="s">
        <v>63</v>
      </c>
      <c r="E18" s="99" t="s">
        <v>63</v>
      </c>
      <c r="F18" s="99" t="s">
        <v>63</v>
      </c>
      <c r="G18" s="99" t="s">
        <v>63</v>
      </c>
      <c r="H18" s="99" t="s">
        <v>63</v>
      </c>
      <c r="I18" s="99" t="s">
        <v>63</v>
      </c>
      <c r="J18" s="99" t="s">
        <v>63</v>
      </c>
    </row>
    <row r="19" spans="1:19" s="34" customFormat="1" ht="12" customHeight="1" x14ac:dyDescent="0.15">
      <c r="A19" s="61" t="s">
        <v>112</v>
      </c>
      <c r="B19" s="100"/>
      <c r="C19" s="100"/>
      <c r="D19" s="100"/>
      <c r="E19" s="100"/>
      <c r="F19" s="100"/>
      <c r="G19" s="100"/>
      <c r="H19" s="100"/>
      <c r="I19" s="73"/>
      <c r="J19" s="100"/>
    </row>
    <row r="20" spans="1:19" s="34" customFormat="1" ht="12" customHeight="1" x14ac:dyDescent="0.15">
      <c r="A20" s="62" t="s">
        <v>73</v>
      </c>
      <c r="B20" s="76">
        <v>5015937</v>
      </c>
      <c r="C20" s="38" t="s">
        <v>52</v>
      </c>
      <c r="D20" s="38" t="s">
        <v>52</v>
      </c>
      <c r="E20" s="38" t="s">
        <v>52</v>
      </c>
      <c r="F20" s="38" t="s">
        <v>52</v>
      </c>
      <c r="G20" s="38" t="s">
        <v>52</v>
      </c>
      <c r="H20" s="38" t="s">
        <v>52</v>
      </c>
      <c r="I20" s="76">
        <v>5879844</v>
      </c>
      <c r="J20" s="38" t="s">
        <v>52</v>
      </c>
    </row>
    <row r="21" spans="1:19" s="34" customFormat="1" ht="12" customHeight="1" x14ac:dyDescent="0.15">
      <c r="A21" s="64" t="s">
        <v>74</v>
      </c>
      <c r="B21" s="65">
        <v>2051665</v>
      </c>
      <c r="C21" s="38" t="s">
        <v>52</v>
      </c>
      <c r="D21" s="38" t="s">
        <v>52</v>
      </c>
      <c r="E21" s="38" t="s">
        <v>52</v>
      </c>
      <c r="F21" s="38" t="s">
        <v>52</v>
      </c>
      <c r="G21" s="38" t="s">
        <v>52</v>
      </c>
      <c r="H21" s="38" t="s">
        <v>52</v>
      </c>
      <c r="I21" s="65">
        <v>1852703</v>
      </c>
      <c r="J21" s="38" t="s">
        <v>52</v>
      </c>
    </row>
    <row r="22" spans="1:19" s="40" customFormat="1" ht="12" customHeight="1" x14ac:dyDescent="0.15">
      <c r="A22" s="44" t="s">
        <v>75</v>
      </c>
      <c r="B22" s="38" t="s">
        <v>52</v>
      </c>
      <c r="C22" s="38" t="s">
        <v>52</v>
      </c>
      <c r="D22" s="38" t="s">
        <v>52</v>
      </c>
      <c r="E22" s="38" t="s">
        <v>52</v>
      </c>
      <c r="F22" s="38" t="s">
        <v>52</v>
      </c>
      <c r="G22" s="38" t="s">
        <v>52</v>
      </c>
      <c r="H22" s="38" t="s">
        <v>52</v>
      </c>
      <c r="I22" s="38" t="s">
        <v>52</v>
      </c>
      <c r="J22" s="38" t="s">
        <v>52</v>
      </c>
      <c r="P22" s="101"/>
    </row>
    <row r="23" spans="1:19" s="34" customFormat="1" ht="12" customHeight="1" x14ac:dyDescent="0.15">
      <c r="A23" s="66" t="s">
        <v>76</v>
      </c>
      <c r="B23" s="38">
        <v>271644</v>
      </c>
      <c r="C23" s="38" t="s">
        <v>52</v>
      </c>
      <c r="D23" s="38" t="s">
        <v>52</v>
      </c>
      <c r="E23" s="38" t="s">
        <v>52</v>
      </c>
      <c r="F23" s="38" t="s">
        <v>52</v>
      </c>
      <c r="G23" s="38" t="s">
        <v>52</v>
      </c>
      <c r="H23" s="38" t="s">
        <v>52</v>
      </c>
      <c r="I23" s="38">
        <v>263720</v>
      </c>
      <c r="J23" s="38" t="s">
        <v>52</v>
      </c>
      <c r="N23" s="67"/>
      <c r="O23" s="102"/>
    </row>
    <row r="24" spans="1:19" s="34" customFormat="1" ht="12" customHeight="1" x14ac:dyDescent="0.15">
      <c r="A24" s="66" t="s">
        <v>77</v>
      </c>
      <c r="B24" s="38">
        <v>738801</v>
      </c>
      <c r="C24" s="38" t="s">
        <v>52</v>
      </c>
      <c r="D24" s="38" t="s">
        <v>52</v>
      </c>
      <c r="E24" s="38" t="s">
        <v>52</v>
      </c>
      <c r="F24" s="38" t="s">
        <v>52</v>
      </c>
      <c r="G24" s="38" t="s">
        <v>52</v>
      </c>
      <c r="H24" s="38" t="s">
        <v>52</v>
      </c>
      <c r="I24" s="38">
        <v>1127841</v>
      </c>
      <c r="J24" s="38" t="s">
        <v>52</v>
      </c>
      <c r="N24" s="103"/>
      <c r="O24" s="91"/>
      <c r="P24" s="41"/>
    </row>
    <row r="25" spans="1:19" s="34" customFormat="1" ht="12" customHeight="1" x14ac:dyDescent="0.15">
      <c r="A25" s="66" t="s">
        <v>78</v>
      </c>
      <c r="B25" s="38">
        <v>1041220</v>
      </c>
      <c r="C25" s="38" t="s">
        <v>52</v>
      </c>
      <c r="D25" s="38" t="s">
        <v>52</v>
      </c>
      <c r="E25" s="38" t="s">
        <v>52</v>
      </c>
      <c r="F25" s="38" t="s">
        <v>52</v>
      </c>
      <c r="G25" s="38" t="s">
        <v>52</v>
      </c>
      <c r="H25" s="38" t="s">
        <v>52</v>
      </c>
      <c r="I25" s="38">
        <v>461142</v>
      </c>
      <c r="J25" s="38" t="s">
        <v>52</v>
      </c>
      <c r="N25" s="103"/>
      <c r="O25" s="40"/>
      <c r="P25" s="40"/>
      <c r="R25" s="40"/>
      <c r="S25" s="40"/>
    </row>
    <row r="26" spans="1:19" s="34" customFormat="1" ht="12" customHeight="1" x14ac:dyDescent="0.15">
      <c r="A26" s="64" t="s">
        <v>79</v>
      </c>
      <c r="B26" s="38">
        <v>2964272</v>
      </c>
      <c r="C26" s="38" t="s">
        <v>52</v>
      </c>
      <c r="D26" s="38" t="s">
        <v>52</v>
      </c>
      <c r="E26" s="38" t="s">
        <v>52</v>
      </c>
      <c r="F26" s="38" t="s">
        <v>52</v>
      </c>
      <c r="G26" s="38" t="s">
        <v>52</v>
      </c>
      <c r="H26" s="38" t="s">
        <v>52</v>
      </c>
      <c r="I26" s="38">
        <v>4027141</v>
      </c>
      <c r="J26" s="38" t="s">
        <v>52</v>
      </c>
      <c r="O26" s="45"/>
      <c r="P26" s="45"/>
    </row>
    <row r="27" spans="1:19" s="34" customFormat="1" ht="12" customHeight="1" x14ac:dyDescent="0.15">
      <c r="A27" s="69" t="s">
        <v>80</v>
      </c>
      <c r="B27" s="104">
        <v>40.902926013624175</v>
      </c>
      <c r="C27" s="38" t="s">
        <v>52</v>
      </c>
      <c r="D27" s="38" t="s">
        <v>52</v>
      </c>
      <c r="E27" s="38" t="s">
        <v>52</v>
      </c>
      <c r="F27" s="38" t="s">
        <v>52</v>
      </c>
      <c r="G27" s="38" t="s">
        <v>52</v>
      </c>
      <c r="H27" s="38" t="s">
        <v>52</v>
      </c>
      <c r="I27" s="104">
        <v>31.509390385187093</v>
      </c>
      <c r="J27" s="38" t="s">
        <v>52</v>
      </c>
    </row>
    <row r="28" spans="1:19" s="34" customFormat="1" ht="12" customHeight="1" x14ac:dyDescent="0.15">
      <c r="A28" s="69" t="s">
        <v>468</v>
      </c>
      <c r="B28" s="38" t="s">
        <v>52</v>
      </c>
      <c r="C28" s="38" t="s">
        <v>52</v>
      </c>
      <c r="D28" s="38" t="s">
        <v>52</v>
      </c>
      <c r="E28" s="38" t="s">
        <v>52</v>
      </c>
      <c r="F28" s="38" t="s">
        <v>52</v>
      </c>
      <c r="G28" s="38" t="s">
        <v>52</v>
      </c>
      <c r="H28" s="38" t="s">
        <v>52</v>
      </c>
      <c r="I28" s="104">
        <v>-1.4466624500846348</v>
      </c>
      <c r="J28" s="38" t="s">
        <v>52</v>
      </c>
    </row>
    <row r="29" spans="1:19" s="34" customFormat="1" x14ac:dyDescent="0.15">
      <c r="A29" s="70" t="s">
        <v>82</v>
      </c>
      <c r="B29" s="38" t="s">
        <v>52</v>
      </c>
      <c r="C29" s="38" t="s">
        <v>52</v>
      </c>
      <c r="D29" s="38" t="s">
        <v>52</v>
      </c>
      <c r="E29" s="38" t="s">
        <v>52</v>
      </c>
      <c r="F29" s="38" t="s">
        <v>52</v>
      </c>
      <c r="G29" s="38" t="s">
        <v>52</v>
      </c>
      <c r="H29" s="38" t="s">
        <v>52</v>
      </c>
      <c r="I29" s="38" t="s">
        <v>52</v>
      </c>
      <c r="J29" s="38" t="s">
        <v>52</v>
      </c>
    </row>
    <row r="30" spans="1:19" s="34" customFormat="1" ht="12" customHeight="1" x14ac:dyDescent="0.15">
      <c r="A30" s="61" t="s">
        <v>467</v>
      </c>
      <c r="B30" s="105"/>
      <c r="C30" s="105"/>
      <c r="D30" s="105"/>
      <c r="E30" s="105"/>
      <c r="F30" s="105"/>
      <c r="G30" s="105"/>
      <c r="H30" s="105"/>
      <c r="I30" s="105"/>
      <c r="J30" s="61"/>
    </row>
    <row r="31" spans="1:19" s="34" customFormat="1" ht="12" customHeight="1" x14ac:dyDescent="0.15">
      <c r="A31" s="62" t="s">
        <v>113</v>
      </c>
      <c r="B31" s="76">
        <v>1205674</v>
      </c>
      <c r="C31" s="76">
        <v>1329941</v>
      </c>
      <c r="D31" s="76">
        <v>1446534</v>
      </c>
      <c r="E31" s="76">
        <v>1595680</v>
      </c>
      <c r="F31" s="76">
        <v>1782229</v>
      </c>
      <c r="G31" s="76">
        <v>1977653</v>
      </c>
      <c r="H31" s="76">
        <v>2242701.0000000005</v>
      </c>
      <c r="I31" s="76">
        <v>2561179</v>
      </c>
      <c r="J31" s="76">
        <v>2710672</v>
      </c>
    </row>
    <row r="32" spans="1:19" s="34" customFormat="1" ht="12" customHeight="1" x14ac:dyDescent="0.15">
      <c r="A32" s="106" t="s">
        <v>114</v>
      </c>
      <c r="B32" s="107">
        <v>225690.99999999997</v>
      </c>
      <c r="C32" s="107">
        <v>245579</v>
      </c>
      <c r="D32" s="107">
        <v>261130.99999999997</v>
      </c>
      <c r="E32" s="107">
        <v>283426</v>
      </c>
      <c r="F32" s="107">
        <v>309094</v>
      </c>
      <c r="G32" s="107">
        <v>339458</v>
      </c>
      <c r="H32" s="107">
        <v>370864.00000000006</v>
      </c>
      <c r="I32" s="107">
        <v>411480</v>
      </c>
      <c r="J32" s="107">
        <v>443476</v>
      </c>
    </row>
    <row r="33" spans="1:16" s="34" customFormat="1" ht="12" customHeight="1" x14ac:dyDescent="0.15">
      <c r="A33" s="106" t="s">
        <v>115</v>
      </c>
      <c r="B33" s="107">
        <v>979983.00000000012</v>
      </c>
      <c r="C33" s="107">
        <v>1084362</v>
      </c>
      <c r="D33" s="107">
        <v>1185403</v>
      </c>
      <c r="E33" s="107">
        <v>1312254</v>
      </c>
      <c r="F33" s="107">
        <v>1473135</v>
      </c>
      <c r="G33" s="107">
        <v>1638195</v>
      </c>
      <c r="H33" s="107">
        <v>1871837.0000000002</v>
      </c>
      <c r="I33" s="107">
        <v>2149699</v>
      </c>
      <c r="J33" s="107">
        <v>2267196</v>
      </c>
    </row>
    <row r="34" spans="1:16" s="34" customFormat="1" ht="12" customHeight="1" x14ac:dyDescent="0.15">
      <c r="A34" s="74" t="s">
        <v>116</v>
      </c>
      <c r="B34" s="104">
        <v>18.719073315008863</v>
      </c>
      <c r="C34" s="104">
        <v>18.46540560821871</v>
      </c>
      <c r="D34" s="104">
        <v>18.05218543082983</v>
      </c>
      <c r="E34" s="104">
        <v>17.762082623082325</v>
      </c>
      <c r="F34" s="104">
        <v>17.343113595390939</v>
      </c>
      <c r="G34" s="104">
        <v>17.164689659915062</v>
      </c>
      <c r="H34" s="104">
        <v>16.536488814157575</v>
      </c>
      <c r="I34" s="104">
        <v>16.06603833625061</v>
      </c>
      <c r="J34" s="104">
        <v>16.36037115519694</v>
      </c>
    </row>
    <row r="35" spans="1:16" s="34" customFormat="1" ht="12" customHeight="1" x14ac:dyDescent="0.15">
      <c r="A35" s="74" t="s">
        <v>117</v>
      </c>
      <c r="B35" s="104">
        <v>81.280926684991144</v>
      </c>
      <c r="C35" s="104">
        <v>81.534594391781283</v>
      </c>
      <c r="D35" s="104">
        <v>81.947814569170163</v>
      </c>
      <c r="E35" s="104">
        <v>82.237917376917679</v>
      </c>
      <c r="F35" s="104">
        <v>82.656886404609054</v>
      </c>
      <c r="G35" s="104">
        <v>82.835310340084931</v>
      </c>
      <c r="H35" s="104">
        <v>83.463511185842449</v>
      </c>
      <c r="I35" s="104">
        <v>83.933961663749386</v>
      </c>
      <c r="J35" s="104">
        <v>83.639628844803056</v>
      </c>
    </row>
    <row r="36" spans="1:16" s="34" customFormat="1" ht="12" customHeight="1" x14ac:dyDescent="0.15">
      <c r="A36" s="108" t="s">
        <v>118</v>
      </c>
      <c r="B36" s="109">
        <v>6.58</v>
      </c>
      <c r="C36" s="109">
        <v>8.8120483315683895</v>
      </c>
      <c r="D36" s="109">
        <v>6.3327890414082599</v>
      </c>
      <c r="E36" s="109">
        <v>8.5378603076616812</v>
      </c>
      <c r="F36" s="109">
        <v>9.0563321643039032</v>
      </c>
      <c r="G36" s="109">
        <v>9.8235488233353152</v>
      </c>
      <c r="H36" s="109">
        <v>9.2518072928020612</v>
      </c>
      <c r="I36" s="109">
        <v>10.951723542862069</v>
      </c>
      <c r="J36" s="109">
        <v>7.7758335763585151</v>
      </c>
    </row>
    <row r="37" spans="1:16" s="34" customFormat="1" ht="12" customHeight="1" x14ac:dyDescent="0.15">
      <c r="A37" s="75" t="s">
        <v>119</v>
      </c>
      <c r="B37" s="95">
        <v>10.76</v>
      </c>
      <c r="C37" s="95">
        <v>10.651103131380847</v>
      </c>
      <c r="D37" s="95">
        <v>9.3180137260435068</v>
      </c>
      <c r="E37" s="95">
        <v>10.701086465952914</v>
      </c>
      <c r="F37" s="95">
        <v>12.259897855140856</v>
      </c>
      <c r="G37" s="95">
        <v>11.204675742549043</v>
      </c>
      <c r="H37" s="95">
        <v>14.262160487609865</v>
      </c>
      <c r="I37" s="95">
        <v>14.844348092275128</v>
      </c>
      <c r="J37" s="95">
        <v>5.4657419480587777</v>
      </c>
    </row>
    <row r="38" spans="1:16" s="81" customFormat="1" ht="12" customHeight="1" x14ac:dyDescent="0.15">
      <c r="A38" s="79" t="s">
        <v>104</v>
      </c>
      <c r="B38" s="79"/>
      <c r="C38" s="79"/>
      <c r="D38" s="79"/>
      <c r="E38" s="79"/>
      <c r="F38" s="79"/>
      <c r="G38" s="80"/>
      <c r="H38" s="80"/>
      <c r="I38" s="80"/>
      <c r="J38" s="80"/>
    </row>
    <row r="39" spans="1:16" s="81" customFormat="1" ht="12" customHeight="1" x14ac:dyDescent="0.15">
      <c r="A39" s="333" t="s">
        <v>465</v>
      </c>
      <c r="B39" s="333"/>
      <c r="C39" s="333"/>
      <c r="D39" s="333"/>
      <c r="E39" s="333"/>
      <c r="F39" s="333"/>
      <c r="G39" s="80"/>
      <c r="H39" s="80"/>
      <c r="I39" s="80"/>
      <c r="J39" s="80"/>
    </row>
    <row r="40" spans="1:16" s="81" customFormat="1" ht="24" customHeight="1" x14ac:dyDescent="0.15">
      <c r="A40" s="372" t="s">
        <v>466</v>
      </c>
      <c r="B40" s="372"/>
      <c r="C40" s="372"/>
      <c r="D40" s="372"/>
      <c r="E40" s="372"/>
      <c r="F40" s="372"/>
      <c r="G40" s="372"/>
      <c r="H40" s="372"/>
      <c r="I40" s="372"/>
      <c r="J40" s="372"/>
    </row>
    <row r="41" spans="1:16" s="34" customFormat="1" ht="12" customHeight="1" x14ac:dyDescent="0.15">
      <c r="A41" s="83" t="s">
        <v>120</v>
      </c>
      <c r="B41" s="83"/>
      <c r="C41" s="83"/>
      <c r="D41" s="83"/>
      <c r="E41" s="83"/>
      <c r="F41" s="83"/>
      <c r="G41" s="83"/>
      <c r="H41" s="83"/>
      <c r="I41" s="83"/>
      <c r="J41" s="83"/>
    </row>
    <row r="42" spans="1:16" s="34" customFormat="1" ht="12" customHeight="1" x14ac:dyDescent="0.15">
      <c r="A42" s="83"/>
      <c r="B42" s="83"/>
      <c r="C42" s="83"/>
      <c r="D42" s="83"/>
      <c r="E42" s="83"/>
      <c r="F42" s="83"/>
      <c r="G42" s="83"/>
      <c r="H42" s="83"/>
      <c r="I42" s="83"/>
      <c r="J42" s="83"/>
    </row>
    <row r="43" spans="1:16" ht="12" customHeight="1" x14ac:dyDescent="0.15">
      <c r="A43" s="110" t="s">
        <v>121</v>
      </c>
      <c r="B43" s="11"/>
      <c r="C43" s="83"/>
      <c r="D43" s="83"/>
      <c r="E43" s="83"/>
      <c r="F43" s="83"/>
      <c r="G43" s="83"/>
      <c r="H43" s="83"/>
      <c r="I43" s="83"/>
      <c r="J43" s="83"/>
      <c r="K43" s="34"/>
      <c r="L43" s="34"/>
      <c r="P43" s="6"/>
    </row>
    <row r="44" spans="1:16" s="34" customFormat="1" ht="12" customHeight="1" x14ac:dyDescent="0.15">
      <c r="A44" s="80" t="s">
        <v>49</v>
      </c>
      <c r="B44" s="85"/>
      <c r="C44" s="85"/>
      <c r="D44" s="85"/>
      <c r="E44" s="85"/>
      <c r="F44" s="85"/>
      <c r="G44" s="85"/>
      <c r="H44" s="111"/>
      <c r="I44" s="92"/>
      <c r="J44" s="92"/>
      <c r="P44" s="84"/>
    </row>
    <row r="45" spans="1:16" s="34" customFormat="1" ht="11" customHeight="1" thickBot="1" x14ac:dyDescent="0.2">
      <c r="A45" s="35" t="s">
        <v>4</v>
      </c>
      <c r="B45" s="36" t="s">
        <v>3</v>
      </c>
      <c r="C45" s="36" t="s">
        <v>2</v>
      </c>
      <c r="D45" s="36" t="s">
        <v>1</v>
      </c>
      <c r="E45" s="36" t="s">
        <v>122</v>
      </c>
      <c r="F45" s="36" t="s">
        <v>123</v>
      </c>
      <c r="G45" s="36" t="s">
        <v>124</v>
      </c>
    </row>
    <row r="46" spans="1:16" ht="11" customHeight="1" thickTop="1" x14ac:dyDescent="0.15">
      <c r="A46" s="112" t="s">
        <v>125</v>
      </c>
      <c r="B46" s="113">
        <v>17042</v>
      </c>
      <c r="C46" s="113">
        <v>15208</v>
      </c>
      <c r="D46" s="113">
        <v>6074</v>
      </c>
      <c r="E46" s="113">
        <v>3633</v>
      </c>
      <c r="F46" s="113">
        <v>38324</v>
      </c>
      <c r="G46" s="113">
        <v>41957</v>
      </c>
      <c r="I46" s="34"/>
      <c r="J46" s="34"/>
    </row>
    <row r="47" spans="1:16" ht="12" customHeight="1" x14ac:dyDescent="0.15">
      <c r="A47" s="114" t="s">
        <v>126</v>
      </c>
      <c r="B47" s="115">
        <v>5733</v>
      </c>
      <c r="C47" s="115">
        <v>2416</v>
      </c>
      <c r="D47" s="115">
        <v>187</v>
      </c>
      <c r="E47" s="115">
        <v>105</v>
      </c>
      <c r="F47" s="115">
        <v>8336</v>
      </c>
      <c r="G47" s="115">
        <v>8441</v>
      </c>
      <c r="I47" s="34"/>
      <c r="J47" s="34"/>
    </row>
    <row r="48" spans="1:16" ht="12" customHeight="1" x14ac:dyDescent="0.15">
      <c r="A48" s="114" t="s">
        <v>127</v>
      </c>
      <c r="B48" s="115">
        <v>161</v>
      </c>
      <c r="C48" s="115">
        <v>187</v>
      </c>
      <c r="D48" s="115">
        <v>14</v>
      </c>
      <c r="E48" s="115">
        <v>5</v>
      </c>
      <c r="F48" s="115">
        <v>362</v>
      </c>
      <c r="G48" s="115">
        <v>367</v>
      </c>
      <c r="I48" s="34"/>
      <c r="J48" s="34"/>
    </row>
    <row r="49" spans="1:10" ht="12" customHeight="1" x14ac:dyDescent="0.15">
      <c r="A49" s="116" t="s">
        <v>128</v>
      </c>
      <c r="B49" s="115">
        <v>250</v>
      </c>
      <c r="C49" s="115">
        <v>136</v>
      </c>
      <c r="D49" s="115">
        <v>53</v>
      </c>
      <c r="E49" s="115">
        <v>48</v>
      </c>
      <c r="F49" s="115">
        <v>439</v>
      </c>
      <c r="G49" s="115">
        <v>487</v>
      </c>
      <c r="I49" s="34"/>
      <c r="J49" s="34"/>
    </row>
    <row r="50" spans="1:10" ht="12" customHeight="1" x14ac:dyDescent="0.15">
      <c r="A50" s="116" t="s">
        <v>129</v>
      </c>
      <c r="B50" s="115">
        <v>5424</v>
      </c>
      <c r="C50" s="115">
        <v>4064</v>
      </c>
      <c r="D50" s="115">
        <v>1137</v>
      </c>
      <c r="E50" s="115">
        <v>358</v>
      </c>
      <c r="F50" s="115">
        <v>10625</v>
      </c>
      <c r="G50" s="115">
        <v>10983</v>
      </c>
      <c r="I50" s="34"/>
      <c r="J50" s="34"/>
    </row>
    <row r="51" spans="1:10" ht="12" customHeight="1" x14ac:dyDescent="0.15">
      <c r="A51" s="116" t="s">
        <v>130</v>
      </c>
      <c r="B51" s="115">
        <v>764</v>
      </c>
      <c r="C51" s="115">
        <v>1066</v>
      </c>
      <c r="D51" s="115">
        <v>2404</v>
      </c>
      <c r="E51" s="115">
        <v>2752</v>
      </c>
      <c r="F51" s="115">
        <v>4234</v>
      </c>
      <c r="G51" s="115">
        <v>6986</v>
      </c>
      <c r="I51" s="34"/>
      <c r="J51" s="34"/>
    </row>
    <row r="52" spans="1:10" ht="12" customHeight="1" x14ac:dyDescent="0.15">
      <c r="A52" s="116" t="s">
        <v>131</v>
      </c>
      <c r="B52" s="115">
        <v>533</v>
      </c>
      <c r="C52" s="115">
        <v>274</v>
      </c>
      <c r="D52" s="115">
        <v>100</v>
      </c>
      <c r="E52" s="115">
        <v>23</v>
      </c>
      <c r="F52" s="115">
        <v>907</v>
      </c>
      <c r="G52" s="115">
        <v>930</v>
      </c>
      <c r="I52" s="34"/>
      <c r="J52" s="34"/>
    </row>
    <row r="53" spans="1:10" ht="24" customHeight="1" x14ac:dyDescent="0.15">
      <c r="A53" s="117" t="s">
        <v>132</v>
      </c>
      <c r="B53" s="115">
        <v>263</v>
      </c>
      <c r="C53" s="115">
        <v>31</v>
      </c>
      <c r="D53" s="115">
        <v>7</v>
      </c>
      <c r="E53" s="115">
        <v>1</v>
      </c>
      <c r="F53" s="115">
        <v>301</v>
      </c>
      <c r="G53" s="115">
        <v>302</v>
      </c>
      <c r="I53" s="34"/>
      <c r="J53" s="34"/>
    </row>
    <row r="54" spans="1:10" ht="12" customHeight="1" x14ac:dyDescent="0.15">
      <c r="A54" s="116" t="s">
        <v>133</v>
      </c>
      <c r="B54" s="115">
        <v>214</v>
      </c>
      <c r="C54" s="115">
        <v>646</v>
      </c>
      <c r="D54" s="115">
        <v>42</v>
      </c>
      <c r="E54" s="115">
        <v>0</v>
      </c>
      <c r="F54" s="115">
        <v>902</v>
      </c>
      <c r="G54" s="115">
        <v>902</v>
      </c>
      <c r="I54" s="34"/>
      <c r="J54" s="34"/>
    </row>
    <row r="55" spans="1:10" ht="12" customHeight="1" x14ac:dyDescent="0.15">
      <c r="A55" s="116" t="s">
        <v>134</v>
      </c>
      <c r="B55" s="115">
        <v>263</v>
      </c>
      <c r="C55" s="115">
        <v>31</v>
      </c>
      <c r="D55" s="115">
        <v>7</v>
      </c>
      <c r="E55" s="115">
        <v>1</v>
      </c>
      <c r="F55" s="115">
        <v>301</v>
      </c>
      <c r="G55" s="115">
        <v>302</v>
      </c>
      <c r="I55" s="34"/>
      <c r="J55" s="34"/>
    </row>
    <row r="56" spans="1:10" ht="12" customHeight="1" x14ac:dyDescent="0.15">
      <c r="A56" s="116" t="s">
        <v>135</v>
      </c>
      <c r="B56" s="115">
        <v>9</v>
      </c>
      <c r="C56" s="115">
        <v>9</v>
      </c>
      <c r="D56" s="115">
        <v>0</v>
      </c>
      <c r="E56" s="115">
        <v>1</v>
      </c>
      <c r="F56" s="115">
        <v>18</v>
      </c>
      <c r="G56" s="115">
        <v>19</v>
      </c>
      <c r="I56" s="34"/>
      <c r="J56" s="34"/>
    </row>
    <row r="57" spans="1:10" ht="12" customHeight="1" x14ac:dyDescent="0.15">
      <c r="A57" s="116" t="s">
        <v>136</v>
      </c>
      <c r="B57" s="115">
        <v>142</v>
      </c>
      <c r="C57" s="115">
        <v>328</v>
      </c>
      <c r="D57" s="115">
        <v>65</v>
      </c>
      <c r="E57" s="115">
        <v>28</v>
      </c>
      <c r="F57" s="115">
        <v>535</v>
      </c>
      <c r="G57" s="115">
        <v>563</v>
      </c>
      <c r="I57" s="34"/>
      <c r="J57" s="34"/>
    </row>
    <row r="58" spans="1:10" ht="12" customHeight="1" x14ac:dyDescent="0.15">
      <c r="A58" s="116" t="s">
        <v>137</v>
      </c>
      <c r="B58" s="115">
        <v>15</v>
      </c>
      <c r="C58" s="115">
        <v>392</v>
      </c>
      <c r="D58" s="115">
        <v>50</v>
      </c>
      <c r="E58" s="115">
        <v>37</v>
      </c>
      <c r="F58" s="115">
        <v>457</v>
      </c>
      <c r="G58" s="115">
        <v>494</v>
      </c>
      <c r="I58" s="34"/>
      <c r="J58" s="34"/>
    </row>
    <row r="59" spans="1:10" ht="12" customHeight="1" x14ac:dyDescent="0.15">
      <c r="A59" s="116" t="s">
        <v>138</v>
      </c>
      <c r="B59" s="115">
        <v>528</v>
      </c>
      <c r="C59" s="115">
        <v>460</v>
      </c>
      <c r="D59" s="115">
        <v>35</v>
      </c>
      <c r="E59" s="115">
        <v>13</v>
      </c>
      <c r="F59" s="115">
        <v>1023</v>
      </c>
      <c r="G59" s="115">
        <v>1036</v>
      </c>
      <c r="I59" s="34"/>
      <c r="J59" s="34"/>
    </row>
    <row r="60" spans="1:10" ht="12" customHeight="1" x14ac:dyDescent="0.15">
      <c r="A60" s="116" t="s">
        <v>139</v>
      </c>
      <c r="B60" s="115">
        <v>162</v>
      </c>
      <c r="C60" s="115">
        <v>2782</v>
      </c>
      <c r="D60" s="115">
        <v>1537</v>
      </c>
      <c r="E60" s="115">
        <v>173</v>
      </c>
      <c r="F60" s="115">
        <v>4481</v>
      </c>
      <c r="G60" s="115">
        <v>4654</v>
      </c>
      <c r="I60" s="34"/>
      <c r="J60" s="34"/>
    </row>
    <row r="61" spans="1:10" ht="12" customHeight="1" x14ac:dyDescent="0.15">
      <c r="A61" s="116" t="s">
        <v>140</v>
      </c>
      <c r="B61" s="115">
        <v>119</v>
      </c>
      <c r="C61" s="115">
        <v>689</v>
      </c>
      <c r="D61" s="115">
        <v>347</v>
      </c>
      <c r="E61" s="115">
        <v>50</v>
      </c>
      <c r="F61" s="115">
        <v>1155</v>
      </c>
      <c r="G61" s="115">
        <v>1205</v>
      </c>
      <c r="I61" s="34"/>
      <c r="J61" s="34"/>
    </row>
    <row r="62" spans="1:10" ht="12" customHeight="1" x14ac:dyDescent="0.15">
      <c r="A62" s="116" t="s">
        <v>141</v>
      </c>
      <c r="B62" s="115">
        <v>793</v>
      </c>
      <c r="C62" s="115">
        <v>637</v>
      </c>
      <c r="D62" s="115">
        <v>19</v>
      </c>
      <c r="E62" s="115">
        <v>0</v>
      </c>
      <c r="F62" s="115">
        <v>1449</v>
      </c>
      <c r="G62" s="115">
        <v>1449</v>
      </c>
      <c r="I62" s="34"/>
      <c r="J62" s="34"/>
    </row>
    <row r="63" spans="1:10" ht="12" customHeight="1" x14ac:dyDescent="0.15">
      <c r="A63" s="116" t="s">
        <v>142</v>
      </c>
      <c r="B63" s="115">
        <v>78</v>
      </c>
      <c r="C63" s="115">
        <v>66</v>
      </c>
      <c r="D63" s="115">
        <v>2</v>
      </c>
      <c r="E63" s="115">
        <v>3</v>
      </c>
      <c r="F63" s="115">
        <v>146</v>
      </c>
      <c r="G63" s="115">
        <v>149</v>
      </c>
      <c r="I63" s="34"/>
      <c r="J63" s="34"/>
    </row>
    <row r="64" spans="1:10" ht="12" customHeight="1" x14ac:dyDescent="0.15">
      <c r="A64" s="116" t="s">
        <v>143</v>
      </c>
      <c r="B64" s="115">
        <v>328</v>
      </c>
      <c r="C64" s="115">
        <v>530</v>
      </c>
      <c r="D64" s="115">
        <v>14</v>
      </c>
      <c r="E64" s="115">
        <v>12</v>
      </c>
      <c r="F64" s="115">
        <v>872</v>
      </c>
      <c r="G64" s="115">
        <v>884</v>
      </c>
      <c r="I64" s="34"/>
      <c r="J64" s="34"/>
    </row>
    <row r="65" spans="1:10" ht="12" customHeight="1" x14ac:dyDescent="0.15">
      <c r="A65" s="116" t="s">
        <v>144</v>
      </c>
      <c r="B65" s="115">
        <v>133</v>
      </c>
      <c r="C65" s="115">
        <v>46</v>
      </c>
      <c r="D65" s="115">
        <v>12</v>
      </c>
      <c r="E65" s="115">
        <v>4</v>
      </c>
      <c r="F65" s="115">
        <v>191</v>
      </c>
      <c r="G65" s="115">
        <v>195</v>
      </c>
      <c r="I65" s="34"/>
      <c r="J65" s="34"/>
    </row>
    <row r="66" spans="1:10" ht="12" customHeight="1" x14ac:dyDescent="0.15">
      <c r="A66" s="116" t="s">
        <v>145</v>
      </c>
      <c r="B66" s="115">
        <v>76</v>
      </c>
      <c r="C66" s="115">
        <v>51</v>
      </c>
      <c r="D66" s="115">
        <v>8</v>
      </c>
      <c r="E66" s="115">
        <v>2</v>
      </c>
      <c r="F66" s="115">
        <v>135</v>
      </c>
      <c r="G66" s="115">
        <v>137</v>
      </c>
      <c r="I66" s="34"/>
      <c r="J66" s="34"/>
    </row>
    <row r="67" spans="1:10" ht="12" customHeight="1" x14ac:dyDescent="0.15">
      <c r="A67" s="116" t="s">
        <v>146</v>
      </c>
      <c r="B67" s="115">
        <v>126</v>
      </c>
      <c r="C67" s="115">
        <v>123</v>
      </c>
      <c r="D67" s="115">
        <v>19</v>
      </c>
      <c r="E67" s="115">
        <v>8</v>
      </c>
      <c r="F67" s="115">
        <v>268</v>
      </c>
      <c r="G67" s="115">
        <v>276</v>
      </c>
      <c r="I67" s="34"/>
      <c r="J67" s="34"/>
    </row>
    <row r="68" spans="1:10" ht="12" customHeight="1" x14ac:dyDescent="0.15">
      <c r="A68" s="116" t="s">
        <v>147</v>
      </c>
      <c r="B68" s="115">
        <v>796</v>
      </c>
      <c r="C68" s="115">
        <v>235</v>
      </c>
      <c r="D68" s="115">
        <v>15</v>
      </c>
      <c r="E68" s="115">
        <v>9</v>
      </c>
      <c r="F68" s="115">
        <v>1046</v>
      </c>
      <c r="G68" s="115">
        <v>1055</v>
      </c>
      <c r="I68" s="34"/>
      <c r="J68" s="34"/>
    </row>
    <row r="69" spans="1:10" ht="12" customHeight="1" x14ac:dyDescent="0.15">
      <c r="A69" s="116" t="s">
        <v>148</v>
      </c>
      <c r="B69" s="115">
        <v>111</v>
      </c>
      <c r="C69" s="115">
        <v>9</v>
      </c>
      <c r="D69" s="115">
        <v>0</v>
      </c>
      <c r="E69" s="115">
        <v>0</v>
      </c>
      <c r="F69" s="115">
        <v>120</v>
      </c>
      <c r="G69" s="115">
        <v>120</v>
      </c>
      <c r="I69" s="34"/>
      <c r="J69" s="34"/>
    </row>
    <row r="70" spans="1:10" ht="12" customHeight="1" x14ac:dyDescent="0.15">
      <c r="A70" s="118" t="s">
        <v>149</v>
      </c>
      <c r="B70" s="119">
        <v>21</v>
      </c>
      <c r="C70" s="119">
        <v>0</v>
      </c>
      <c r="D70" s="119">
        <v>0</v>
      </c>
      <c r="E70" s="119">
        <v>0</v>
      </c>
      <c r="F70" s="119">
        <v>21</v>
      </c>
      <c r="G70" s="119">
        <v>21</v>
      </c>
      <c r="I70" s="34"/>
      <c r="J70" s="34"/>
    </row>
    <row r="71" spans="1:10" ht="12" customHeight="1" x14ac:dyDescent="0.15">
      <c r="A71" s="120" t="s">
        <v>150</v>
      </c>
      <c r="B71" s="121">
        <v>187</v>
      </c>
      <c r="C71" s="121">
        <v>34</v>
      </c>
      <c r="D71" s="121">
        <v>7</v>
      </c>
      <c r="E71" s="121">
        <v>7</v>
      </c>
      <c r="F71" s="121">
        <v>228</v>
      </c>
      <c r="G71" s="121">
        <v>235</v>
      </c>
      <c r="I71" s="34"/>
      <c r="J71" s="34"/>
    </row>
    <row r="72" spans="1:10" ht="12" customHeight="1" x14ac:dyDescent="0.15">
      <c r="A72" s="11" t="s">
        <v>151</v>
      </c>
      <c r="B72" s="122"/>
      <c r="C72" s="122"/>
      <c r="D72" s="122"/>
      <c r="E72" s="122"/>
      <c r="F72" s="122"/>
      <c r="G72" s="122"/>
      <c r="I72" s="34"/>
      <c r="J72" s="34"/>
    </row>
    <row r="73" spans="1:10" x14ac:dyDescent="0.15">
      <c r="A73" s="11" t="s">
        <v>152</v>
      </c>
      <c r="B73" s="11"/>
      <c r="C73" s="11"/>
      <c r="D73" s="11"/>
      <c r="E73" s="11"/>
      <c r="F73" s="11"/>
      <c r="G73" s="11"/>
      <c r="I73" s="34"/>
      <c r="J73" s="34"/>
    </row>
    <row r="74" spans="1:10" ht="12" customHeight="1" x14ac:dyDescent="0.15">
      <c r="I74" s="34"/>
      <c r="J74" s="34"/>
    </row>
    <row r="75" spans="1:10" x14ac:dyDescent="0.15">
      <c r="I75" s="34"/>
      <c r="J75" s="34"/>
    </row>
    <row r="76" spans="1:10" x14ac:dyDescent="0.15">
      <c r="I76" s="34"/>
      <c r="J76" s="34"/>
    </row>
  </sheetData>
  <mergeCells count="1">
    <mergeCell ref="A40:J40"/>
  </mergeCells>
  <pageMargins left="0.7" right="0.7" top="0.75" bottom="0.75" header="0.3" footer="0.3"/>
  <pageSetup orientation="landscape" horizontalDpi="4294967293" r:id="rId1"/>
  <headerFooter>
    <oddFooter>&amp;L&amp;1#&amp;"Calibri"&amp;9&amp;K000000INTERNAL. This information is accessible to ADB Management and staff. It may be shared outside ADB with appropriate permission.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1977-C3AD-4B87-A17B-CF4CD42DB0DB}">
  <sheetPr>
    <pageSetUpPr fitToPage="1"/>
  </sheetPr>
  <dimension ref="A1:L74"/>
  <sheetViews>
    <sheetView zoomScaleNormal="100" workbookViewId="0">
      <selection activeCell="A3" sqref="A3"/>
    </sheetView>
  </sheetViews>
  <sheetFormatPr baseColWidth="10" defaultColWidth="8.6640625" defaultRowHeight="11" x14ac:dyDescent="0.15"/>
  <cols>
    <col min="1" max="1" width="39" style="5" customWidth="1"/>
    <col min="2" max="12" width="9.5" style="5" customWidth="1"/>
    <col min="13" max="16384" width="8.6640625" style="34"/>
  </cols>
  <sheetData>
    <row r="1" spans="1:12" s="5" customFormat="1" ht="18" x14ac:dyDescent="0.15">
      <c r="A1" s="26" t="s">
        <v>24</v>
      </c>
    </row>
    <row r="2" spans="1:12" ht="18" x14ac:dyDescent="0.2">
      <c r="A2" s="27" t="s">
        <v>25</v>
      </c>
    </row>
    <row r="3" spans="1:12" s="5" customFormat="1" ht="15" customHeight="1" x14ac:dyDescent="0.15">
      <c r="A3" s="29" t="s">
        <v>153</v>
      </c>
      <c r="B3" s="6"/>
      <c r="C3" s="6"/>
      <c r="D3" s="6"/>
      <c r="E3" s="6"/>
      <c r="F3" s="6"/>
      <c r="G3" s="6"/>
    </row>
    <row r="4" spans="1:12" ht="12" customHeight="1" x14ac:dyDescent="0.15">
      <c r="A4" s="124" t="s">
        <v>49</v>
      </c>
      <c r="B4" s="125"/>
      <c r="C4" s="125"/>
      <c r="D4" s="125"/>
      <c r="E4" s="125"/>
      <c r="F4" s="125"/>
      <c r="G4" s="125"/>
      <c r="H4" s="125"/>
      <c r="I4" s="125"/>
      <c r="J4" s="125"/>
      <c r="K4" s="125"/>
      <c r="L4" s="125"/>
    </row>
    <row r="5" spans="1:12" ht="12" customHeight="1" thickBot="1" x14ac:dyDescent="0.2">
      <c r="A5" s="35" t="s">
        <v>4</v>
      </c>
      <c r="B5" s="36">
        <v>2010</v>
      </c>
      <c r="C5" s="36">
        <v>2011</v>
      </c>
      <c r="D5" s="126">
        <v>2012</v>
      </c>
      <c r="E5" s="36">
        <v>2013</v>
      </c>
      <c r="F5" s="36">
        <v>2014</v>
      </c>
      <c r="G5" s="36">
        <v>2015</v>
      </c>
      <c r="H5" s="36">
        <v>2016</v>
      </c>
      <c r="I5" s="36">
        <v>2017</v>
      </c>
      <c r="J5" s="126">
        <v>2018</v>
      </c>
      <c r="K5" s="126">
        <v>2019</v>
      </c>
      <c r="L5" s="126">
        <v>2020</v>
      </c>
    </row>
    <row r="6" spans="1:12" ht="12" customHeight="1" thickTop="1" x14ac:dyDescent="0.15">
      <c r="A6" s="88" t="s">
        <v>401</v>
      </c>
      <c r="B6" s="89"/>
      <c r="C6" s="89"/>
      <c r="D6" s="89"/>
      <c r="E6" s="89"/>
      <c r="F6" s="90"/>
      <c r="G6" s="90"/>
      <c r="H6" s="90"/>
      <c r="I6" s="90"/>
      <c r="J6" s="90"/>
      <c r="K6" s="90"/>
      <c r="L6" s="90"/>
    </row>
    <row r="7" spans="1:12" ht="12" customHeight="1" x14ac:dyDescent="0.15">
      <c r="A7" s="62" t="s">
        <v>154</v>
      </c>
      <c r="B7" s="127">
        <v>47</v>
      </c>
      <c r="C7" s="127">
        <v>47</v>
      </c>
      <c r="D7" s="127">
        <v>47</v>
      </c>
      <c r="E7" s="127">
        <v>56</v>
      </c>
      <c r="F7" s="127">
        <v>56</v>
      </c>
      <c r="G7" s="127">
        <v>56</v>
      </c>
      <c r="H7" s="127">
        <v>57</v>
      </c>
      <c r="I7" s="127">
        <v>57</v>
      </c>
      <c r="J7" s="127">
        <v>59</v>
      </c>
      <c r="K7" s="127">
        <v>59</v>
      </c>
      <c r="L7" s="127">
        <v>61</v>
      </c>
    </row>
    <row r="8" spans="1:12" ht="12" customHeight="1" x14ac:dyDescent="0.15">
      <c r="A8" s="114" t="s">
        <v>155</v>
      </c>
      <c r="B8" s="68">
        <v>4</v>
      </c>
      <c r="C8" s="68">
        <v>4</v>
      </c>
      <c r="D8" s="68">
        <v>4</v>
      </c>
      <c r="E8" s="68">
        <v>4</v>
      </c>
      <c r="F8" s="68">
        <v>5</v>
      </c>
      <c r="G8" s="68">
        <v>6</v>
      </c>
      <c r="H8" s="68">
        <v>6</v>
      </c>
      <c r="I8" s="68">
        <v>6</v>
      </c>
      <c r="J8" s="68">
        <v>6</v>
      </c>
      <c r="K8" s="68">
        <v>6</v>
      </c>
      <c r="L8" s="68">
        <v>6</v>
      </c>
    </row>
    <row r="9" spans="1:12" ht="12" customHeight="1" x14ac:dyDescent="0.15">
      <c r="A9" s="114" t="s">
        <v>156</v>
      </c>
      <c r="B9" s="68">
        <v>4</v>
      </c>
      <c r="C9" s="68">
        <v>4</v>
      </c>
      <c r="D9" s="68">
        <v>4</v>
      </c>
      <c r="E9" s="68">
        <v>4</v>
      </c>
      <c r="F9" s="68">
        <v>3</v>
      </c>
      <c r="G9" s="68">
        <v>2</v>
      </c>
      <c r="H9" s="68">
        <v>2</v>
      </c>
      <c r="I9" s="68">
        <v>2</v>
      </c>
      <c r="J9" s="68">
        <v>3</v>
      </c>
      <c r="K9" s="68">
        <v>3</v>
      </c>
      <c r="L9" s="68">
        <v>3</v>
      </c>
    </row>
    <row r="10" spans="1:12" ht="12" customHeight="1" x14ac:dyDescent="0.15">
      <c r="A10" s="114" t="s">
        <v>157</v>
      </c>
      <c r="B10" s="68">
        <v>30</v>
      </c>
      <c r="C10" s="68">
        <v>30</v>
      </c>
      <c r="D10" s="68">
        <v>30</v>
      </c>
      <c r="E10" s="68">
        <v>39</v>
      </c>
      <c r="F10" s="68">
        <v>39</v>
      </c>
      <c r="G10" s="68">
        <v>39</v>
      </c>
      <c r="H10" s="68">
        <v>40</v>
      </c>
      <c r="I10" s="68">
        <v>40</v>
      </c>
      <c r="J10" s="68">
        <v>41</v>
      </c>
      <c r="K10" s="68">
        <v>41</v>
      </c>
      <c r="L10" s="68">
        <v>43</v>
      </c>
    </row>
    <row r="11" spans="1:12" ht="12" customHeight="1" x14ac:dyDescent="0.15">
      <c r="A11" s="114" t="s">
        <v>158</v>
      </c>
      <c r="B11" s="68">
        <v>9</v>
      </c>
      <c r="C11" s="68">
        <v>9</v>
      </c>
      <c r="D11" s="68">
        <v>9</v>
      </c>
      <c r="E11" s="68">
        <v>9</v>
      </c>
      <c r="F11" s="68">
        <v>9</v>
      </c>
      <c r="G11" s="68">
        <v>9</v>
      </c>
      <c r="H11" s="68">
        <v>9</v>
      </c>
      <c r="I11" s="68">
        <v>9</v>
      </c>
      <c r="J11" s="68">
        <v>9</v>
      </c>
      <c r="K11" s="68">
        <v>9</v>
      </c>
      <c r="L11" s="68">
        <v>9</v>
      </c>
    </row>
    <row r="12" spans="1:12" ht="12" customHeight="1" x14ac:dyDescent="0.15">
      <c r="A12" s="51" t="s">
        <v>159</v>
      </c>
      <c r="B12" s="128"/>
      <c r="C12" s="128"/>
      <c r="D12" s="128"/>
      <c r="E12" s="129"/>
      <c r="F12" s="129"/>
      <c r="G12" s="129"/>
      <c r="H12" s="129"/>
      <c r="I12" s="129"/>
      <c r="J12" s="129"/>
      <c r="K12" s="129"/>
      <c r="L12" s="129"/>
    </row>
    <row r="13" spans="1:12" ht="12" customHeight="1" x14ac:dyDescent="0.15">
      <c r="A13" s="62" t="s">
        <v>403</v>
      </c>
      <c r="B13" s="38" t="s">
        <v>52</v>
      </c>
      <c r="C13" s="38" t="s">
        <v>52</v>
      </c>
      <c r="D13" s="38" t="s">
        <v>52</v>
      </c>
      <c r="E13" s="38" t="s">
        <v>52</v>
      </c>
      <c r="F13" s="38" t="s">
        <v>52</v>
      </c>
      <c r="G13" s="127">
        <v>6054.8889000000008</v>
      </c>
      <c r="H13" s="127">
        <v>6986.9443000000001</v>
      </c>
      <c r="I13" s="127">
        <v>8239.3274999999994</v>
      </c>
      <c r="J13" s="127">
        <v>9388.3516999999993</v>
      </c>
      <c r="K13" s="127">
        <v>10411.7474</v>
      </c>
      <c r="L13" s="127">
        <v>11250.339499999998</v>
      </c>
    </row>
    <row r="14" spans="1:12" ht="12" customHeight="1" x14ac:dyDescent="0.15">
      <c r="A14" s="74" t="s">
        <v>404</v>
      </c>
      <c r="B14" s="38" t="s">
        <v>52</v>
      </c>
      <c r="C14" s="38" t="s">
        <v>52</v>
      </c>
      <c r="D14" s="38" t="s">
        <v>52</v>
      </c>
      <c r="E14" s="38" t="s">
        <v>52</v>
      </c>
      <c r="F14" s="38" t="s">
        <v>52</v>
      </c>
      <c r="G14" s="68">
        <v>5952.9202000000005</v>
      </c>
      <c r="H14" s="68">
        <v>6864.8022000000001</v>
      </c>
      <c r="I14" s="68">
        <v>8106.0721999999996</v>
      </c>
      <c r="J14" s="68">
        <v>9246.3652999999995</v>
      </c>
      <c r="K14" s="68">
        <v>10258.917800000001</v>
      </c>
      <c r="L14" s="68">
        <v>11095.628799999999</v>
      </c>
    </row>
    <row r="15" spans="1:12" ht="12" customHeight="1" x14ac:dyDescent="0.15">
      <c r="A15" s="74" t="s">
        <v>405</v>
      </c>
      <c r="B15" s="38" t="s">
        <v>52</v>
      </c>
      <c r="C15" s="38" t="s">
        <v>52</v>
      </c>
      <c r="D15" s="38" t="s">
        <v>52</v>
      </c>
      <c r="E15" s="38" t="s">
        <v>52</v>
      </c>
      <c r="F15" s="38" t="s">
        <v>52</v>
      </c>
      <c r="G15" s="68">
        <v>101.96870000000001</v>
      </c>
      <c r="H15" s="68">
        <v>122.14209999999999</v>
      </c>
      <c r="I15" s="68">
        <v>133.25530000000001</v>
      </c>
      <c r="J15" s="68">
        <v>141.9864</v>
      </c>
      <c r="K15" s="68">
        <v>152.8296</v>
      </c>
      <c r="L15" s="68">
        <v>154.7107</v>
      </c>
    </row>
    <row r="16" spans="1:12" ht="12" customHeight="1" x14ac:dyDescent="0.15">
      <c r="A16" s="74" t="s">
        <v>160</v>
      </c>
      <c r="B16" s="38" t="s">
        <v>52</v>
      </c>
      <c r="C16" s="38" t="s">
        <v>52</v>
      </c>
      <c r="D16" s="38" t="s">
        <v>52</v>
      </c>
      <c r="E16" s="38" t="s">
        <v>52</v>
      </c>
      <c r="F16" s="38" t="s">
        <v>52</v>
      </c>
      <c r="G16" s="56">
        <v>12.5837656761709</v>
      </c>
      <c r="H16" s="56">
        <v>15.3182298664108</v>
      </c>
      <c r="I16" s="56">
        <v>18.081657181615501</v>
      </c>
      <c r="J16" s="56">
        <v>14.067147094988901</v>
      </c>
      <c r="K16" s="56">
        <v>10.9508165332815</v>
      </c>
      <c r="L16" s="56">
        <v>8.1559382413610795</v>
      </c>
    </row>
    <row r="17" spans="1:12" ht="12" customHeight="1" x14ac:dyDescent="0.15">
      <c r="A17" s="74" t="s">
        <v>161</v>
      </c>
      <c r="B17" s="38" t="s">
        <v>52</v>
      </c>
      <c r="C17" s="38" t="s">
        <v>52</v>
      </c>
      <c r="D17" s="38" t="s">
        <v>52</v>
      </c>
      <c r="E17" s="38" t="s">
        <v>52</v>
      </c>
      <c r="F17" s="38" t="s">
        <v>52</v>
      </c>
      <c r="G17" s="38" t="s">
        <v>52</v>
      </c>
      <c r="H17" s="38" t="s">
        <v>52</v>
      </c>
      <c r="I17" s="38" t="s">
        <v>52</v>
      </c>
      <c r="J17" s="38" t="s">
        <v>52</v>
      </c>
      <c r="K17" s="38" t="s">
        <v>52</v>
      </c>
      <c r="L17" s="38" t="s">
        <v>52</v>
      </c>
    </row>
    <row r="18" spans="1:12" ht="12" customHeight="1" x14ac:dyDescent="0.15">
      <c r="A18" s="74" t="s">
        <v>162</v>
      </c>
      <c r="B18" s="38" t="s">
        <v>52</v>
      </c>
      <c r="C18" s="38" t="s">
        <v>52</v>
      </c>
      <c r="D18" s="38" t="s">
        <v>52</v>
      </c>
      <c r="E18" s="38" t="s">
        <v>52</v>
      </c>
      <c r="F18" s="38" t="s">
        <v>52</v>
      </c>
      <c r="G18" s="38" t="s">
        <v>52</v>
      </c>
      <c r="H18" s="38" t="s">
        <v>52</v>
      </c>
      <c r="I18" s="38" t="s">
        <v>52</v>
      </c>
      <c r="J18" s="38" t="s">
        <v>52</v>
      </c>
      <c r="K18" s="38" t="s">
        <v>52</v>
      </c>
      <c r="L18" s="38" t="s">
        <v>52</v>
      </c>
    </row>
    <row r="19" spans="1:12" ht="12" customHeight="1" x14ac:dyDescent="0.15">
      <c r="A19" s="74" t="s">
        <v>406</v>
      </c>
      <c r="B19" s="68">
        <v>227.1</v>
      </c>
      <c r="C19" s="68">
        <v>226.5</v>
      </c>
      <c r="D19" s="68">
        <v>427.4</v>
      </c>
      <c r="E19" s="68">
        <v>405.8</v>
      </c>
      <c r="F19" s="68">
        <v>501.6</v>
      </c>
      <c r="G19" s="68">
        <v>594</v>
      </c>
      <c r="H19" s="68">
        <v>621</v>
      </c>
      <c r="I19" s="68">
        <v>743.1</v>
      </c>
      <c r="J19" s="68">
        <v>3939.2</v>
      </c>
      <c r="K19" s="68">
        <v>1124.2</v>
      </c>
      <c r="L19" s="68">
        <v>1125.2</v>
      </c>
    </row>
    <row r="20" spans="1:12" ht="12" customHeight="1" x14ac:dyDescent="0.15">
      <c r="A20" s="75" t="s">
        <v>163</v>
      </c>
      <c r="B20" s="58">
        <v>7.306</v>
      </c>
      <c r="C20" s="58">
        <v>6.1</v>
      </c>
      <c r="D20" s="58">
        <v>10</v>
      </c>
      <c r="E20" s="58">
        <v>8.9</v>
      </c>
      <c r="F20" s="58">
        <v>9.6999999999999993</v>
      </c>
      <c r="G20" s="58">
        <v>8.8000000000000007</v>
      </c>
      <c r="H20" s="58">
        <v>9.1999999999999993</v>
      </c>
      <c r="I20" s="58">
        <v>9.3000000000000007</v>
      </c>
      <c r="J20" s="58">
        <v>10.3</v>
      </c>
      <c r="K20" s="58">
        <v>11.7</v>
      </c>
      <c r="L20" s="58">
        <v>12.7</v>
      </c>
    </row>
    <row r="21" spans="1:12" ht="10.5" customHeight="1" x14ac:dyDescent="0.15">
      <c r="A21" s="51" t="s">
        <v>164</v>
      </c>
      <c r="B21" s="128"/>
      <c r="C21" s="128"/>
      <c r="D21" s="128"/>
      <c r="E21" s="128"/>
      <c r="F21" s="128"/>
      <c r="G21" s="128"/>
      <c r="H21" s="128"/>
      <c r="I21" s="128"/>
      <c r="J21" s="128"/>
      <c r="K21" s="128"/>
      <c r="L21" s="128"/>
    </row>
    <row r="22" spans="1:12" ht="12" customHeight="1" x14ac:dyDescent="0.15">
      <c r="A22" s="62" t="s">
        <v>407</v>
      </c>
      <c r="B22" s="127">
        <v>3721.9</v>
      </c>
      <c r="C22" s="127">
        <v>4509.7</v>
      </c>
      <c r="D22" s="127">
        <v>5396</v>
      </c>
      <c r="E22" s="127">
        <v>6273</v>
      </c>
      <c r="F22" s="127">
        <v>6965.1</v>
      </c>
      <c r="G22" s="127">
        <v>7928.6</v>
      </c>
      <c r="H22" s="127">
        <v>8933.9</v>
      </c>
      <c r="I22" s="127">
        <v>9874.9</v>
      </c>
      <c r="J22" s="127">
        <v>11186.7428</v>
      </c>
      <c r="K22" s="127">
        <v>12563.954399999999</v>
      </c>
      <c r="L22" s="127">
        <v>14209.888099999998</v>
      </c>
    </row>
    <row r="23" spans="1:12" ht="12" customHeight="1" x14ac:dyDescent="0.15">
      <c r="A23" s="74" t="s">
        <v>408</v>
      </c>
      <c r="B23" s="38" t="s">
        <v>52</v>
      </c>
      <c r="C23" s="38" t="s">
        <v>52</v>
      </c>
      <c r="D23" s="38" t="s">
        <v>52</v>
      </c>
      <c r="E23" s="38" t="s">
        <v>52</v>
      </c>
      <c r="F23" s="38" t="s">
        <v>52</v>
      </c>
      <c r="G23" s="38" t="s">
        <v>52</v>
      </c>
      <c r="H23" s="38" t="s">
        <v>52</v>
      </c>
      <c r="I23" s="38" t="s">
        <v>52</v>
      </c>
      <c r="J23" s="68">
        <v>11165.3382</v>
      </c>
      <c r="K23" s="68">
        <v>12541.257099999999</v>
      </c>
      <c r="L23" s="68">
        <v>14187.773899999998</v>
      </c>
    </row>
    <row r="24" spans="1:12" ht="12" customHeight="1" x14ac:dyDescent="0.15">
      <c r="A24" s="74" t="s">
        <v>409</v>
      </c>
      <c r="B24" s="38" t="s">
        <v>52</v>
      </c>
      <c r="C24" s="38" t="s">
        <v>52</v>
      </c>
      <c r="D24" s="38" t="s">
        <v>52</v>
      </c>
      <c r="E24" s="38" t="s">
        <v>52</v>
      </c>
      <c r="F24" s="38" t="s">
        <v>52</v>
      </c>
      <c r="G24" s="38" t="s">
        <v>52</v>
      </c>
      <c r="H24" s="38" t="s">
        <v>52</v>
      </c>
      <c r="I24" s="38" t="s">
        <v>52</v>
      </c>
      <c r="J24" s="56">
        <v>21.404600000000002</v>
      </c>
      <c r="K24" s="56">
        <v>22.697299999999998</v>
      </c>
      <c r="L24" s="56">
        <v>22.1142</v>
      </c>
    </row>
    <row r="25" spans="1:12" ht="12" customHeight="1" x14ac:dyDescent="0.15">
      <c r="A25" s="75" t="s">
        <v>165</v>
      </c>
      <c r="B25" s="38" t="s">
        <v>52</v>
      </c>
      <c r="C25" s="38" t="s">
        <v>52</v>
      </c>
      <c r="D25" s="38" t="s">
        <v>52</v>
      </c>
      <c r="E25" s="38" t="s">
        <v>52</v>
      </c>
      <c r="F25" s="38" t="s">
        <v>52</v>
      </c>
      <c r="G25" s="38" t="s">
        <v>52</v>
      </c>
      <c r="H25" s="38" t="s">
        <v>52</v>
      </c>
      <c r="I25" s="38" t="s">
        <v>52</v>
      </c>
      <c r="J25" s="38" t="s">
        <v>52</v>
      </c>
      <c r="K25" s="38" t="s">
        <v>52</v>
      </c>
      <c r="L25" s="38" t="s">
        <v>52</v>
      </c>
    </row>
    <row r="26" spans="1:12" ht="12" customHeight="1" x14ac:dyDescent="0.15">
      <c r="A26" s="61" t="s">
        <v>395</v>
      </c>
      <c r="B26" s="100"/>
      <c r="C26" s="100"/>
      <c r="D26" s="100"/>
      <c r="E26" s="100"/>
      <c r="F26" s="100"/>
      <c r="G26" s="100"/>
      <c r="H26" s="100"/>
      <c r="I26" s="100"/>
      <c r="J26" s="100"/>
      <c r="K26" s="100"/>
      <c r="L26" s="100"/>
    </row>
    <row r="27" spans="1:12" ht="12" customHeight="1" x14ac:dyDescent="0.15">
      <c r="A27" s="62" t="s">
        <v>415</v>
      </c>
      <c r="B27" s="127">
        <v>670.58240000000001</v>
      </c>
      <c r="C27" s="127">
        <v>785.27850000000001</v>
      </c>
      <c r="D27" s="127">
        <v>977.13609999999983</v>
      </c>
      <c r="E27" s="127">
        <v>1123.1293000000003</v>
      </c>
      <c r="F27" s="127">
        <v>1317.6846999999998</v>
      </c>
      <c r="G27" s="127">
        <v>1433.3945548389113</v>
      </c>
      <c r="H27" s="127">
        <v>1654.6016770980686</v>
      </c>
      <c r="I27" s="127">
        <v>1926.4601829778976</v>
      </c>
      <c r="J27" s="127">
        <v>1784.7724403210436</v>
      </c>
      <c r="K27" s="127">
        <v>2091.7951251187269</v>
      </c>
      <c r="L27" s="127">
        <v>2272.8914627929898</v>
      </c>
    </row>
    <row r="28" spans="1:12" ht="12" customHeight="1" x14ac:dyDescent="0.15">
      <c r="A28" s="74" t="s">
        <v>396</v>
      </c>
      <c r="B28" s="38" t="s">
        <v>52</v>
      </c>
      <c r="C28" s="38" t="s">
        <v>52</v>
      </c>
      <c r="D28" s="38" t="s">
        <v>52</v>
      </c>
      <c r="E28" s="38" t="s">
        <v>52</v>
      </c>
      <c r="F28" s="38" t="s">
        <v>52</v>
      </c>
      <c r="G28" s="77">
        <f>100*G27/G13</f>
        <v>23.673341964026971</v>
      </c>
      <c r="H28" s="77">
        <f t="shared" ref="H28:L28" si="0">100*H27/H13</f>
        <v>23.681334873358999</v>
      </c>
      <c r="I28" s="77">
        <f t="shared" si="0"/>
        <v>23.381279394196891</v>
      </c>
      <c r="J28" s="77">
        <f t="shared" si="0"/>
        <v>19.010498299941656</v>
      </c>
      <c r="K28" s="77">
        <f t="shared" si="0"/>
        <v>20.090721036112793</v>
      </c>
      <c r="L28" s="77">
        <f t="shared" si="0"/>
        <v>20.202869991549946</v>
      </c>
    </row>
    <row r="29" spans="1:12" ht="12" customHeight="1" x14ac:dyDescent="0.15">
      <c r="A29" s="74" t="s">
        <v>166</v>
      </c>
      <c r="B29" s="56">
        <v>8.4081482672246821</v>
      </c>
      <c r="C29" s="56">
        <v>8.574511521146702</v>
      </c>
      <c r="D29" s="56">
        <v>9.2601628672163923</v>
      </c>
      <c r="E29" s="56">
        <v>9.3678170283306788</v>
      </c>
      <c r="F29" s="56">
        <v>9.8065773970241583</v>
      </c>
      <c r="G29" s="56">
        <v>9.4563430165156852</v>
      </c>
      <c r="H29" s="56">
        <v>9.5483659626436221</v>
      </c>
      <c r="I29" s="56">
        <v>9.7502034857541382</v>
      </c>
      <c r="J29" s="56">
        <v>7.9306325560117061</v>
      </c>
      <c r="K29" s="56">
        <v>8.2273724316489982</v>
      </c>
      <c r="L29" s="56">
        <v>8.1279830560579747</v>
      </c>
    </row>
    <row r="30" spans="1:12" ht="12" customHeight="1" x14ac:dyDescent="0.15">
      <c r="A30" s="74" t="s">
        <v>167</v>
      </c>
      <c r="B30" s="38" t="s">
        <v>52</v>
      </c>
      <c r="C30" s="56">
        <f>((C27/B27)-1)*10</f>
        <v>1.7103953220364865</v>
      </c>
      <c r="D30" s="56">
        <f t="shared" ref="D30:I30" si="1">((D27/C27)-1)*100</f>
        <v>24.431790759583993</v>
      </c>
      <c r="E30" s="56">
        <f t="shared" si="1"/>
        <v>14.940927880977938</v>
      </c>
      <c r="F30" s="56">
        <f t="shared" si="1"/>
        <v>17.322618152691717</v>
      </c>
      <c r="G30" s="56">
        <f t="shared" si="1"/>
        <v>8.7813006282088111</v>
      </c>
      <c r="H30" s="56">
        <f t="shared" si="1"/>
        <v>15.432395882375683</v>
      </c>
      <c r="I30" s="56">
        <f t="shared" si="1"/>
        <v>16.430450279527655</v>
      </c>
      <c r="J30" s="56">
        <f>((J27/I27)-1)*100</f>
        <v>-7.3548233131834007</v>
      </c>
      <c r="K30" s="56">
        <f t="shared" ref="K30:L30" si="2">((K27/J27)-1)*100</f>
        <v>17.202343439506286</v>
      </c>
      <c r="L30" s="56">
        <f t="shared" si="2"/>
        <v>8.6574605466672736</v>
      </c>
    </row>
    <row r="31" spans="1:12" ht="12" customHeight="1" x14ac:dyDescent="0.15">
      <c r="A31" s="74" t="s">
        <v>168</v>
      </c>
      <c r="B31" s="38" t="s">
        <v>52</v>
      </c>
      <c r="C31" s="38" t="s">
        <v>52</v>
      </c>
      <c r="D31" s="38" t="s">
        <v>52</v>
      </c>
      <c r="E31" s="38" t="s">
        <v>52</v>
      </c>
      <c r="F31" s="38" t="s">
        <v>52</v>
      </c>
      <c r="G31" s="38" t="s">
        <v>52</v>
      </c>
      <c r="H31" s="38" t="s">
        <v>52</v>
      </c>
      <c r="I31" s="38" t="s">
        <v>52</v>
      </c>
      <c r="J31" s="38" t="s">
        <v>52</v>
      </c>
      <c r="K31" s="38" t="s">
        <v>52</v>
      </c>
      <c r="L31" s="38" t="s">
        <v>52</v>
      </c>
    </row>
    <row r="32" spans="1:12" ht="12" customHeight="1" x14ac:dyDescent="0.15">
      <c r="A32" s="74" t="s">
        <v>412</v>
      </c>
      <c r="B32" s="38" t="s">
        <v>52</v>
      </c>
      <c r="C32" s="38" t="s">
        <v>52</v>
      </c>
      <c r="D32" s="38" t="s">
        <v>52</v>
      </c>
      <c r="E32" s="38" t="s">
        <v>52</v>
      </c>
      <c r="F32" s="38" t="s">
        <v>52</v>
      </c>
      <c r="G32" s="38" t="s">
        <v>52</v>
      </c>
      <c r="H32" s="38" t="s">
        <v>52</v>
      </c>
      <c r="I32" s="38" t="s">
        <v>52</v>
      </c>
      <c r="J32" s="38" t="s">
        <v>52</v>
      </c>
      <c r="K32" s="38" t="s">
        <v>52</v>
      </c>
      <c r="L32" s="38" t="s">
        <v>52</v>
      </c>
    </row>
    <row r="33" spans="1:12" ht="12" customHeight="1" x14ac:dyDescent="0.15">
      <c r="A33" s="74" t="s">
        <v>169</v>
      </c>
      <c r="B33" s="56">
        <v>3.6</v>
      </c>
      <c r="C33" s="56">
        <v>3.6</v>
      </c>
      <c r="D33" s="56">
        <v>6.4</v>
      </c>
      <c r="E33" s="56">
        <v>7.9</v>
      </c>
      <c r="F33" s="56">
        <v>11.8</v>
      </c>
      <c r="G33" s="38" t="s">
        <v>52</v>
      </c>
      <c r="H33" s="38" t="s">
        <v>52</v>
      </c>
      <c r="I33" s="38" t="s">
        <v>52</v>
      </c>
      <c r="J33" s="38" t="s">
        <v>52</v>
      </c>
      <c r="K33" s="38" t="s">
        <v>52</v>
      </c>
      <c r="L33" s="38" t="s">
        <v>52</v>
      </c>
    </row>
    <row r="34" spans="1:12" ht="12" customHeight="1" x14ac:dyDescent="0.15">
      <c r="A34" s="74" t="s">
        <v>170</v>
      </c>
      <c r="B34" s="68">
        <v>301604</v>
      </c>
      <c r="C34" s="68">
        <v>310871</v>
      </c>
      <c r="D34" s="68">
        <v>454781</v>
      </c>
      <c r="E34" s="68">
        <v>738613</v>
      </c>
      <c r="F34" s="68">
        <v>528656</v>
      </c>
      <c r="G34" s="68">
        <v>704972</v>
      </c>
      <c r="H34" s="68">
        <v>606692</v>
      </c>
      <c r="I34" s="68">
        <v>711986</v>
      </c>
      <c r="J34" s="68">
        <v>660791</v>
      </c>
      <c r="K34" s="68">
        <v>751362</v>
      </c>
      <c r="L34" s="68">
        <v>770150</v>
      </c>
    </row>
    <row r="35" spans="1:12" ht="12" customHeight="1" x14ac:dyDescent="0.15">
      <c r="A35" s="74" t="s">
        <v>171</v>
      </c>
      <c r="B35" s="38" t="s">
        <v>52</v>
      </c>
      <c r="C35" s="38" t="s">
        <v>52</v>
      </c>
      <c r="D35" s="38" t="s">
        <v>52</v>
      </c>
      <c r="E35" s="38" t="s">
        <v>52</v>
      </c>
      <c r="F35" s="38" t="s">
        <v>52</v>
      </c>
      <c r="G35" s="38" t="s">
        <v>52</v>
      </c>
      <c r="H35" s="38" t="s">
        <v>52</v>
      </c>
      <c r="I35" s="38" t="s">
        <v>52</v>
      </c>
      <c r="J35" s="38" t="s">
        <v>52</v>
      </c>
      <c r="K35" s="38" t="s">
        <v>52</v>
      </c>
      <c r="L35" s="38" t="s">
        <v>52</v>
      </c>
    </row>
    <row r="36" spans="1:12" ht="12" customHeight="1" x14ac:dyDescent="0.15">
      <c r="A36" s="74" t="s">
        <v>172</v>
      </c>
      <c r="B36" s="38" t="s">
        <v>52</v>
      </c>
      <c r="C36" s="38" t="s">
        <v>52</v>
      </c>
      <c r="D36" s="38" t="s">
        <v>52</v>
      </c>
      <c r="E36" s="38" t="s">
        <v>52</v>
      </c>
      <c r="F36" s="38" t="s">
        <v>52</v>
      </c>
      <c r="G36" s="38" t="s">
        <v>52</v>
      </c>
      <c r="H36" s="38" t="s">
        <v>52</v>
      </c>
      <c r="I36" s="38" t="s">
        <v>52</v>
      </c>
      <c r="J36" s="38" t="s">
        <v>52</v>
      </c>
      <c r="K36" s="38" t="s">
        <v>52</v>
      </c>
      <c r="L36" s="38" t="s">
        <v>52</v>
      </c>
    </row>
    <row r="37" spans="1:12" ht="12" customHeight="1" x14ac:dyDescent="0.15">
      <c r="A37" s="74" t="s">
        <v>173</v>
      </c>
      <c r="B37" s="38" t="s">
        <v>52</v>
      </c>
      <c r="C37" s="38" t="s">
        <v>52</v>
      </c>
      <c r="D37" s="38" t="s">
        <v>52</v>
      </c>
      <c r="E37" s="38" t="s">
        <v>52</v>
      </c>
      <c r="F37" s="38" t="s">
        <v>52</v>
      </c>
      <c r="G37" s="38" t="s">
        <v>52</v>
      </c>
      <c r="H37" s="38" t="s">
        <v>52</v>
      </c>
      <c r="I37" s="38" t="s">
        <v>52</v>
      </c>
      <c r="J37" s="38" t="s">
        <v>52</v>
      </c>
      <c r="K37" s="38" t="s">
        <v>52</v>
      </c>
      <c r="L37" s="38" t="s">
        <v>52</v>
      </c>
    </row>
    <row r="38" spans="1:12" ht="12" customHeight="1" x14ac:dyDescent="0.15">
      <c r="A38" s="74" t="s">
        <v>413</v>
      </c>
      <c r="B38" s="38" t="s">
        <v>52</v>
      </c>
      <c r="C38" s="38" t="s">
        <v>52</v>
      </c>
      <c r="D38" s="38" t="s">
        <v>52</v>
      </c>
      <c r="E38" s="38" t="s">
        <v>52</v>
      </c>
      <c r="F38" s="38" t="s">
        <v>52</v>
      </c>
      <c r="G38" s="38" t="s">
        <v>52</v>
      </c>
      <c r="H38" s="38" t="s">
        <v>52</v>
      </c>
      <c r="I38" s="38" t="s">
        <v>52</v>
      </c>
      <c r="J38" s="38" t="s">
        <v>52</v>
      </c>
      <c r="K38" s="38" t="s">
        <v>52</v>
      </c>
      <c r="L38" s="38" t="s">
        <v>52</v>
      </c>
    </row>
    <row r="39" spans="1:12" ht="12" customHeight="1" x14ac:dyDescent="0.15">
      <c r="A39" s="75" t="s">
        <v>414</v>
      </c>
      <c r="B39" s="38" t="s">
        <v>52</v>
      </c>
      <c r="C39" s="38" t="s">
        <v>52</v>
      </c>
      <c r="D39" s="38" t="s">
        <v>52</v>
      </c>
      <c r="E39" s="38" t="s">
        <v>52</v>
      </c>
      <c r="F39" s="38" t="s">
        <v>52</v>
      </c>
      <c r="G39" s="130">
        <v>87.548974720154717</v>
      </c>
      <c r="H39" s="130">
        <v>104.33018376113361</v>
      </c>
      <c r="I39" s="130">
        <v>116.3464505622789</v>
      </c>
      <c r="J39" s="130">
        <v>140.76283786778151</v>
      </c>
      <c r="K39" s="130">
        <v>211.27338661351342</v>
      </c>
      <c r="L39" s="130">
        <v>205.63330762305006</v>
      </c>
    </row>
    <row r="40" spans="1:12" s="84" customFormat="1" ht="12" customHeight="1" x14ac:dyDescent="0.15">
      <c r="A40" s="51" t="s">
        <v>397</v>
      </c>
      <c r="B40" s="128"/>
      <c r="C40" s="128"/>
      <c r="D40" s="128"/>
      <c r="E40" s="128"/>
      <c r="F40" s="128"/>
      <c r="G40" s="128"/>
      <c r="H40" s="128"/>
      <c r="I40" s="128"/>
      <c r="J40" s="128"/>
      <c r="K40" s="128"/>
      <c r="L40" s="128"/>
    </row>
    <row r="41" spans="1:12" ht="12" customHeight="1" x14ac:dyDescent="0.15">
      <c r="A41" s="55" t="s">
        <v>23</v>
      </c>
      <c r="B41" s="56">
        <v>28.3</v>
      </c>
      <c r="C41" s="56">
        <v>29.4</v>
      </c>
      <c r="D41" s="56">
        <v>31.4</v>
      </c>
      <c r="E41" s="56">
        <v>28.1</v>
      </c>
      <c r="F41" s="56">
        <v>30</v>
      </c>
      <c r="G41" s="38" t="s">
        <v>52</v>
      </c>
      <c r="H41" s="38" t="s">
        <v>52</v>
      </c>
      <c r="I41" s="38" t="s">
        <v>52</v>
      </c>
      <c r="J41" s="38" t="s">
        <v>52</v>
      </c>
      <c r="K41" s="38" t="s">
        <v>52</v>
      </c>
      <c r="L41" s="77">
        <v>40</v>
      </c>
    </row>
    <row r="42" spans="1:12" ht="12" customHeight="1" x14ac:dyDescent="0.15">
      <c r="A42" s="55" t="s">
        <v>66</v>
      </c>
      <c r="B42" s="56">
        <v>65.400000000000006</v>
      </c>
      <c r="C42" s="56">
        <v>64</v>
      </c>
      <c r="D42" s="56">
        <v>63.4</v>
      </c>
      <c r="E42" s="56">
        <v>66.5</v>
      </c>
      <c r="F42" s="56">
        <v>62.2</v>
      </c>
      <c r="G42" s="38" t="s">
        <v>52</v>
      </c>
      <c r="H42" s="38" t="s">
        <v>52</v>
      </c>
      <c r="I42" s="38" t="s">
        <v>52</v>
      </c>
      <c r="J42" s="38" t="s">
        <v>52</v>
      </c>
      <c r="K42" s="38" t="s">
        <v>52</v>
      </c>
      <c r="L42" s="77">
        <v>41</v>
      </c>
    </row>
    <row r="43" spans="1:12" ht="12" customHeight="1" x14ac:dyDescent="0.15">
      <c r="A43" s="55" t="s">
        <v>67</v>
      </c>
      <c r="B43" s="56">
        <v>6.3</v>
      </c>
      <c r="C43" s="56">
        <v>6.6</v>
      </c>
      <c r="D43" s="56">
        <v>5.2</v>
      </c>
      <c r="E43" s="56">
        <v>5.4</v>
      </c>
      <c r="F43" s="56">
        <v>7.8</v>
      </c>
      <c r="G43" s="38" t="s">
        <v>52</v>
      </c>
      <c r="H43" s="38" t="s">
        <v>52</v>
      </c>
      <c r="I43" s="38" t="s">
        <v>52</v>
      </c>
      <c r="J43" s="38" t="s">
        <v>52</v>
      </c>
      <c r="K43" s="38" t="s">
        <v>52</v>
      </c>
      <c r="L43" s="77">
        <v>19</v>
      </c>
    </row>
    <row r="44" spans="1:12" s="84" customFormat="1" ht="12" customHeight="1" x14ac:dyDescent="0.15">
      <c r="A44" s="51" t="s">
        <v>398</v>
      </c>
      <c r="B44" s="51"/>
      <c r="C44" s="51"/>
      <c r="D44" s="51"/>
      <c r="E44" s="51"/>
      <c r="F44" s="51"/>
      <c r="G44" s="51"/>
      <c r="H44" s="51"/>
      <c r="I44" s="51"/>
      <c r="J44" s="52"/>
      <c r="K44" s="52"/>
      <c r="L44" s="52"/>
    </row>
    <row r="45" spans="1:12" s="132" customFormat="1" ht="12" customHeight="1" x14ac:dyDescent="0.15">
      <c r="A45" s="131" t="s">
        <v>70</v>
      </c>
      <c r="B45" s="38" t="s">
        <v>52</v>
      </c>
      <c r="C45" s="38" t="s">
        <v>52</v>
      </c>
      <c r="D45" s="38" t="s">
        <v>52</v>
      </c>
      <c r="E45" s="38" t="s">
        <v>52</v>
      </c>
      <c r="F45" s="38" t="s">
        <v>52</v>
      </c>
      <c r="G45" s="38" t="s">
        <v>52</v>
      </c>
      <c r="H45" s="38" t="s">
        <v>52</v>
      </c>
      <c r="I45" s="38" t="s">
        <v>52</v>
      </c>
      <c r="J45" s="60">
        <f>0.825765642263367*100</f>
        <v>82.5765642263367</v>
      </c>
      <c r="K45" s="60">
        <f>0.843810673320606*100</f>
        <v>84.381067332060596</v>
      </c>
      <c r="L45" s="60">
        <f>0.841867599332223*100</f>
        <v>84.186759933222305</v>
      </c>
    </row>
    <row r="46" spans="1:12" s="132" customFormat="1" ht="12" customHeight="1" x14ac:dyDescent="0.15">
      <c r="A46" s="133" t="s">
        <v>71</v>
      </c>
      <c r="B46" s="38" t="s">
        <v>52</v>
      </c>
      <c r="C46" s="38" t="s">
        <v>52</v>
      </c>
      <c r="D46" s="38" t="s">
        <v>52</v>
      </c>
      <c r="E46" s="38" t="s">
        <v>52</v>
      </c>
      <c r="F46" s="38" t="s">
        <v>52</v>
      </c>
      <c r="G46" s="38" t="s">
        <v>52</v>
      </c>
      <c r="H46" s="38" t="s">
        <v>52</v>
      </c>
      <c r="I46" s="38" t="s">
        <v>52</v>
      </c>
      <c r="J46" s="58">
        <f>0.174234357736633*100</f>
        <v>17.4234357736633</v>
      </c>
      <c r="K46" s="58">
        <f>0.156189326679394*100</f>
        <v>15.618932667939401</v>
      </c>
      <c r="L46" s="58">
        <f>0.158132400667777*100</f>
        <v>15.8132400667777</v>
      </c>
    </row>
    <row r="47" spans="1:12" s="84" customFormat="1" ht="12" customHeight="1" x14ac:dyDescent="0.15">
      <c r="A47" s="51" t="s">
        <v>174</v>
      </c>
      <c r="B47" s="134"/>
      <c r="C47" s="134"/>
      <c r="D47" s="134"/>
      <c r="E47" s="134"/>
      <c r="F47" s="134"/>
      <c r="G47" s="134"/>
      <c r="H47" s="134"/>
      <c r="I47" s="134"/>
      <c r="J47" s="134"/>
      <c r="K47" s="134"/>
      <c r="L47" s="134"/>
    </row>
    <row r="48" spans="1:12" ht="12" customHeight="1" x14ac:dyDescent="0.15">
      <c r="A48" s="135" t="s">
        <v>175</v>
      </c>
      <c r="B48" s="38" t="s">
        <v>52</v>
      </c>
      <c r="C48" s="38" t="s">
        <v>52</v>
      </c>
      <c r="D48" s="38" t="s">
        <v>52</v>
      </c>
      <c r="E48" s="38" t="s">
        <v>52</v>
      </c>
      <c r="F48" s="38" t="s">
        <v>52</v>
      </c>
      <c r="G48" s="38" t="s">
        <v>52</v>
      </c>
      <c r="H48" s="38" t="s">
        <v>52</v>
      </c>
      <c r="I48" s="38" t="s">
        <v>52</v>
      </c>
      <c r="J48" s="38" t="s">
        <v>52</v>
      </c>
      <c r="K48" s="38" t="s">
        <v>52</v>
      </c>
      <c r="L48" s="38" t="s">
        <v>52</v>
      </c>
    </row>
    <row r="49" spans="1:12" ht="12" customHeight="1" x14ac:dyDescent="0.15">
      <c r="A49" s="136" t="s">
        <v>176</v>
      </c>
      <c r="B49" s="38" t="s">
        <v>52</v>
      </c>
      <c r="C49" s="38" t="s">
        <v>52</v>
      </c>
      <c r="D49" s="38" t="s">
        <v>52</v>
      </c>
      <c r="E49" s="38" t="s">
        <v>52</v>
      </c>
      <c r="F49" s="38" t="s">
        <v>52</v>
      </c>
      <c r="G49" s="38" t="s">
        <v>52</v>
      </c>
      <c r="H49" s="38" t="s">
        <v>52</v>
      </c>
      <c r="I49" s="38" t="s">
        <v>52</v>
      </c>
      <c r="J49" s="38" t="s">
        <v>52</v>
      </c>
      <c r="K49" s="38" t="s">
        <v>52</v>
      </c>
      <c r="L49" s="38" t="s">
        <v>52</v>
      </c>
    </row>
    <row r="50" spans="1:12" s="84" customFormat="1" ht="12" customHeight="1" x14ac:dyDescent="0.15">
      <c r="A50" s="51" t="s">
        <v>177</v>
      </c>
      <c r="B50" s="134"/>
      <c r="C50" s="134"/>
      <c r="D50" s="134"/>
      <c r="E50" s="134"/>
      <c r="F50" s="134"/>
      <c r="G50" s="134"/>
      <c r="H50" s="134"/>
      <c r="I50" s="134"/>
      <c r="J50" s="134"/>
      <c r="K50" s="134"/>
      <c r="L50" s="134"/>
    </row>
    <row r="51" spans="1:12" ht="12" customHeight="1" x14ac:dyDescent="0.15">
      <c r="A51" s="135" t="s">
        <v>178</v>
      </c>
      <c r="B51" s="76" t="s">
        <v>52</v>
      </c>
      <c r="C51" s="76" t="s">
        <v>52</v>
      </c>
      <c r="D51" s="76" t="s">
        <v>52</v>
      </c>
      <c r="E51" s="76" t="s">
        <v>52</v>
      </c>
      <c r="F51" s="76" t="s">
        <v>52</v>
      </c>
      <c r="G51" s="76" t="s">
        <v>52</v>
      </c>
      <c r="H51" s="76" t="s">
        <v>52</v>
      </c>
      <c r="I51" s="76" t="s">
        <v>52</v>
      </c>
      <c r="J51" s="76" t="s">
        <v>52</v>
      </c>
      <c r="K51" s="76" t="s">
        <v>52</v>
      </c>
      <c r="L51" s="76" t="s">
        <v>52</v>
      </c>
    </row>
    <row r="52" spans="1:12" ht="12" customHeight="1" x14ac:dyDescent="0.15">
      <c r="A52" s="64" t="s">
        <v>179</v>
      </c>
      <c r="B52" s="38" t="s">
        <v>52</v>
      </c>
      <c r="C52" s="38" t="s">
        <v>52</v>
      </c>
      <c r="D52" s="38" t="s">
        <v>52</v>
      </c>
      <c r="E52" s="38" t="s">
        <v>52</v>
      </c>
      <c r="F52" s="38" t="s">
        <v>52</v>
      </c>
      <c r="G52" s="38" t="s">
        <v>52</v>
      </c>
      <c r="H52" s="38" t="s">
        <v>52</v>
      </c>
      <c r="I52" s="38" t="s">
        <v>52</v>
      </c>
      <c r="J52" s="38" t="s">
        <v>52</v>
      </c>
      <c r="K52" s="38" t="s">
        <v>52</v>
      </c>
      <c r="L52" s="38" t="s">
        <v>52</v>
      </c>
    </row>
    <row r="53" spans="1:12" ht="12" customHeight="1" x14ac:dyDescent="0.15">
      <c r="A53" s="136" t="s">
        <v>180</v>
      </c>
      <c r="B53" s="59" t="s">
        <v>52</v>
      </c>
      <c r="C53" s="59" t="s">
        <v>52</v>
      </c>
      <c r="D53" s="59" t="s">
        <v>52</v>
      </c>
      <c r="E53" s="59" t="s">
        <v>52</v>
      </c>
      <c r="F53" s="59" t="s">
        <v>52</v>
      </c>
      <c r="G53" s="59" t="s">
        <v>52</v>
      </c>
      <c r="H53" s="59" t="s">
        <v>52</v>
      </c>
      <c r="I53" s="59" t="s">
        <v>52</v>
      </c>
      <c r="J53" s="59" t="s">
        <v>52</v>
      </c>
      <c r="K53" s="59" t="s">
        <v>52</v>
      </c>
      <c r="L53" s="59" t="s">
        <v>52</v>
      </c>
    </row>
    <row r="54" spans="1:12" ht="12" customHeight="1" x14ac:dyDescent="0.15">
      <c r="A54" s="83" t="s">
        <v>399</v>
      </c>
      <c r="B54" s="137"/>
      <c r="C54" s="137"/>
      <c r="D54" s="137"/>
      <c r="E54" s="137"/>
      <c r="F54" s="137"/>
      <c r="G54" s="137"/>
      <c r="H54" s="137"/>
      <c r="I54" s="137"/>
      <c r="J54" s="137"/>
      <c r="K54" s="137"/>
      <c r="L54" s="137"/>
    </row>
    <row r="55" spans="1:12" ht="12" customHeight="1" x14ac:dyDescent="0.15">
      <c r="A55" s="83" t="s">
        <v>402</v>
      </c>
      <c r="B55" s="137"/>
      <c r="C55" s="137"/>
      <c r="D55" s="137"/>
      <c r="E55" s="137"/>
      <c r="F55" s="137"/>
      <c r="G55" s="137"/>
      <c r="H55" s="137"/>
      <c r="I55" s="137"/>
      <c r="J55" s="137"/>
      <c r="K55" s="137"/>
      <c r="L55" s="137"/>
    </row>
    <row r="56" spans="1:12" ht="12" customHeight="1" x14ac:dyDescent="0.15">
      <c r="A56" s="373" t="s">
        <v>400</v>
      </c>
      <c r="B56" s="373"/>
      <c r="C56" s="373"/>
      <c r="D56" s="373"/>
      <c r="E56" s="373"/>
      <c r="F56" s="373"/>
      <c r="G56" s="373"/>
      <c r="H56" s="373"/>
      <c r="I56" s="373"/>
      <c r="J56" s="373"/>
      <c r="K56" s="373"/>
      <c r="L56" s="373"/>
    </row>
    <row r="57" spans="1:12" ht="12" customHeight="1" x14ac:dyDescent="0.15">
      <c r="A57" s="83" t="s">
        <v>473</v>
      </c>
      <c r="B57" s="138"/>
      <c r="C57" s="138"/>
      <c r="D57" s="138"/>
      <c r="E57" s="138"/>
      <c r="F57" s="138"/>
      <c r="G57" s="138"/>
      <c r="H57" s="138"/>
      <c r="I57" s="138"/>
      <c r="J57" s="138"/>
      <c r="K57" s="138"/>
      <c r="L57" s="138"/>
    </row>
    <row r="58" spans="1:12" ht="12" customHeight="1" x14ac:dyDescent="0.15">
      <c r="A58" s="83" t="s">
        <v>181</v>
      </c>
      <c r="B58" s="138"/>
      <c r="C58" s="138"/>
      <c r="D58" s="138"/>
      <c r="E58" s="138"/>
      <c r="F58" s="138"/>
      <c r="G58" s="138"/>
      <c r="H58" s="138"/>
      <c r="I58" s="138"/>
      <c r="J58" s="138"/>
      <c r="K58" s="138"/>
      <c r="L58" s="138"/>
    </row>
    <row r="59" spans="1:12" ht="12" customHeight="1" x14ac:dyDescent="0.15"/>
    <row r="60" spans="1:12" ht="13" x14ac:dyDescent="0.15">
      <c r="A60" s="29" t="s">
        <v>416</v>
      </c>
      <c r="B60" s="123"/>
      <c r="C60" s="6"/>
      <c r="D60" s="6"/>
      <c r="E60" s="6"/>
      <c r="F60" s="6"/>
      <c r="G60" s="6"/>
      <c r="H60" s="6"/>
      <c r="I60" s="6"/>
      <c r="J60" s="6"/>
    </row>
    <row r="61" spans="1:12" x14ac:dyDescent="0.15">
      <c r="A61" s="124" t="s">
        <v>49</v>
      </c>
      <c r="B61" s="124"/>
      <c r="C61" s="11"/>
      <c r="D61" s="11"/>
      <c r="E61" s="11"/>
      <c r="F61" s="11"/>
      <c r="G61" s="11"/>
      <c r="H61" s="11"/>
      <c r="I61" s="11"/>
      <c r="J61" s="11"/>
      <c r="K61" s="11"/>
      <c r="L61" s="11"/>
    </row>
    <row r="62" spans="1:12" ht="12" thickBot="1" x14ac:dyDescent="0.2">
      <c r="A62" s="35" t="s">
        <v>4</v>
      </c>
      <c r="B62" s="36">
        <v>2010</v>
      </c>
      <c r="C62" s="36">
        <v>2011</v>
      </c>
      <c r="D62" s="126">
        <v>2012</v>
      </c>
      <c r="E62" s="36">
        <v>2013</v>
      </c>
      <c r="F62" s="36">
        <v>2014</v>
      </c>
      <c r="G62" s="36">
        <v>2015</v>
      </c>
      <c r="H62" s="36">
        <v>2016</v>
      </c>
      <c r="I62" s="36">
        <v>2017</v>
      </c>
      <c r="J62" s="126">
        <v>2018</v>
      </c>
      <c r="K62" s="126">
        <v>2019</v>
      </c>
      <c r="L62" s="126">
        <v>2020</v>
      </c>
    </row>
    <row r="63" spans="1:12" ht="12" thickTop="1" x14ac:dyDescent="0.15">
      <c r="A63" s="62" t="s">
        <v>417</v>
      </c>
      <c r="B63" s="127">
        <v>371694.6</v>
      </c>
      <c r="C63" s="127">
        <v>545343.19999999995</v>
      </c>
      <c r="D63" s="127">
        <v>563297.70000000007</v>
      </c>
      <c r="E63" s="127">
        <v>717152</v>
      </c>
      <c r="F63" s="127">
        <v>848260.1</v>
      </c>
      <c r="G63" s="127">
        <v>1009608.8</v>
      </c>
      <c r="H63" s="127">
        <v>1080448.1343693715</v>
      </c>
      <c r="I63" s="127">
        <v>1266807.410882446</v>
      </c>
      <c r="J63" s="127">
        <v>1500787.3</v>
      </c>
      <c r="K63" s="127">
        <v>1676900.7602202701</v>
      </c>
      <c r="L63" s="127">
        <v>2180607.9045744198</v>
      </c>
    </row>
    <row r="64" spans="1:12" x14ac:dyDescent="0.15">
      <c r="A64" s="74" t="s">
        <v>418</v>
      </c>
      <c r="B64" s="68">
        <v>518471.40000000008</v>
      </c>
      <c r="C64" s="68">
        <v>520735</v>
      </c>
      <c r="D64" s="68">
        <v>682624.60000000009</v>
      </c>
      <c r="E64" s="68">
        <v>834372.10000000021</v>
      </c>
      <c r="F64" s="68">
        <v>980329.49999999977</v>
      </c>
      <c r="G64" s="68">
        <v>1121509.5658370461</v>
      </c>
      <c r="H64" s="68">
        <v>1361762.18179614</v>
      </c>
      <c r="I64" s="68">
        <v>1537607.2985179527</v>
      </c>
      <c r="J64" s="68">
        <v>1523468.8894010102</v>
      </c>
      <c r="K64" s="68">
        <v>1612166.3804946481</v>
      </c>
      <c r="L64" s="68">
        <v>1978742.2801717399</v>
      </c>
    </row>
    <row r="65" spans="1:12" x14ac:dyDescent="0.15">
      <c r="A65" s="74" t="s">
        <v>182</v>
      </c>
      <c r="B65" s="56">
        <v>139.48854785622393</v>
      </c>
      <c r="C65" s="56">
        <v>95.487575530418283</v>
      </c>
      <c r="D65" s="56">
        <v>121.18362989942975</v>
      </c>
      <c r="E65" s="56">
        <v>116.34522388559192</v>
      </c>
      <c r="F65" s="56">
        <v>115.56944621113261</v>
      </c>
      <c r="G65" s="56">
        <v>111.08357671179631</v>
      </c>
      <c r="H65" s="56">
        <v>126.03679329697432</v>
      </c>
      <c r="I65" s="56">
        <v>121.3765632651983</v>
      </c>
      <c r="J65" s="56">
        <v>101.51131272239645</v>
      </c>
      <c r="K65" s="56">
        <v>96.139641578007357</v>
      </c>
      <c r="L65" s="56">
        <v>90.742690422280319</v>
      </c>
    </row>
    <row r="66" spans="1:12" x14ac:dyDescent="0.15">
      <c r="A66" s="51" t="s">
        <v>411</v>
      </c>
      <c r="B66" s="141"/>
      <c r="C66" s="141"/>
      <c r="D66" s="141"/>
      <c r="E66" s="141"/>
      <c r="F66" s="141"/>
      <c r="G66" s="141"/>
      <c r="H66" s="141"/>
      <c r="I66" s="141"/>
      <c r="J66" s="141"/>
      <c r="K66" s="141"/>
      <c r="L66" s="141"/>
    </row>
    <row r="67" spans="1:12" x14ac:dyDescent="0.15">
      <c r="A67" s="62" t="s">
        <v>419</v>
      </c>
      <c r="B67" s="127">
        <v>145500.9</v>
      </c>
      <c r="C67" s="127">
        <v>152632.70000000001</v>
      </c>
      <c r="D67" s="127">
        <v>213676.3</v>
      </c>
      <c r="E67" s="127">
        <v>233904</v>
      </c>
      <c r="F67" s="127">
        <v>293629.90000000002</v>
      </c>
      <c r="G67" s="127">
        <v>293100.7</v>
      </c>
      <c r="H67" s="127">
        <v>335366</v>
      </c>
      <c r="I67" s="127">
        <v>401145.59999999998</v>
      </c>
      <c r="J67" s="127">
        <v>536677.1</v>
      </c>
      <c r="K67" s="127">
        <v>565745.69999999995</v>
      </c>
      <c r="L67" s="127">
        <v>772521</v>
      </c>
    </row>
    <row r="68" spans="1:12" x14ac:dyDescent="0.15">
      <c r="A68" s="74" t="s">
        <v>420</v>
      </c>
      <c r="B68" s="68">
        <v>343631</v>
      </c>
      <c r="C68" s="68">
        <v>336901</v>
      </c>
      <c r="D68" s="68">
        <v>435888.9</v>
      </c>
      <c r="E68" s="68">
        <v>558611.9</v>
      </c>
      <c r="F68" s="68">
        <v>614329.1</v>
      </c>
      <c r="G68" s="68">
        <v>717685.2</v>
      </c>
      <c r="H68" s="68">
        <v>875264.4</v>
      </c>
      <c r="I68" s="68">
        <v>929362.9</v>
      </c>
      <c r="J68" s="68">
        <v>635349.19999999995</v>
      </c>
      <c r="K68" s="68">
        <v>697034</v>
      </c>
      <c r="L68" s="68">
        <v>808058.5</v>
      </c>
    </row>
    <row r="69" spans="1:12" x14ac:dyDescent="0.15">
      <c r="A69" s="108" t="s">
        <v>421</v>
      </c>
      <c r="B69" s="142">
        <v>29339.5</v>
      </c>
      <c r="C69" s="142">
        <v>31201.3</v>
      </c>
      <c r="D69" s="142">
        <v>33059.4</v>
      </c>
      <c r="E69" s="142">
        <v>41856.199999999997</v>
      </c>
      <c r="F69" s="142">
        <v>72370.5</v>
      </c>
      <c r="G69" s="142">
        <v>110723.7</v>
      </c>
      <c r="H69" s="142">
        <v>151131.79999999999</v>
      </c>
      <c r="I69" s="142">
        <v>207098.8</v>
      </c>
      <c r="J69" s="142">
        <v>351443</v>
      </c>
      <c r="K69" s="142">
        <v>349386.6</v>
      </c>
      <c r="L69" s="142">
        <v>398162.5</v>
      </c>
    </row>
    <row r="70" spans="1:12" x14ac:dyDescent="0.15">
      <c r="A70" s="62" t="s">
        <v>183</v>
      </c>
      <c r="B70" s="60">
        <v>28.063438021846522</v>
      </c>
      <c r="C70" s="60">
        <v>29.311012319125854</v>
      </c>
      <c r="D70" s="60">
        <v>31.302168131649513</v>
      </c>
      <c r="E70" s="60">
        <v>28.033535637157563</v>
      </c>
      <c r="F70" s="60">
        <v>29.952164042803986</v>
      </c>
      <c r="G70" s="60">
        <v>26.134480607951154</v>
      </c>
      <c r="H70" s="60">
        <v>24.627354503093795</v>
      </c>
      <c r="I70" s="60">
        <v>26.088950045089575</v>
      </c>
      <c r="J70" s="60">
        <v>35.227309447126814</v>
      </c>
      <c r="K70" s="60">
        <v>35.092265094029358</v>
      </c>
      <c r="L70" s="60">
        <v>39.041011441517846</v>
      </c>
    </row>
    <row r="71" spans="1:12" x14ac:dyDescent="0.15">
      <c r="A71" s="74" t="s">
        <v>184</v>
      </c>
      <c r="B71" s="56">
        <v>66.27771560784258</v>
      </c>
      <c r="C71" s="56">
        <v>64.697206832650011</v>
      </c>
      <c r="D71" s="56">
        <v>63.854847891505806</v>
      </c>
      <c r="E71" s="56">
        <v>66.949973519009063</v>
      </c>
      <c r="F71" s="56">
        <v>62.665573156780468</v>
      </c>
      <c r="G71" s="56">
        <v>63.99278453450826</v>
      </c>
      <c r="H71" s="56">
        <v>64.274394729154679</v>
      </c>
      <c r="I71" s="56">
        <v>60.442149363870818</v>
      </c>
      <c r="J71" s="56">
        <v>41.704113843099435</v>
      </c>
      <c r="K71" s="56">
        <v>43.235860047282131</v>
      </c>
      <c r="L71" s="56">
        <v>40.83697549181931</v>
      </c>
    </row>
    <row r="72" spans="1:12" x14ac:dyDescent="0.15">
      <c r="A72" s="75" t="s">
        <v>185</v>
      </c>
      <c r="B72" s="58">
        <v>5.6588463703108784</v>
      </c>
      <c r="C72" s="58">
        <v>5.9917808482241446</v>
      </c>
      <c r="D72" s="58">
        <v>4.8429839768446659</v>
      </c>
      <c r="E72" s="58">
        <v>5.0164908438333429</v>
      </c>
      <c r="F72" s="58">
        <v>7.3822628004155764</v>
      </c>
      <c r="G72" s="58">
        <v>9.8727379036986296</v>
      </c>
      <c r="H72" s="58">
        <v>11.098252104538535</v>
      </c>
      <c r="I72" s="58">
        <v>13.468900687426203</v>
      </c>
      <c r="J72" s="58">
        <v>23.068603661357244</v>
      </c>
      <c r="K72" s="58">
        <v>21.671869865739321</v>
      </c>
      <c r="L72" s="58">
        <v>20.121998907580956</v>
      </c>
    </row>
    <row r="73" spans="1:12" x14ac:dyDescent="0.15">
      <c r="A73" s="11" t="s">
        <v>410</v>
      </c>
      <c r="B73" s="11"/>
      <c r="C73" s="143"/>
      <c r="D73" s="143"/>
      <c r="E73" s="143"/>
      <c r="F73" s="143"/>
      <c r="G73" s="143"/>
      <c r="H73" s="143"/>
      <c r="I73" s="143"/>
      <c r="J73" s="143"/>
      <c r="K73" s="143"/>
      <c r="L73" s="143"/>
    </row>
    <row r="74" spans="1:12" x14ac:dyDescent="0.15">
      <c r="A74" s="83" t="s">
        <v>181</v>
      </c>
      <c r="B74" s="138"/>
      <c r="C74" s="138"/>
      <c r="D74" s="138"/>
      <c r="E74" s="138"/>
      <c r="F74" s="138"/>
      <c r="G74" s="138"/>
      <c r="H74" s="138"/>
      <c r="I74" s="138"/>
      <c r="J74" s="138"/>
      <c r="K74" s="138"/>
      <c r="L74" s="138"/>
    </row>
  </sheetData>
  <mergeCells count="1">
    <mergeCell ref="A56:L56"/>
  </mergeCells>
  <pageMargins left="0.25" right="0.25" top="0.75" bottom="0.75" header="0.3" footer="0.3"/>
  <pageSetup scale="56"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517-49CE-430E-91DF-0513C37AAE39}">
  <dimension ref="A1:K17"/>
  <sheetViews>
    <sheetView workbookViewId="0">
      <selection activeCell="A3" sqref="A3"/>
    </sheetView>
  </sheetViews>
  <sheetFormatPr baseColWidth="10" defaultColWidth="8.6640625" defaultRowHeight="11" x14ac:dyDescent="0.15"/>
  <cols>
    <col min="1" max="1" width="35.5" style="5" customWidth="1"/>
    <col min="2" max="11" width="8.6640625" style="5" customWidth="1"/>
    <col min="12" max="16384" width="8.6640625" style="5"/>
  </cols>
  <sheetData>
    <row r="1" spans="1:11" ht="18" x14ac:dyDescent="0.15">
      <c r="A1" s="26" t="s">
        <v>24</v>
      </c>
    </row>
    <row r="2" spans="1:11" ht="18" x14ac:dyDescent="0.2">
      <c r="A2" s="27" t="s">
        <v>25</v>
      </c>
    </row>
    <row r="3" spans="1:11" ht="15" customHeight="1" x14ac:dyDescent="0.15">
      <c r="A3" s="29" t="s">
        <v>186</v>
      </c>
    </row>
    <row r="4" spans="1:11" x14ac:dyDescent="0.15">
      <c r="A4" s="124" t="s">
        <v>187</v>
      </c>
      <c r="B4" s="11"/>
      <c r="C4" s="11"/>
      <c r="D4" s="11"/>
      <c r="E4" s="11"/>
      <c r="F4" s="11"/>
      <c r="G4" s="11"/>
      <c r="H4" s="11"/>
      <c r="I4" s="11"/>
      <c r="J4" s="11"/>
      <c r="K4" s="11"/>
    </row>
    <row r="5" spans="1:11" ht="12" thickBot="1" x14ac:dyDescent="0.2">
      <c r="A5" s="144" t="s">
        <v>4</v>
      </c>
      <c r="B5" s="145">
        <v>2010</v>
      </c>
      <c r="C5" s="145">
        <v>2011</v>
      </c>
      <c r="D5" s="146">
        <v>2012</v>
      </c>
      <c r="E5" s="145">
        <v>2013</v>
      </c>
      <c r="F5" s="145">
        <v>2014</v>
      </c>
      <c r="G5" s="145">
        <v>2015</v>
      </c>
      <c r="H5" s="145">
        <v>2016</v>
      </c>
      <c r="I5" s="145">
        <v>2017</v>
      </c>
      <c r="J5" s="146">
        <v>2018</v>
      </c>
      <c r="K5" s="146">
        <v>2019</v>
      </c>
    </row>
    <row r="6" spans="1:11" s="34" customFormat="1" ht="12" thickTop="1" x14ac:dyDescent="0.15">
      <c r="A6" s="147" t="s">
        <v>425</v>
      </c>
      <c r="B6" s="148">
        <v>66434.45</v>
      </c>
      <c r="C6" s="148">
        <v>75325.460000000006</v>
      </c>
      <c r="D6" s="148">
        <v>80321.460000000006</v>
      </c>
      <c r="E6" s="148">
        <v>84384.91</v>
      </c>
      <c r="F6" s="148">
        <v>87495.34</v>
      </c>
      <c r="G6" s="148">
        <v>96422.28</v>
      </c>
      <c r="H6" s="148">
        <v>118243.58</v>
      </c>
      <c r="I6" s="148">
        <v>144497.23000000001</v>
      </c>
      <c r="J6" s="148">
        <v>153598.64000000001</v>
      </c>
      <c r="K6" s="148">
        <v>156721.19</v>
      </c>
    </row>
    <row r="7" spans="1:11" s="34" customFormat="1" x14ac:dyDescent="0.15">
      <c r="A7" s="74" t="s">
        <v>188</v>
      </c>
      <c r="B7" s="56">
        <v>21.420101494045273</v>
      </c>
      <c r="C7" s="56">
        <v>13.383131793820846</v>
      </c>
      <c r="D7" s="56">
        <v>6.6325515967642357</v>
      </c>
      <c r="E7" s="56">
        <v>5.058984236591324</v>
      </c>
      <c r="F7" s="56">
        <v>3.6860026277209856</v>
      </c>
      <c r="G7" s="56">
        <v>10.202760512731302</v>
      </c>
      <c r="H7" s="56">
        <v>22.63097284154658</v>
      </c>
      <c r="I7" s="56">
        <v>22.203023622931582</v>
      </c>
      <c r="J7" s="56">
        <v>6.2986743759724684</v>
      </c>
      <c r="K7" s="56">
        <v>2.0329281561347168</v>
      </c>
    </row>
    <row r="8" spans="1:11" s="34" customFormat="1" x14ac:dyDescent="0.15">
      <c r="A8" s="74" t="s">
        <v>426</v>
      </c>
      <c r="B8" s="68">
        <v>96149.34</v>
      </c>
      <c r="C8" s="68">
        <v>108539.43</v>
      </c>
      <c r="D8" s="68">
        <v>118608.81</v>
      </c>
      <c r="E8" s="68">
        <v>133320.60999999999</v>
      </c>
      <c r="F8" s="68">
        <v>133320.60999999999</v>
      </c>
      <c r="G8" s="68">
        <v>149227.34</v>
      </c>
      <c r="H8" s="68">
        <v>187532.82</v>
      </c>
      <c r="I8" s="68">
        <v>234714.73</v>
      </c>
      <c r="J8" s="68">
        <v>246810.3</v>
      </c>
      <c r="K8" s="68">
        <v>254374.1</v>
      </c>
    </row>
    <row r="9" spans="1:11" s="34" customFormat="1" x14ac:dyDescent="0.15">
      <c r="A9" s="74" t="s">
        <v>188</v>
      </c>
      <c r="B9" s="56">
        <v>21.082076959112641</v>
      </c>
      <c r="C9" s="56">
        <v>12.886297503446208</v>
      </c>
      <c r="D9" s="56">
        <v>9.2771631470701443</v>
      </c>
      <c r="E9" s="56">
        <v>12.403631736967924</v>
      </c>
      <c r="F9" s="149" t="s">
        <v>52</v>
      </c>
      <c r="G9" s="56">
        <v>11.931186033427243</v>
      </c>
      <c r="H9" s="56">
        <v>25.669210481135707</v>
      </c>
      <c r="I9" s="56">
        <v>25.159281452707848</v>
      </c>
      <c r="J9" s="56">
        <v>5.1533067396323906</v>
      </c>
      <c r="K9" s="56">
        <v>3.0646208849468781</v>
      </c>
    </row>
    <row r="10" spans="1:11" s="34" customFormat="1" x14ac:dyDescent="0.15">
      <c r="A10" s="74" t="s">
        <v>189</v>
      </c>
      <c r="B10" s="149" t="s">
        <v>52</v>
      </c>
      <c r="C10" s="149" t="s">
        <v>52</v>
      </c>
      <c r="D10" s="149" t="s">
        <v>52</v>
      </c>
      <c r="E10" s="149" t="s">
        <v>52</v>
      </c>
      <c r="F10" s="149" t="s">
        <v>52</v>
      </c>
      <c r="G10" s="149" t="s">
        <v>52</v>
      </c>
      <c r="H10" s="149" t="s">
        <v>52</v>
      </c>
      <c r="I10" s="149" t="s">
        <v>52</v>
      </c>
      <c r="J10" s="149" t="s">
        <v>52</v>
      </c>
      <c r="K10" s="149" t="s">
        <v>52</v>
      </c>
    </row>
    <row r="11" spans="1:11" s="34" customFormat="1" x14ac:dyDescent="0.15">
      <c r="A11" s="74" t="s">
        <v>423</v>
      </c>
      <c r="B11" s="149" t="s">
        <v>52</v>
      </c>
      <c r="C11" s="149" t="s">
        <v>52</v>
      </c>
      <c r="D11" s="149" t="s">
        <v>52</v>
      </c>
      <c r="E11" s="149" t="s">
        <v>52</v>
      </c>
      <c r="F11" s="149" t="s">
        <v>52</v>
      </c>
      <c r="G11" s="149" t="s">
        <v>52</v>
      </c>
      <c r="H11" s="149" t="s">
        <v>52</v>
      </c>
      <c r="I11" s="149" t="s">
        <v>52</v>
      </c>
      <c r="J11" s="149" t="s">
        <v>52</v>
      </c>
      <c r="K11" s="149" t="s">
        <v>52</v>
      </c>
    </row>
    <row r="12" spans="1:11" s="34" customFormat="1" x14ac:dyDescent="0.15">
      <c r="A12" s="74" t="s">
        <v>163</v>
      </c>
      <c r="B12" s="149" t="s">
        <v>52</v>
      </c>
      <c r="C12" s="149" t="s">
        <v>52</v>
      </c>
      <c r="D12" s="149" t="s">
        <v>52</v>
      </c>
      <c r="E12" s="149" t="s">
        <v>52</v>
      </c>
      <c r="F12" s="149" t="s">
        <v>52</v>
      </c>
      <c r="G12" s="149" t="s">
        <v>52</v>
      </c>
      <c r="H12" s="149" t="s">
        <v>52</v>
      </c>
      <c r="I12" s="149" t="s">
        <v>52</v>
      </c>
      <c r="J12" s="149" t="s">
        <v>52</v>
      </c>
      <c r="K12" s="149" t="s">
        <v>52</v>
      </c>
    </row>
    <row r="13" spans="1:11" s="34" customFormat="1" x14ac:dyDescent="0.15">
      <c r="A13" s="74" t="s">
        <v>427</v>
      </c>
      <c r="B13" s="68">
        <v>56345.9</v>
      </c>
      <c r="C13" s="68">
        <v>66547.12</v>
      </c>
      <c r="D13" s="68">
        <v>79162.42</v>
      </c>
      <c r="E13" s="68">
        <v>92138.2</v>
      </c>
      <c r="F13" s="68">
        <v>105790.8</v>
      </c>
      <c r="G13" s="68">
        <v>118791.5</v>
      </c>
      <c r="H13" s="68">
        <v>128834.3</v>
      </c>
      <c r="I13" s="68">
        <v>140962.79999999999</v>
      </c>
      <c r="J13" s="68">
        <v>157137.4</v>
      </c>
      <c r="K13" s="68">
        <v>170884.3</v>
      </c>
    </row>
    <row r="14" spans="1:11" s="34" customFormat="1" x14ac:dyDescent="0.15">
      <c r="A14" s="74" t="s">
        <v>190</v>
      </c>
      <c r="B14" s="68">
        <v>8340623</v>
      </c>
      <c r="C14" s="68">
        <v>8370998</v>
      </c>
      <c r="D14" s="68">
        <v>8373893</v>
      </c>
      <c r="E14" s="68">
        <v>8543977</v>
      </c>
      <c r="F14" s="68">
        <v>8640225</v>
      </c>
      <c r="G14" s="68">
        <v>8806779</v>
      </c>
      <c r="H14" s="68">
        <v>8901610</v>
      </c>
      <c r="I14" s="68">
        <v>8934874</v>
      </c>
      <c r="J14" s="68">
        <v>9084503</v>
      </c>
      <c r="K14" s="68">
        <v>9260176</v>
      </c>
    </row>
    <row r="15" spans="1:11" s="34" customFormat="1" x14ac:dyDescent="0.15">
      <c r="A15" s="75" t="s">
        <v>188</v>
      </c>
      <c r="B15" s="58">
        <v>4.6421380731426432</v>
      </c>
      <c r="C15" s="58">
        <v>0.36418142865346503</v>
      </c>
      <c r="D15" s="58">
        <v>3.4583690021183777E-2</v>
      </c>
      <c r="E15" s="58">
        <v>2.0311222032571852</v>
      </c>
      <c r="F15" s="58">
        <v>1.126501159822868</v>
      </c>
      <c r="G15" s="58">
        <v>1.9276581339027654</v>
      </c>
      <c r="H15" s="58">
        <v>1.0767955003753382</v>
      </c>
      <c r="I15" s="58">
        <v>0.37368520975418207</v>
      </c>
      <c r="J15" s="58">
        <v>1.6746626757131677</v>
      </c>
      <c r="K15" s="58">
        <v>1.9337656666523095</v>
      </c>
    </row>
    <row r="16" spans="1:11" s="34" customFormat="1" x14ac:dyDescent="0.15">
      <c r="A16" s="83" t="s">
        <v>461</v>
      </c>
      <c r="B16" s="150"/>
      <c r="C16" s="150"/>
      <c r="D16" s="150"/>
      <c r="E16" s="150"/>
      <c r="F16" s="150"/>
      <c r="G16" s="150"/>
      <c r="H16" s="150"/>
      <c r="I16" s="150"/>
      <c r="J16" s="150"/>
      <c r="K16" s="150"/>
    </row>
    <row r="17" spans="1:11" x14ac:dyDescent="0.15">
      <c r="A17" s="11" t="s">
        <v>191</v>
      </c>
      <c r="B17" s="11"/>
      <c r="C17" s="11"/>
      <c r="D17" s="11"/>
      <c r="E17" s="11"/>
      <c r="F17" s="11"/>
      <c r="G17" s="11"/>
      <c r="H17" s="11"/>
      <c r="I17" s="11"/>
      <c r="J17" s="11"/>
      <c r="K17" s="11"/>
    </row>
  </sheetData>
  <pageMargins left="0.7" right="0.7" top="0.75" bottom="0.75" header="0.3" footer="0.3"/>
  <pageSetup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49B75-5EF1-406F-9BEF-51369E4E2DC2}">
  <dimension ref="A1:K24"/>
  <sheetViews>
    <sheetView workbookViewId="0">
      <selection activeCell="A3" sqref="A3"/>
    </sheetView>
  </sheetViews>
  <sheetFormatPr baseColWidth="10" defaultColWidth="8.6640625" defaultRowHeight="11" x14ac:dyDescent="0.15"/>
  <cols>
    <col min="1" max="1" width="63.5" style="5" customWidth="1"/>
    <col min="2" max="3" width="9.5" style="5" customWidth="1"/>
    <col min="4" max="4" width="11.5" style="5" customWidth="1"/>
    <col min="5" max="6" width="9.5" style="5" customWidth="1"/>
    <col min="7" max="7" width="16.1640625" style="5" customWidth="1"/>
    <col min="8" max="9" width="9.5" style="5" customWidth="1"/>
    <col min="10" max="10" width="14.5" style="5" customWidth="1"/>
    <col min="11" max="11" width="26.5" style="5" customWidth="1"/>
    <col min="12" max="17" width="9.5" style="5" customWidth="1"/>
    <col min="18" max="16384" width="8.6640625" style="5"/>
  </cols>
  <sheetData>
    <row r="1" spans="1:11" ht="18" x14ac:dyDescent="0.15">
      <c r="A1" s="26" t="s">
        <v>24</v>
      </c>
    </row>
    <row r="2" spans="1:11" ht="18" x14ac:dyDescent="0.2">
      <c r="A2" s="27" t="s">
        <v>25</v>
      </c>
    </row>
    <row r="3" spans="1:11" ht="15" customHeight="1" x14ac:dyDescent="0.15">
      <c r="A3" s="29" t="s">
        <v>192</v>
      </c>
    </row>
    <row r="4" spans="1:11" ht="37.5" customHeight="1" thickBot="1" x14ac:dyDescent="0.2">
      <c r="A4" s="151" t="s">
        <v>193</v>
      </c>
      <c r="B4" s="152" t="s">
        <v>194</v>
      </c>
      <c r="C4" s="152" t="s">
        <v>393</v>
      </c>
      <c r="D4" s="152" t="s">
        <v>195</v>
      </c>
      <c r="E4" s="152" t="s">
        <v>394</v>
      </c>
      <c r="F4" s="152" t="s">
        <v>196</v>
      </c>
      <c r="G4" s="153" t="s">
        <v>197</v>
      </c>
      <c r="H4" s="140"/>
    </row>
    <row r="5" spans="1:11" ht="12" customHeight="1" thickTop="1" x14ac:dyDescent="0.15">
      <c r="A5" s="374" t="s">
        <v>198</v>
      </c>
      <c r="B5" s="376">
        <v>2004</v>
      </c>
      <c r="C5" s="378">
        <v>15000</v>
      </c>
      <c r="D5" s="83" t="s">
        <v>199</v>
      </c>
      <c r="E5" s="154">
        <v>12287.8</v>
      </c>
      <c r="F5" s="154">
        <v>12725</v>
      </c>
      <c r="G5" s="155" t="s">
        <v>200</v>
      </c>
      <c r="I5" s="156"/>
      <c r="J5" s="157"/>
      <c r="K5" s="158"/>
    </row>
    <row r="6" spans="1:11" ht="24" customHeight="1" x14ac:dyDescent="0.15">
      <c r="A6" s="375"/>
      <c r="B6" s="377"/>
      <c r="C6" s="379"/>
      <c r="D6" s="159" t="s">
        <v>201</v>
      </c>
      <c r="E6" s="160">
        <v>33489.5</v>
      </c>
      <c r="F6" s="160">
        <v>27697</v>
      </c>
      <c r="G6" s="161"/>
      <c r="H6" s="156"/>
    </row>
    <row r="7" spans="1:11" ht="24" customHeight="1" x14ac:dyDescent="0.15">
      <c r="A7" s="162" t="s">
        <v>202</v>
      </c>
      <c r="B7" s="162">
        <v>2001</v>
      </c>
      <c r="C7" s="163">
        <v>14000</v>
      </c>
      <c r="D7" s="164" t="s">
        <v>474</v>
      </c>
      <c r="E7" s="163">
        <v>19880</v>
      </c>
      <c r="F7" s="163">
        <v>2858</v>
      </c>
      <c r="G7" s="165" t="s">
        <v>200</v>
      </c>
    </row>
    <row r="8" spans="1:11" ht="24" customHeight="1" x14ac:dyDescent="0.15">
      <c r="A8" s="164" t="s">
        <v>203</v>
      </c>
      <c r="B8" s="162">
        <v>2014</v>
      </c>
      <c r="C8" s="163">
        <v>1000</v>
      </c>
      <c r="D8" s="164" t="s">
        <v>204</v>
      </c>
      <c r="E8" s="163">
        <v>306.77999999999997</v>
      </c>
      <c r="F8" s="163">
        <v>527</v>
      </c>
      <c r="G8" s="165" t="s">
        <v>200</v>
      </c>
    </row>
    <row r="9" spans="1:11" ht="39.75" customHeight="1" x14ac:dyDescent="0.15">
      <c r="A9" s="287" t="s">
        <v>205</v>
      </c>
      <c r="B9" s="288" t="s">
        <v>206</v>
      </c>
      <c r="C9" s="289">
        <v>100000</v>
      </c>
      <c r="D9" s="287" t="s">
        <v>207</v>
      </c>
      <c r="E9" s="289">
        <v>17396.400000000001</v>
      </c>
      <c r="F9" s="289">
        <v>11833</v>
      </c>
      <c r="G9" s="290" t="s">
        <v>208</v>
      </c>
    </row>
    <row r="10" spans="1:11" ht="50.25" customHeight="1" x14ac:dyDescent="0.15">
      <c r="A10" s="166" t="s">
        <v>209</v>
      </c>
      <c r="B10" s="167">
        <v>2011</v>
      </c>
      <c r="C10" s="168">
        <v>3772.6</v>
      </c>
      <c r="D10" s="166" t="s">
        <v>210</v>
      </c>
      <c r="E10" s="168">
        <v>1032.77</v>
      </c>
      <c r="F10" s="168">
        <v>1342</v>
      </c>
      <c r="G10" s="169" t="s">
        <v>211</v>
      </c>
    </row>
    <row r="11" spans="1:11" ht="12" customHeight="1" x14ac:dyDescent="0.15">
      <c r="A11" s="170" t="s">
        <v>212</v>
      </c>
      <c r="B11" s="170"/>
      <c r="C11" s="170"/>
      <c r="D11" s="170"/>
      <c r="E11" s="171">
        <f>SUM(E5:E10)</f>
        <v>84393.250000000015</v>
      </c>
      <c r="F11" s="171">
        <f>SUM(F5:F10)</f>
        <v>56982</v>
      </c>
      <c r="G11" s="170"/>
    </row>
    <row r="12" spans="1:11" ht="12" customHeight="1" x14ac:dyDescent="0.15">
      <c r="A12" s="83" t="s">
        <v>213</v>
      </c>
      <c r="B12" s="83"/>
      <c r="C12" s="83"/>
      <c r="D12" s="83"/>
      <c r="E12" s="172"/>
      <c r="F12" s="172"/>
      <c r="G12" s="83"/>
    </row>
    <row r="13" spans="1:11" ht="12" customHeight="1" x14ac:dyDescent="0.15">
      <c r="A13" s="83" t="s">
        <v>214</v>
      </c>
      <c r="B13" s="11"/>
      <c r="C13" s="11"/>
      <c r="D13" s="11"/>
      <c r="E13" s="11"/>
      <c r="F13" s="11"/>
      <c r="G13" s="11"/>
    </row>
    <row r="14" spans="1:11" ht="12" customHeight="1" x14ac:dyDescent="0.15">
      <c r="A14" s="83" t="s">
        <v>181</v>
      </c>
      <c r="B14" s="11"/>
      <c r="C14" s="11"/>
      <c r="D14" s="11"/>
      <c r="E14" s="11"/>
      <c r="F14" s="11"/>
      <c r="G14" s="11"/>
    </row>
    <row r="15" spans="1:11" ht="12" customHeight="1" x14ac:dyDescent="0.15"/>
    <row r="16" spans="1:11"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sheetData>
  <mergeCells count="3">
    <mergeCell ref="A5:A6"/>
    <mergeCell ref="B5:B6"/>
    <mergeCell ref="C5:C6"/>
  </mergeCells>
  <pageMargins left="0.25" right="0.25" top="0.75" bottom="0.75" header="0.3" footer="0.3"/>
  <pageSetup paperSize="3" orientation="landscape" r:id="rId1"/>
  <headerFooter>
    <oddFooter>&amp;L&amp;1#&amp;"Calibri"&amp;9&amp;K000000INTERNAL. This information is accessible to ADB Management and staff. It may be shared outside ADB with appropriate permission.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9FDFA-2B03-4CCC-A8C9-A8EF1D7A4CDE}">
  <sheetPr>
    <pageSetUpPr fitToPage="1"/>
  </sheetPr>
  <dimension ref="A1:AP57"/>
  <sheetViews>
    <sheetView zoomScaleNormal="100" zoomScaleSheetLayoutView="100" workbookViewId="0">
      <selection activeCell="A3" sqref="A3"/>
    </sheetView>
  </sheetViews>
  <sheetFormatPr baseColWidth="10" defaultColWidth="8.6640625" defaultRowHeight="11" x14ac:dyDescent="0.15"/>
  <cols>
    <col min="1" max="1" width="44.33203125" style="5" customWidth="1"/>
    <col min="2" max="12" width="9.83203125" style="5" customWidth="1"/>
    <col min="13" max="16384" width="8.6640625" style="5"/>
  </cols>
  <sheetData>
    <row r="1" spans="1:42" ht="18" x14ac:dyDescent="0.15">
      <c r="A1" s="26" t="s">
        <v>24</v>
      </c>
    </row>
    <row r="2" spans="1:42" ht="18" x14ac:dyDescent="0.2">
      <c r="A2" s="27" t="s">
        <v>25</v>
      </c>
    </row>
    <row r="3" spans="1:42" ht="15" customHeight="1" x14ac:dyDescent="0.15">
      <c r="A3" s="29" t="s">
        <v>215</v>
      </c>
    </row>
    <row r="4" spans="1:42" ht="12" customHeight="1" x14ac:dyDescent="0.15">
      <c r="A4" s="124" t="s">
        <v>187</v>
      </c>
      <c r="B4" s="173"/>
      <c r="C4" s="173"/>
      <c r="D4" s="173"/>
      <c r="E4" s="173"/>
      <c r="F4" s="173"/>
      <c r="G4" s="173"/>
      <c r="H4" s="173"/>
      <c r="I4" s="173"/>
      <c r="J4" s="173"/>
      <c r="K4" s="173"/>
      <c r="L4" s="173"/>
    </row>
    <row r="5" spans="1:42" ht="12" customHeight="1" thickBot="1" x14ac:dyDescent="0.2">
      <c r="A5" s="144" t="s">
        <v>4</v>
      </c>
      <c r="B5" s="145">
        <v>2010</v>
      </c>
      <c r="C5" s="145">
        <v>2011</v>
      </c>
      <c r="D5" s="146">
        <v>2012</v>
      </c>
      <c r="E5" s="145">
        <v>2013</v>
      </c>
      <c r="F5" s="145">
        <v>2014</v>
      </c>
      <c r="G5" s="145">
        <v>2015</v>
      </c>
      <c r="H5" s="145">
        <v>2016</v>
      </c>
      <c r="I5" s="145">
        <v>2017</v>
      </c>
      <c r="J5" s="146">
        <v>2018</v>
      </c>
      <c r="K5" s="146">
        <v>2019</v>
      </c>
      <c r="L5" s="146">
        <v>2020</v>
      </c>
    </row>
    <row r="6" spans="1:42" s="34" customFormat="1" ht="12" customHeight="1" thickTop="1" x14ac:dyDescent="0.15">
      <c r="A6" s="139" t="s">
        <v>216</v>
      </c>
      <c r="B6" s="139"/>
      <c r="C6" s="139"/>
      <c r="D6" s="139"/>
      <c r="E6" s="139"/>
      <c r="F6" s="139"/>
      <c r="G6" s="139"/>
      <c r="H6" s="139"/>
      <c r="I6" s="139"/>
      <c r="J6" s="139"/>
      <c r="K6" s="139"/>
      <c r="L6" s="139"/>
    </row>
    <row r="7" spans="1:42" s="83" customFormat="1" ht="12" customHeight="1" x14ac:dyDescent="0.15">
      <c r="A7" s="135" t="s">
        <v>217</v>
      </c>
      <c r="B7" s="174">
        <v>29</v>
      </c>
      <c r="C7" s="174">
        <v>30</v>
      </c>
      <c r="D7" s="174">
        <v>31</v>
      </c>
      <c r="E7" s="174">
        <v>31</v>
      </c>
      <c r="F7" s="174">
        <v>31</v>
      </c>
      <c r="G7" s="174">
        <v>31</v>
      </c>
      <c r="H7" s="174">
        <v>33</v>
      </c>
      <c r="I7" s="174">
        <v>34</v>
      </c>
      <c r="J7" s="174">
        <v>34</v>
      </c>
      <c r="K7" s="174">
        <v>34</v>
      </c>
      <c r="L7" s="174">
        <v>35</v>
      </c>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row>
    <row r="8" spans="1:42" s="34" customFormat="1" ht="12" customHeight="1" x14ac:dyDescent="0.15">
      <c r="A8" s="175" t="s">
        <v>218</v>
      </c>
      <c r="B8" s="68">
        <v>1</v>
      </c>
      <c r="C8" s="176">
        <v>2</v>
      </c>
      <c r="D8" s="176">
        <v>3</v>
      </c>
      <c r="E8" s="176">
        <v>3</v>
      </c>
      <c r="F8" s="68">
        <v>3</v>
      </c>
      <c r="G8" s="68">
        <v>3</v>
      </c>
      <c r="H8" s="68">
        <v>3</v>
      </c>
      <c r="I8" s="68">
        <v>3</v>
      </c>
      <c r="J8" s="68">
        <v>3</v>
      </c>
      <c r="K8" s="68">
        <v>3</v>
      </c>
      <c r="L8" s="68">
        <v>3</v>
      </c>
    </row>
    <row r="9" spans="1:42" s="34" customFormat="1" ht="12" customHeight="1" x14ac:dyDescent="0.15">
      <c r="A9" s="175" t="s">
        <v>219</v>
      </c>
      <c r="B9" s="68">
        <v>8</v>
      </c>
      <c r="C9" s="176">
        <v>8</v>
      </c>
      <c r="D9" s="176">
        <v>10</v>
      </c>
      <c r="E9" s="176">
        <v>10</v>
      </c>
      <c r="F9" s="68">
        <v>10</v>
      </c>
      <c r="G9" s="68">
        <v>10</v>
      </c>
      <c r="H9" s="68">
        <v>11</v>
      </c>
      <c r="I9" s="68">
        <v>12</v>
      </c>
      <c r="J9" s="68">
        <v>12</v>
      </c>
      <c r="K9" s="68">
        <v>12</v>
      </c>
      <c r="L9" s="68">
        <v>13</v>
      </c>
    </row>
    <row r="10" spans="1:42" s="34" customFormat="1" ht="12" customHeight="1" x14ac:dyDescent="0.15">
      <c r="A10" s="175" t="s">
        <v>220</v>
      </c>
      <c r="B10" s="68">
        <v>20</v>
      </c>
      <c r="C10" s="176">
        <v>20</v>
      </c>
      <c r="D10" s="176">
        <v>18</v>
      </c>
      <c r="E10" s="176">
        <v>18</v>
      </c>
      <c r="F10" s="68">
        <v>18</v>
      </c>
      <c r="G10" s="68">
        <v>18</v>
      </c>
      <c r="H10" s="68">
        <v>19</v>
      </c>
      <c r="I10" s="68">
        <v>19</v>
      </c>
      <c r="J10" s="68">
        <v>19</v>
      </c>
      <c r="K10" s="68">
        <v>19</v>
      </c>
      <c r="L10" s="68">
        <v>19</v>
      </c>
    </row>
    <row r="11" spans="1:42" s="34" customFormat="1" ht="12" customHeight="1" x14ac:dyDescent="0.15">
      <c r="A11" s="64" t="s">
        <v>221</v>
      </c>
      <c r="B11" s="177">
        <v>516</v>
      </c>
      <c r="C11" s="177">
        <v>576</v>
      </c>
      <c r="D11" s="177">
        <v>590</v>
      </c>
      <c r="E11" s="177">
        <v>649</v>
      </c>
      <c r="F11" s="177">
        <v>697</v>
      </c>
      <c r="G11" s="177">
        <v>697</v>
      </c>
      <c r="H11" s="177">
        <v>680</v>
      </c>
      <c r="I11" s="177">
        <v>699</v>
      </c>
      <c r="J11" s="177">
        <v>705</v>
      </c>
      <c r="K11" s="38">
        <v>724</v>
      </c>
      <c r="L11" s="38" t="s">
        <v>52</v>
      </c>
    </row>
    <row r="12" spans="1:42" s="34" customFormat="1" ht="12" customHeight="1" x14ac:dyDescent="0.15">
      <c r="A12" s="61" t="s">
        <v>222</v>
      </c>
      <c r="B12" s="61"/>
      <c r="C12" s="61"/>
      <c r="D12" s="178"/>
      <c r="E12" s="178"/>
      <c r="F12" s="178"/>
      <c r="G12" s="178"/>
      <c r="H12" s="178"/>
      <c r="I12" s="178"/>
      <c r="J12" s="178"/>
      <c r="K12" s="178"/>
      <c r="L12" s="178"/>
    </row>
    <row r="13" spans="1:42" s="34" customFormat="1" ht="12" customHeight="1" x14ac:dyDescent="0.15">
      <c r="A13" s="62" t="s">
        <v>422</v>
      </c>
      <c r="B13" s="38" t="s">
        <v>52</v>
      </c>
      <c r="C13" s="38" t="s">
        <v>52</v>
      </c>
      <c r="D13" s="179">
        <v>268628.40000000002</v>
      </c>
      <c r="E13" s="179">
        <v>344537.59999999998</v>
      </c>
      <c r="F13" s="179">
        <v>407375.1</v>
      </c>
      <c r="G13" s="127">
        <v>448478.3</v>
      </c>
      <c r="H13" s="127">
        <v>530723.80000000005</v>
      </c>
      <c r="I13" s="127">
        <v>615961.9</v>
      </c>
      <c r="J13" s="179">
        <v>662448.80000000005</v>
      </c>
      <c r="K13" s="179">
        <v>671767.9</v>
      </c>
      <c r="L13" s="174">
        <v>669232.19999999995</v>
      </c>
    </row>
    <row r="14" spans="1:42" s="34" customFormat="1" ht="12" customHeight="1" x14ac:dyDescent="0.15">
      <c r="A14" s="74" t="s">
        <v>188</v>
      </c>
      <c r="B14" s="38" t="s">
        <v>52</v>
      </c>
      <c r="C14" s="38" t="s">
        <v>52</v>
      </c>
      <c r="D14" s="38" t="s">
        <v>52</v>
      </c>
      <c r="E14" s="56">
        <v>28.258069511637629</v>
      </c>
      <c r="F14" s="56">
        <v>18.238212607274207</v>
      </c>
      <c r="G14" s="56">
        <v>10.089767391281402</v>
      </c>
      <c r="H14" s="56">
        <v>18.338791419785537</v>
      </c>
      <c r="I14" s="56">
        <v>16.06072687902822</v>
      </c>
      <c r="J14" s="56">
        <v>7.5470414647399453</v>
      </c>
      <c r="K14" s="56">
        <v>1.4067653228445609</v>
      </c>
      <c r="L14" s="56">
        <v>-0.37746668157261354</v>
      </c>
    </row>
    <row r="15" spans="1:42" s="34" customFormat="1" ht="12" customHeight="1" x14ac:dyDescent="0.15">
      <c r="A15" s="74" t="s">
        <v>223</v>
      </c>
      <c r="B15" s="38" t="s">
        <v>52</v>
      </c>
      <c r="C15" s="38" t="s">
        <v>52</v>
      </c>
      <c r="D15" s="77">
        <v>2.5457484732779321</v>
      </c>
      <c r="E15" s="77">
        <v>2.8737253993642438</v>
      </c>
      <c r="F15" s="77">
        <v>3.0317992215971366</v>
      </c>
      <c r="G15" s="77">
        <v>2.9586861663085067</v>
      </c>
      <c r="H15" s="77">
        <v>3.062697891357526</v>
      </c>
      <c r="I15" s="77">
        <v>3.1175073938917981</v>
      </c>
      <c r="J15" s="77">
        <v>2.9435898388401087</v>
      </c>
      <c r="K15" s="77">
        <v>2.6421730477132863</v>
      </c>
      <c r="L15" s="77">
        <v>2.3932106179342978</v>
      </c>
    </row>
    <row r="16" spans="1:42" s="34" customFormat="1" ht="12" customHeight="1" x14ac:dyDescent="0.15">
      <c r="A16" s="74" t="s">
        <v>189</v>
      </c>
      <c r="B16" s="38" t="s">
        <v>52</v>
      </c>
      <c r="C16" s="38" t="s">
        <v>52</v>
      </c>
      <c r="D16" s="38" t="s">
        <v>52</v>
      </c>
      <c r="E16" s="38" t="s">
        <v>52</v>
      </c>
      <c r="F16" s="38" t="s">
        <v>52</v>
      </c>
      <c r="G16" s="38" t="s">
        <v>52</v>
      </c>
      <c r="H16" s="38" t="s">
        <v>52</v>
      </c>
      <c r="I16" s="38" t="s">
        <v>52</v>
      </c>
      <c r="J16" s="38" t="s">
        <v>52</v>
      </c>
      <c r="K16" s="38" t="s">
        <v>52</v>
      </c>
      <c r="L16" s="38" t="s">
        <v>52</v>
      </c>
    </row>
    <row r="17" spans="1:20" s="34" customFormat="1" ht="12" customHeight="1" x14ac:dyDescent="0.15">
      <c r="A17" s="74" t="s">
        <v>423</v>
      </c>
      <c r="B17" s="38" t="s">
        <v>52</v>
      </c>
      <c r="C17" s="38" t="s">
        <v>52</v>
      </c>
      <c r="D17" s="180">
        <v>13870.6</v>
      </c>
      <c r="E17" s="180">
        <v>18063.900000000001</v>
      </c>
      <c r="F17" s="181">
        <v>20222.900000000001</v>
      </c>
      <c r="G17" s="177">
        <v>40012.199999999997</v>
      </c>
      <c r="H17" s="182">
        <v>38693.1</v>
      </c>
      <c r="I17" s="182">
        <v>45232.1</v>
      </c>
      <c r="J17" s="182">
        <v>54394.3</v>
      </c>
      <c r="K17" s="182">
        <v>63987.6</v>
      </c>
      <c r="L17" s="181">
        <v>100536</v>
      </c>
    </row>
    <row r="18" spans="1:20" s="34" customFormat="1" ht="12" customHeight="1" x14ac:dyDescent="0.15">
      <c r="A18" s="74" t="s">
        <v>163</v>
      </c>
      <c r="B18" s="38" t="s">
        <v>52</v>
      </c>
      <c r="C18" s="38" t="s">
        <v>52</v>
      </c>
      <c r="D18" s="183">
        <v>5.16</v>
      </c>
      <c r="E18" s="183">
        <v>5.24</v>
      </c>
      <c r="F18" s="184">
        <v>4.96</v>
      </c>
      <c r="G18" s="184">
        <v>8.92</v>
      </c>
      <c r="H18" s="184">
        <v>7.29</v>
      </c>
      <c r="I18" s="184">
        <v>7.34</v>
      </c>
      <c r="J18" s="184">
        <v>8.2100000000000009</v>
      </c>
      <c r="K18" s="184">
        <v>9.5299999999999994</v>
      </c>
      <c r="L18" s="184">
        <v>15.02</v>
      </c>
    </row>
    <row r="19" spans="1:20" s="34" customFormat="1" ht="12" customHeight="1" x14ac:dyDescent="0.15">
      <c r="A19" s="74" t="s">
        <v>424</v>
      </c>
      <c r="B19" s="38" t="s">
        <v>52</v>
      </c>
      <c r="C19" s="38" t="s">
        <v>52</v>
      </c>
      <c r="D19" s="38" t="s">
        <v>52</v>
      </c>
      <c r="E19" s="38" t="s">
        <v>52</v>
      </c>
      <c r="F19" s="182">
        <v>236643.516</v>
      </c>
      <c r="G19" s="182">
        <v>245705.48</v>
      </c>
      <c r="H19" s="182">
        <v>382431.26</v>
      </c>
      <c r="I19" s="182">
        <v>468002.8</v>
      </c>
      <c r="J19" s="182">
        <v>466261.23</v>
      </c>
      <c r="K19" s="182">
        <v>449666.06</v>
      </c>
      <c r="L19" s="182">
        <v>453431.06</v>
      </c>
    </row>
    <row r="20" spans="1:20" s="34" customFormat="1" ht="12" customHeight="1" x14ac:dyDescent="0.15">
      <c r="A20" s="75" t="s">
        <v>224</v>
      </c>
      <c r="B20" s="38" t="s">
        <v>52</v>
      </c>
      <c r="C20" s="38" t="s">
        <v>52</v>
      </c>
      <c r="D20" s="38" t="s">
        <v>52</v>
      </c>
      <c r="E20" s="38" t="s">
        <v>52</v>
      </c>
      <c r="F20" s="38" t="s">
        <v>52</v>
      </c>
      <c r="G20" s="38" t="s">
        <v>52</v>
      </c>
      <c r="H20" s="38" t="s">
        <v>52</v>
      </c>
      <c r="I20" s="38" t="s">
        <v>52</v>
      </c>
      <c r="J20" s="38" t="s">
        <v>52</v>
      </c>
      <c r="K20" s="38" t="s">
        <v>52</v>
      </c>
      <c r="L20" s="38" t="s">
        <v>52</v>
      </c>
    </row>
    <row r="21" spans="1:20" s="84" customFormat="1" ht="12" customHeight="1" x14ac:dyDescent="0.15">
      <c r="A21" s="51" t="s">
        <v>225</v>
      </c>
      <c r="B21" s="128"/>
      <c r="C21" s="128"/>
      <c r="D21" s="128"/>
      <c r="E21" s="128"/>
      <c r="F21" s="128"/>
      <c r="G21" s="128"/>
      <c r="H21" s="128"/>
      <c r="I21" s="128"/>
      <c r="J21" s="128"/>
      <c r="K21" s="128"/>
      <c r="L21" s="128"/>
    </row>
    <row r="22" spans="1:20" s="34" customFormat="1" ht="12" customHeight="1" x14ac:dyDescent="0.15">
      <c r="A22" s="185" t="s">
        <v>62</v>
      </c>
      <c r="B22" s="76" t="s">
        <v>52</v>
      </c>
      <c r="C22" s="76" t="s">
        <v>52</v>
      </c>
      <c r="D22" s="76" t="s">
        <v>52</v>
      </c>
      <c r="E22" s="186">
        <v>1.43</v>
      </c>
      <c r="F22" s="187">
        <v>1.44</v>
      </c>
      <c r="G22" s="187">
        <v>1.7999999999999998</v>
      </c>
      <c r="H22" s="187">
        <v>2.06</v>
      </c>
      <c r="I22" s="186">
        <v>3.1199999999999997</v>
      </c>
      <c r="J22" s="186">
        <v>2.64</v>
      </c>
      <c r="K22" s="186">
        <v>2.35</v>
      </c>
      <c r="L22" s="60">
        <v>2.48</v>
      </c>
      <c r="M22" s="132"/>
      <c r="N22" s="132"/>
      <c r="O22" s="132"/>
      <c r="P22" s="132"/>
      <c r="Q22" s="132"/>
      <c r="R22" s="132"/>
      <c r="S22" s="132"/>
      <c r="T22" s="132"/>
    </row>
    <row r="23" spans="1:20" s="34" customFormat="1" ht="12" customHeight="1" x14ac:dyDescent="0.15">
      <c r="A23" s="188" t="s">
        <v>23</v>
      </c>
      <c r="B23" s="38" t="s">
        <v>52</v>
      </c>
      <c r="C23" s="38" t="s">
        <v>52</v>
      </c>
      <c r="D23" s="38" t="s">
        <v>52</v>
      </c>
      <c r="E23" s="56">
        <v>40.78</v>
      </c>
      <c r="F23" s="56">
        <v>38.83</v>
      </c>
      <c r="G23" s="56">
        <v>39.47</v>
      </c>
      <c r="H23" s="56">
        <v>41.03</v>
      </c>
      <c r="I23" s="56">
        <v>39.410000000000004</v>
      </c>
      <c r="J23" s="56">
        <v>40.410000000000004</v>
      </c>
      <c r="K23" s="56">
        <v>42.13</v>
      </c>
      <c r="L23" s="56">
        <v>43.6</v>
      </c>
      <c r="M23" s="132"/>
      <c r="N23" s="132"/>
      <c r="O23" s="132"/>
      <c r="P23" s="132"/>
      <c r="Q23" s="132"/>
      <c r="R23" s="132"/>
      <c r="S23" s="132"/>
      <c r="T23" s="132"/>
    </row>
    <row r="24" spans="1:20" s="34" customFormat="1" ht="12" customHeight="1" x14ac:dyDescent="0.15">
      <c r="A24" s="188" t="s">
        <v>64</v>
      </c>
      <c r="B24" s="38" t="s">
        <v>52</v>
      </c>
      <c r="C24" s="38" t="s">
        <v>52</v>
      </c>
      <c r="D24" s="38" t="s">
        <v>52</v>
      </c>
      <c r="E24" s="184">
        <v>4.41</v>
      </c>
      <c r="F24" s="189">
        <v>4.58</v>
      </c>
      <c r="G24" s="190">
        <v>3.84</v>
      </c>
      <c r="H24" s="189">
        <v>4.21</v>
      </c>
      <c r="I24" s="184">
        <v>4.47</v>
      </c>
      <c r="J24" s="184">
        <v>4.1000000000000005</v>
      </c>
      <c r="K24" s="184">
        <v>4.29</v>
      </c>
      <c r="L24" s="56">
        <v>3.8899999999999997</v>
      </c>
      <c r="M24" s="132"/>
      <c r="N24" s="132"/>
      <c r="O24" s="132"/>
      <c r="P24" s="132"/>
      <c r="Q24" s="132"/>
      <c r="R24" s="132"/>
      <c r="S24" s="132"/>
      <c r="T24" s="132"/>
    </row>
    <row r="25" spans="1:20" s="34" customFormat="1" ht="12" customHeight="1" x14ac:dyDescent="0.15">
      <c r="A25" s="188" t="s">
        <v>65</v>
      </c>
      <c r="B25" s="38" t="s">
        <v>52</v>
      </c>
      <c r="C25" s="38" t="s">
        <v>52</v>
      </c>
      <c r="D25" s="38" t="s">
        <v>52</v>
      </c>
      <c r="E25" s="184">
        <v>12.17</v>
      </c>
      <c r="F25" s="189">
        <v>16.93</v>
      </c>
      <c r="G25" s="189">
        <v>17.64</v>
      </c>
      <c r="H25" s="189">
        <v>16.79</v>
      </c>
      <c r="I25" s="184">
        <v>17.919999999999998</v>
      </c>
      <c r="J25" s="56">
        <v>19.439999999999998</v>
      </c>
      <c r="K25" s="184">
        <v>19.3</v>
      </c>
      <c r="L25" s="56">
        <v>18.91</v>
      </c>
      <c r="M25" s="132"/>
      <c r="N25" s="132"/>
      <c r="O25" s="132"/>
      <c r="P25" s="132"/>
      <c r="Q25" s="132"/>
      <c r="R25" s="132"/>
      <c r="S25" s="132"/>
      <c r="T25" s="132"/>
    </row>
    <row r="26" spans="1:20" s="34" customFormat="1" ht="12" customHeight="1" x14ac:dyDescent="0.15">
      <c r="A26" s="188" t="s">
        <v>66</v>
      </c>
      <c r="B26" s="38" t="s">
        <v>52</v>
      </c>
      <c r="C26" s="38" t="s">
        <v>52</v>
      </c>
      <c r="D26" s="38" t="s">
        <v>52</v>
      </c>
      <c r="E26" s="184">
        <v>14.549999999999999</v>
      </c>
      <c r="F26" s="189">
        <v>15.5</v>
      </c>
      <c r="G26" s="189">
        <v>17.22</v>
      </c>
      <c r="H26" s="189">
        <v>17.119999999999997</v>
      </c>
      <c r="I26" s="184">
        <v>16.12</v>
      </c>
      <c r="J26" s="184">
        <v>15.03</v>
      </c>
      <c r="K26" s="184">
        <v>13.950000000000001</v>
      </c>
      <c r="L26" s="56">
        <v>13.62</v>
      </c>
      <c r="M26" s="132"/>
      <c r="N26" s="132"/>
      <c r="O26" s="132"/>
      <c r="P26" s="132"/>
      <c r="Q26" s="132"/>
      <c r="R26" s="132"/>
      <c r="S26" s="132"/>
      <c r="T26" s="132"/>
    </row>
    <row r="27" spans="1:20" s="34" customFormat="1" ht="12" customHeight="1" x14ac:dyDescent="0.15">
      <c r="A27" s="188" t="s">
        <v>67</v>
      </c>
      <c r="B27" s="38" t="s">
        <v>52</v>
      </c>
      <c r="C27" s="38" t="s">
        <v>52</v>
      </c>
      <c r="D27" s="38" t="s">
        <v>52</v>
      </c>
      <c r="E27" s="38" t="s">
        <v>52</v>
      </c>
      <c r="F27" s="38" t="s">
        <v>52</v>
      </c>
      <c r="G27" s="38" t="s">
        <v>52</v>
      </c>
      <c r="H27" s="38" t="s">
        <v>52</v>
      </c>
      <c r="I27" s="38" t="s">
        <v>52</v>
      </c>
      <c r="J27" s="38" t="s">
        <v>52</v>
      </c>
      <c r="K27" s="38" t="s">
        <v>52</v>
      </c>
      <c r="L27" s="38" t="s">
        <v>52</v>
      </c>
      <c r="M27" s="132"/>
      <c r="N27" s="132"/>
      <c r="O27" s="132"/>
      <c r="P27" s="132"/>
      <c r="Q27" s="132"/>
      <c r="R27" s="132"/>
      <c r="S27" s="132"/>
      <c r="T27" s="132"/>
    </row>
    <row r="28" spans="1:20" s="34" customFormat="1" ht="12" customHeight="1" x14ac:dyDescent="0.15">
      <c r="A28" s="191" t="s">
        <v>68</v>
      </c>
      <c r="B28" s="59" t="s">
        <v>52</v>
      </c>
      <c r="C28" s="59" t="s">
        <v>52</v>
      </c>
      <c r="D28" s="59" t="s">
        <v>52</v>
      </c>
      <c r="E28" s="192">
        <v>26.66</v>
      </c>
      <c r="F28" s="193">
        <v>23.51</v>
      </c>
      <c r="G28" s="193">
        <v>20.03</v>
      </c>
      <c r="H28" s="193">
        <v>18.790000000000003</v>
      </c>
      <c r="I28" s="193">
        <v>18.96</v>
      </c>
      <c r="J28" s="192">
        <v>18.38</v>
      </c>
      <c r="K28" s="192">
        <v>17.98</v>
      </c>
      <c r="L28" s="58">
        <v>17.5</v>
      </c>
      <c r="M28" s="132"/>
      <c r="N28" s="132"/>
      <c r="O28" s="132"/>
      <c r="P28" s="132"/>
      <c r="Q28" s="132"/>
      <c r="R28" s="132"/>
      <c r="S28" s="132"/>
      <c r="T28" s="132"/>
    </row>
    <row r="29" spans="1:20" s="34" customFormat="1" ht="12" customHeight="1" x14ac:dyDescent="0.15">
      <c r="A29" s="194" t="s">
        <v>226</v>
      </c>
      <c r="B29" s="195"/>
      <c r="C29" s="195"/>
      <c r="D29" s="195"/>
      <c r="E29" s="195"/>
      <c r="F29" s="195"/>
      <c r="G29" s="195"/>
      <c r="H29" s="195"/>
      <c r="I29" s="195"/>
      <c r="J29" s="195"/>
      <c r="K29" s="195"/>
      <c r="L29" s="195"/>
    </row>
    <row r="30" spans="1:20" s="34" customFormat="1" ht="12" customHeight="1" x14ac:dyDescent="0.15">
      <c r="A30" s="185" t="s">
        <v>70</v>
      </c>
      <c r="B30" s="38" t="s">
        <v>52</v>
      </c>
      <c r="C30" s="38" t="s">
        <v>52</v>
      </c>
      <c r="D30" s="38" t="s">
        <v>52</v>
      </c>
      <c r="E30" s="38" t="s">
        <v>52</v>
      </c>
      <c r="F30" s="38" t="s">
        <v>52</v>
      </c>
      <c r="G30" s="38" t="s">
        <v>52</v>
      </c>
      <c r="H30" s="38" t="s">
        <v>52</v>
      </c>
      <c r="I30" s="38" t="s">
        <v>52</v>
      </c>
      <c r="J30" s="38" t="s">
        <v>52</v>
      </c>
      <c r="K30" s="38" t="s">
        <v>52</v>
      </c>
      <c r="L30" s="38" t="s">
        <v>52</v>
      </c>
    </row>
    <row r="31" spans="1:20" s="34" customFormat="1" ht="12" customHeight="1" x14ac:dyDescent="0.15">
      <c r="A31" s="191" t="s">
        <v>71</v>
      </c>
      <c r="B31" s="38" t="s">
        <v>52</v>
      </c>
      <c r="C31" s="38" t="s">
        <v>52</v>
      </c>
      <c r="D31" s="38" t="s">
        <v>52</v>
      </c>
      <c r="E31" s="38" t="s">
        <v>52</v>
      </c>
      <c r="F31" s="38" t="s">
        <v>52</v>
      </c>
      <c r="G31" s="38" t="s">
        <v>52</v>
      </c>
      <c r="H31" s="38" t="s">
        <v>52</v>
      </c>
      <c r="I31" s="38" t="s">
        <v>52</v>
      </c>
      <c r="J31" s="38" t="s">
        <v>52</v>
      </c>
      <c r="K31" s="38" t="s">
        <v>52</v>
      </c>
      <c r="L31" s="38" t="s">
        <v>52</v>
      </c>
    </row>
    <row r="32" spans="1:20" s="34" customFormat="1" ht="12" customHeight="1" x14ac:dyDescent="0.15">
      <c r="A32" s="61" t="s">
        <v>475</v>
      </c>
      <c r="B32" s="72"/>
      <c r="C32" s="72"/>
      <c r="D32" s="72"/>
      <c r="E32" s="72"/>
      <c r="F32" s="196"/>
      <c r="G32" s="196"/>
      <c r="H32" s="196"/>
      <c r="I32" s="196"/>
      <c r="J32" s="196"/>
      <c r="K32" s="72"/>
      <c r="L32" s="72"/>
    </row>
    <row r="33" spans="1:12" s="34" customFormat="1" ht="12" customHeight="1" x14ac:dyDescent="0.15">
      <c r="A33" s="62" t="s">
        <v>428</v>
      </c>
      <c r="B33" s="38" t="s">
        <v>52</v>
      </c>
      <c r="C33" s="38" t="s">
        <v>52</v>
      </c>
      <c r="D33" s="38" t="s">
        <v>52</v>
      </c>
      <c r="E33" s="38" t="s">
        <v>52</v>
      </c>
      <c r="F33" s="197">
        <v>282.2</v>
      </c>
      <c r="G33" s="60">
        <v>352</v>
      </c>
      <c r="H33" s="60">
        <v>454.01</v>
      </c>
      <c r="I33" s="60">
        <v>583.62</v>
      </c>
      <c r="J33" s="197">
        <v>673.9</v>
      </c>
      <c r="K33" s="77">
        <v>787.58</v>
      </c>
      <c r="L33" s="38" t="s">
        <v>52</v>
      </c>
    </row>
    <row r="34" spans="1:12" s="34" customFormat="1" ht="12" customHeight="1" x14ac:dyDescent="0.15">
      <c r="A34" s="74" t="s">
        <v>188</v>
      </c>
      <c r="B34" s="38" t="s">
        <v>52</v>
      </c>
      <c r="C34" s="38" t="s">
        <v>52</v>
      </c>
      <c r="D34" s="38" t="s">
        <v>52</v>
      </c>
      <c r="E34" s="38" t="s">
        <v>52</v>
      </c>
      <c r="F34" s="38" t="s">
        <v>52</v>
      </c>
      <c r="G34" s="198">
        <v>24.734231041814315</v>
      </c>
      <c r="H34" s="198">
        <v>28.980113636363637</v>
      </c>
      <c r="I34" s="198">
        <v>28.547829342966025</v>
      </c>
      <c r="J34" s="198">
        <v>15.468969534971389</v>
      </c>
      <c r="K34" s="77">
        <v>16.868971657515953</v>
      </c>
      <c r="L34" s="38" t="s">
        <v>52</v>
      </c>
    </row>
    <row r="35" spans="1:12" s="34" customFormat="1" ht="12" customHeight="1" x14ac:dyDescent="0.15">
      <c r="A35" s="74" t="s">
        <v>223</v>
      </c>
      <c r="B35" s="38" t="s">
        <v>52</v>
      </c>
      <c r="C35" s="38" t="s">
        <v>52</v>
      </c>
      <c r="D35" s="38" t="s">
        <v>52</v>
      </c>
      <c r="E35" s="38" t="s">
        <v>52</v>
      </c>
      <c r="F35" s="77">
        <v>2.1002111821137621</v>
      </c>
      <c r="G35" s="77">
        <v>2.3222027253951736</v>
      </c>
      <c r="H35" s="77">
        <v>2.6487945935967154</v>
      </c>
      <c r="I35" s="77">
        <v>2.9557417723934063</v>
      </c>
      <c r="J35" s="77">
        <v>2.9944732217710239</v>
      </c>
      <c r="K35" s="77">
        <v>3.0976809831461583</v>
      </c>
      <c r="L35" s="38" t="s">
        <v>52</v>
      </c>
    </row>
    <row r="36" spans="1:12" s="34" customFormat="1" ht="12" customHeight="1" x14ac:dyDescent="0.15">
      <c r="A36" s="74" t="s">
        <v>189</v>
      </c>
      <c r="B36" s="38" t="s">
        <v>52</v>
      </c>
      <c r="C36" s="38" t="s">
        <v>52</v>
      </c>
      <c r="D36" s="38" t="s">
        <v>52</v>
      </c>
      <c r="E36" s="38" t="s">
        <v>52</v>
      </c>
      <c r="F36" s="38" t="s">
        <v>52</v>
      </c>
      <c r="G36" s="38" t="s">
        <v>52</v>
      </c>
      <c r="H36" s="38" t="s">
        <v>52</v>
      </c>
      <c r="I36" s="38" t="s">
        <v>52</v>
      </c>
      <c r="J36" s="38" t="s">
        <v>52</v>
      </c>
      <c r="K36" s="77" t="s">
        <v>52</v>
      </c>
      <c r="L36" s="38" t="s">
        <v>52</v>
      </c>
    </row>
    <row r="37" spans="1:12" s="34" customFormat="1" ht="12" customHeight="1" x14ac:dyDescent="0.15">
      <c r="A37" s="74" t="s">
        <v>406</v>
      </c>
      <c r="B37" s="38" t="s">
        <v>52</v>
      </c>
      <c r="C37" s="38" t="s">
        <v>52</v>
      </c>
      <c r="D37" s="38" t="s">
        <v>52</v>
      </c>
      <c r="E37" s="38" t="s">
        <v>52</v>
      </c>
      <c r="F37" s="38" t="s">
        <v>52</v>
      </c>
      <c r="G37" s="38" t="s">
        <v>52</v>
      </c>
      <c r="H37" s="38" t="s">
        <v>52</v>
      </c>
      <c r="I37" s="38" t="s">
        <v>52</v>
      </c>
      <c r="J37" s="38" t="s">
        <v>52</v>
      </c>
      <c r="K37" s="77" t="s">
        <v>52</v>
      </c>
      <c r="L37" s="38" t="s">
        <v>52</v>
      </c>
    </row>
    <row r="38" spans="1:12" s="34" customFormat="1" ht="12" customHeight="1" x14ac:dyDescent="0.15">
      <c r="A38" s="74" t="s">
        <v>163</v>
      </c>
      <c r="B38" s="38" t="s">
        <v>52</v>
      </c>
      <c r="C38" s="38" t="s">
        <v>52</v>
      </c>
      <c r="D38" s="38" t="s">
        <v>52</v>
      </c>
      <c r="E38" s="38" t="s">
        <v>52</v>
      </c>
      <c r="F38" s="38" t="s">
        <v>52</v>
      </c>
      <c r="G38" s="38" t="s">
        <v>52</v>
      </c>
      <c r="H38" s="38" t="s">
        <v>52</v>
      </c>
      <c r="I38" s="38" t="s">
        <v>52</v>
      </c>
      <c r="J38" s="38" t="s">
        <v>52</v>
      </c>
      <c r="K38" s="77" t="s">
        <v>52</v>
      </c>
      <c r="L38" s="38" t="s">
        <v>52</v>
      </c>
    </row>
    <row r="39" spans="1:12" s="34" customFormat="1" ht="12" customHeight="1" x14ac:dyDescent="0.15">
      <c r="A39" s="74" t="s">
        <v>429</v>
      </c>
      <c r="B39" s="38" t="s">
        <v>52</v>
      </c>
      <c r="C39" s="38" t="s">
        <v>52</v>
      </c>
      <c r="D39" s="38" t="s">
        <v>52</v>
      </c>
      <c r="E39" s="38" t="s">
        <v>52</v>
      </c>
      <c r="F39" s="77">
        <v>106.99</v>
      </c>
      <c r="G39" s="56">
        <v>135.41</v>
      </c>
      <c r="H39" s="56">
        <v>170.67</v>
      </c>
      <c r="I39" s="56">
        <v>216.71</v>
      </c>
      <c r="J39" s="56">
        <v>262.95</v>
      </c>
      <c r="K39" s="77">
        <v>306.91000000000003</v>
      </c>
      <c r="L39" s="38" t="s">
        <v>52</v>
      </c>
    </row>
    <row r="40" spans="1:12" s="34" customFormat="1" ht="12" customHeight="1" x14ac:dyDescent="0.15">
      <c r="A40" s="75" t="s">
        <v>227</v>
      </c>
      <c r="B40" s="38" t="s">
        <v>52</v>
      </c>
      <c r="C40" s="38" t="s">
        <v>52</v>
      </c>
      <c r="D40" s="38" t="s">
        <v>52</v>
      </c>
      <c r="E40" s="38" t="s">
        <v>52</v>
      </c>
      <c r="F40" s="58">
        <v>19.420000000000002</v>
      </c>
      <c r="G40" s="199">
        <v>20.350000000000001</v>
      </c>
      <c r="H40" s="199">
        <v>23.11</v>
      </c>
      <c r="I40" s="199">
        <v>25.98</v>
      </c>
      <c r="J40" s="199">
        <v>25.4</v>
      </c>
      <c r="K40" s="77">
        <v>25.76</v>
      </c>
      <c r="L40" s="38" t="s">
        <v>52</v>
      </c>
    </row>
    <row r="41" spans="1:12" s="84" customFormat="1" ht="12" customHeight="1" x14ac:dyDescent="0.15">
      <c r="A41" s="51" t="s">
        <v>225</v>
      </c>
      <c r="B41" s="128"/>
      <c r="C41" s="128"/>
      <c r="D41" s="128"/>
      <c r="E41" s="128"/>
      <c r="F41" s="51"/>
      <c r="G41" s="51"/>
      <c r="H41" s="51"/>
      <c r="I41" s="51"/>
      <c r="J41" s="51"/>
      <c r="K41" s="51"/>
      <c r="L41" s="51"/>
    </row>
    <row r="42" spans="1:12" s="34" customFormat="1" ht="12" customHeight="1" x14ac:dyDescent="0.15">
      <c r="A42" s="185" t="s">
        <v>62</v>
      </c>
      <c r="B42" s="38" t="s">
        <v>52</v>
      </c>
      <c r="C42" s="38" t="s">
        <v>52</v>
      </c>
      <c r="D42" s="38" t="s">
        <v>52</v>
      </c>
      <c r="E42" s="38" t="s">
        <v>52</v>
      </c>
      <c r="F42" s="38" t="s">
        <v>52</v>
      </c>
      <c r="G42" s="38" t="s">
        <v>52</v>
      </c>
      <c r="H42" s="38" t="s">
        <v>52</v>
      </c>
      <c r="I42" s="38" t="s">
        <v>52</v>
      </c>
      <c r="J42" s="38" t="s">
        <v>52</v>
      </c>
      <c r="K42" s="38" t="s">
        <v>52</v>
      </c>
      <c r="L42" s="38" t="s">
        <v>52</v>
      </c>
    </row>
    <row r="43" spans="1:12" s="34" customFormat="1" ht="12" customHeight="1" x14ac:dyDescent="0.15">
      <c r="A43" s="188" t="s">
        <v>23</v>
      </c>
      <c r="B43" s="38" t="s">
        <v>52</v>
      </c>
      <c r="C43" s="38" t="s">
        <v>52</v>
      </c>
      <c r="D43" s="38" t="s">
        <v>52</v>
      </c>
      <c r="E43" s="38" t="s">
        <v>52</v>
      </c>
      <c r="F43" s="38" t="s">
        <v>52</v>
      </c>
      <c r="G43" s="38" t="s">
        <v>52</v>
      </c>
      <c r="H43" s="38" t="s">
        <v>52</v>
      </c>
      <c r="I43" s="38" t="s">
        <v>52</v>
      </c>
      <c r="J43" s="38" t="s">
        <v>52</v>
      </c>
      <c r="K43" s="38" t="s">
        <v>52</v>
      </c>
      <c r="L43" s="38" t="s">
        <v>52</v>
      </c>
    </row>
    <row r="44" spans="1:12" s="34" customFormat="1" ht="12" customHeight="1" x14ac:dyDescent="0.15">
      <c r="A44" s="188" t="s">
        <v>64</v>
      </c>
      <c r="B44" s="38" t="s">
        <v>52</v>
      </c>
      <c r="C44" s="38" t="s">
        <v>52</v>
      </c>
      <c r="D44" s="38" t="s">
        <v>52</v>
      </c>
      <c r="E44" s="38" t="s">
        <v>52</v>
      </c>
      <c r="F44" s="38" t="s">
        <v>52</v>
      </c>
      <c r="G44" s="38" t="s">
        <v>52</v>
      </c>
      <c r="H44" s="38" t="s">
        <v>52</v>
      </c>
      <c r="I44" s="38" t="s">
        <v>52</v>
      </c>
      <c r="J44" s="38" t="s">
        <v>52</v>
      </c>
      <c r="K44" s="38" t="s">
        <v>52</v>
      </c>
      <c r="L44" s="38" t="s">
        <v>52</v>
      </c>
    </row>
    <row r="45" spans="1:12" s="34" customFormat="1" ht="12" customHeight="1" x14ac:dyDescent="0.15">
      <c r="A45" s="188" t="s">
        <v>65</v>
      </c>
      <c r="B45" s="38" t="s">
        <v>52</v>
      </c>
      <c r="C45" s="38" t="s">
        <v>52</v>
      </c>
      <c r="D45" s="38" t="s">
        <v>52</v>
      </c>
      <c r="E45" s="38" t="s">
        <v>52</v>
      </c>
      <c r="F45" s="38" t="s">
        <v>52</v>
      </c>
      <c r="G45" s="38" t="s">
        <v>52</v>
      </c>
      <c r="H45" s="38" t="s">
        <v>52</v>
      </c>
      <c r="I45" s="38" t="s">
        <v>52</v>
      </c>
      <c r="J45" s="38" t="s">
        <v>52</v>
      </c>
      <c r="K45" s="38" t="s">
        <v>52</v>
      </c>
      <c r="L45" s="38" t="s">
        <v>52</v>
      </c>
    </row>
    <row r="46" spans="1:12" s="34" customFormat="1" ht="12" customHeight="1" x14ac:dyDescent="0.15">
      <c r="A46" s="188" t="s">
        <v>66</v>
      </c>
      <c r="B46" s="38" t="s">
        <v>52</v>
      </c>
      <c r="C46" s="38" t="s">
        <v>52</v>
      </c>
      <c r="D46" s="38" t="s">
        <v>52</v>
      </c>
      <c r="E46" s="38" t="s">
        <v>52</v>
      </c>
      <c r="F46" s="38" t="s">
        <v>52</v>
      </c>
      <c r="G46" s="38" t="s">
        <v>52</v>
      </c>
      <c r="H46" s="38" t="s">
        <v>52</v>
      </c>
      <c r="I46" s="38" t="s">
        <v>52</v>
      </c>
      <c r="J46" s="38" t="s">
        <v>52</v>
      </c>
      <c r="K46" s="38" t="s">
        <v>52</v>
      </c>
      <c r="L46" s="38" t="s">
        <v>52</v>
      </c>
    </row>
    <row r="47" spans="1:12" s="34" customFormat="1" ht="12" customHeight="1" x14ac:dyDescent="0.15">
      <c r="A47" s="188" t="s">
        <v>67</v>
      </c>
      <c r="B47" s="38" t="s">
        <v>52</v>
      </c>
      <c r="C47" s="38" t="s">
        <v>52</v>
      </c>
      <c r="D47" s="38" t="s">
        <v>52</v>
      </c>
      <c r="E47" s="38" t="s">
        <v>52</v>
      </c>
      <c r="F47" s="38" t="s">
        <v>52</v>
      </c>
      <c r="G47" s="38" t="s">
        <v>52</v>
      </c>
      <c r="H47" s="38" t="s">
        <v>52</v>
      </c>
      <c r="I47" s="38" t="s">
        <v>52</v>
      </c>
      <c r="J47" s="38" t="s">
        <v>52</v>
      </c>
      <c r="K47" s="38" t="s">
        <v>52</v>
      </c>
      <c r="L47" s="38" t="s">
        <v>52</v>
      </c>
    </row>
    <row r="48" spans="1:12" s="34" customFormat="1" ht="12" customHeight="1" x14ac:dyDescent="0.15">
      <c r="A48" s="191" t="s">
        <v>68</v>
      </c>
      <c r="B48" s="38" t="s">
        <v>52</v>
      </c>
      <c r="C48" s="38" t="s">
        <v>52</v>
      </c>
      <c r="D48" s="38" t="s">
        <v>52</v>
      </c>
      <c r="E48" s="38" t="s">
        <v>52</v>
      </c>
      <c r="F48" s="38" t="s">
        <v>52</v>
      </c>
      <c r="G48" s="38" t="s">
        <v>52</v>
      </c>
      <c r="H48" s="38" t="s">
        <v>52</v>
      </c>
      <c r="I48" s="38" t="s">
        <v>52</v>
      </c>
      <c r="J48" s="38" t="s">
        <v>52</v>
      </c>
      <c r="K48" s="38" t="s">
        <v>52</v>
      </c>
      <c r="L48" s="38" t="s">
        <v>52</v>
      </c>
    </row>
    <row r="49" spans="1:12" s="34" customFormat="1" ht="12" customHeight="1" x14ac:dyDescent="0.15">
      <c r="A49" s="51" t="s">
        <v>226</v>
      </c>
      <c r="B49" s="96"/>
      <c r="C49" s="96"/>
      <c r="D49" s="96"/>
      <c r="E49" s="96"/>
      <c r="F49" s="96"/>
      <c r="G49" s="96"/>
      <c r="H49" s="96"/>
      <c r="I49" s="96"/>
      <c r="J49" s="96"/>
      <c r="K49" s="96"/>
      <c r="L49" s="96"/>
    </row>
    <row r="50" spans="1:12" s="34" customFormat="1" ht="12" customHeight="1" x14ac:dyDescent="0.15">
      <c r="A50" s="185" t="s">
        <v>70</v>
      </c>
      <c r="B50" s="76" t="s">
        <v>52</v>
      </c>
      <c r="C50" s="76" t="s">
        <v>52</v>
      </c>
      <c r="D50" s="76" t="s">
        <v>52</v>
      </c>
      <c r="E50" s="76" t="s">
        <v>52</v>
      </c>
      <c r="F50" s="76" t="s">
        <v>52</v>
      </c>
      <c r="G50" s="76" t="s">
        <v>52</v>
      </c>
      <c r="H50" s="76" t="s">
        <v>52</v>
      </c>
      <c r="I50" s="76" t="s">
        <v>52</v>
      </c>
      <c r="J50" s="76" t="s">
        <v>52</v>
      </c>
      <c r="K50" s="76" t="s">
        <v>52</v>
      </c>
      <c r="L50" s="76" t="s">
        <v>52</v>
      </c>
    </row>
    <row r="51" spans="1:12" s="34" customFormat="1" ht="12" customHeight="1" x14ac:dyDescent="0.15">
      <c r="A51" s="191" t="s">
        <v>71</v>
      </c>
      <c r="B51" s="59" t="s">
        <v>52</v>
      </c>
      <c r="C51" s="59" t="s">
        <v>52</v>
      </c>
      <c r="D51" s="59" t="s">
        <v>52</v>
      </c>
      <c r="E51" s="59" t="s">
        <v>52</v>
      </c>
      <c r="F51" s="59" t="s">
        <v>52</v>
      </c>
      <c r="G51" s="59" t="s">
        <v>52</v>
      </c>
      <c r="H51" s="59" t="s">
        <v>52</v>
      </c>
      <c r="I51" s="59" t="s">
        <v>52</v>
      </c>
      <c r="J51" s="59" t="s">
        <v>52</v>
      </c>
      <c r="K51" s="59" t="s">
        <v>52</v>
      </c>
      <c r="L51" s="59" t="s">
        <v>52</v>
      </c>
    </row>
    <row r="52" spans="1:12" ht="12" customHeight="1" x14ac:dyDescent="0.15">
      <c r="A52" s="11" t="s">
        <v>228</v>
      </c>
      <c r="B52" s="11"/>
      <c r="C52" s="11"/>
      <c r="D52" s="11"/>
      <c r="E52" s="11"/>
      <c r="F52" s="11"/>
      <c r="G52" s="11"/>
      <c r="H52" s="11"/>
      <c r="I52" s="11"/>
      <c r="J52" s="11"/>
      <c r="K52" s="11"/>
      <c r="L52" s="11"/>
    </row>
    <row r="53" spans="1:12" ht="12" customHeight="1" x14ac:dyDescent="0.15">
      <c r="A53" s="11" t="s">
        <v>476</v>
      </c>
      <c r="B53" s="11"/>
      <c r="C53" s="11"/>
      <c r="D53" s="11"/>
      <c r="E53" s="11"/>
      <c r="F53" s="11"/>
      <c r="G53" s="11"/>
      <c r="H53" s="11"/>
      <c r="I53" s="11"/>
      <c r="J53" s="11"/>
      <c r="K53" s="11"/>
      <c r="L53" s="11"/>
    </row>
    <row r="54" spans="1:12" ht="12" customHeight="1" x14ac:dyDescent="0.15">
      <c r="A54" s="11" t="s">
        <v>229</v>
      </c>
      <c r="B54" s="11"/>
      <c r="C54" s="11"/>
      <c r="D54" s="11"/>
      <c r="E54" s="11"/>
      <c r="F54" s="11"/>
      <c r="G54" s="11"/>
      <c r="H54" s="11"/>
      <c r="I54" s="11"/>
      <c r="J54" s="11"/>
      <c r="K54" s="11"/>
      <c r="L54" s="11"/>
    </row>
    <row r="55" spans="1:12" ht="12" customHeight="1" x14ac:dyDescent="0.15"/>
    <row r="56" spans="1:12" ht="12" customHeight="1" x14ac:dyDescent="0.15"/>
    <row r="57" spans="1:12" ht="12" customHeight="1" x14ac:dyDescent="0.15"/>
  </sheetData>
  <pageMargins left="0.25" right="0.25" top="0.75" bottom="0.75" header="0.3" footer="0.3"/>
  <pageSetup scale="56"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4EBF-083C-428E-965E-F35BD1B36822}">
  <dimension ref="A1:N19"/>
  <sheetViews>
    <sheetView zoomScaleNormal="100" workbookViewId="0">
      <selection activeCell="A3" sqref="A3"/>
    </sheetView>
  </sheetViews>
  <sheetFormatPr baseColWidth="10" defaultColWidth="8.6640625" defaultRowHeight="11" x14ac:dyDescent="0.15"/>
  <cols>
    <col min="1" max="1" width="40.5" style="5" customWidth="1"/>
    <col min="2" max="12" width="8.5" style="5" customWidth="1"/>
    <col min="13" max="16384" width="8.6640625" style="5"/>
  </cols>
  <sheetData>
    <row r="1" spans="1:14" ht="18" x14ac:dyDescent="0.15">
      <c r="A1" s="26" t="s">
        <v>24</v>
      </c>
    </row>
    <row r="2" spans="1:14" ht="18" x14ac:dyDescent="0.2">
      <c r="A2" s="27" t="s">
        <v>25</v>
      </c>
    </row>
    <row r="3" spans="1:14" ht="15" customHeight="1" x14ac:dyDescent="0.15">
      <c r="A3" s="29" t="s">
        <v>230</v>
      </c>
    </row>
    <row r="4" spans="1:14" ht="12" customHeight="1" x14ac:dyDescent="0.15">
      <c r="A4" s="124" t="s">
        <v>381</v>
      </c>
      <c r="B4" s="200"/>
      <c r="C4" s="200"/>
      <c r="D4" s="200"/>
      <c r="E4" s="200"/>
      <c r="F4" s="200"/>
      <c r="G4" s="200"/>
      <c r="H4" s="200"/>
      <c r="I4" s="200"/>
      <c r="J4" s="200"/>
      <c r="K4" s="200"/>
      <c r="L4" s="200"/>
    </row>
    <row r="5" spans="1:14" ht="12" customHeight="1" thickBot="1" x14ac:dyDescent="0.2">
      <c r="A5" s="144" t="s">
        <v>4</v>
      </c>
      <c r="B5" s="145">
        <v>2010</v>
      </c>
      <c r="C5" s="145">
        <v>2011</v>
      </c>
      <c r="D5" s="145">
        <v>2012</v>
      </c>
      <c r="E5" s="145">
        <v>2013</v>
      </c>
      <c r="F5" s="145">
        <v>2014</v>
      </c>
      <c r="G5" s="145">
        <v>2015</v>
      </c>
      <c r="H5" s="145">
        <v>2016</v>
      </c>
      <c r="I5" s="145">
        <v>2017</v>
      </c>
      <c r="J5" s="145">
        <v>2018</v>
      </c>
      <c r="K5" s="145">
        <v>2019</v>
      </c>
      <c r="L5" s="145">
        <v>2020</v>
      </c>
    </row>
    <row r="6" spans="1:14" s="34" customFormat="1" ht="12" customHeight="1" thickTop="1" x14ac:dyDescent="0.15">
      <c r="A6" s="371" t="s">
        <v>231</v>
      </c>
      <c r="B6" s="371"/>
      <c r="C6" s="371"/>
      <c r="D6" s="371"/>
      <c r="E6" s="371"/>
      <c r="F6" s="371"/>
      <c r="G6" s="371"/>
      <c r="H6" s="371"/>
      <c r="I6" s="371"/>
      <c r="J6" s="371"/>
      <c r="K6" s="371"/>
      <c r="L6" s="371"/>
      <c r="M6" s="5"/>
    </row>
    <row r="7" spans="1:14" s="34" customFormat="1" ht="12" customHeight="1" x14ac:dyDescent="0.15">
      <c r="A7" s="62" t="s">
        <v>422</v>
      </c>
      <c r="B7" s="201">
        <v>31630</v>
      </c>
      <c r="C7" s="201">
        <v>31990</v>
      </c>
      <c r="D7" s="201">
        <v>33820</v>
      </c>
      <c r="E7" s="201">
        <v>35170</v>
      </c>
      <c r="F7" s="201">
        <v>37030</v>
      </c>
      <c r="G7" s="201">
        <v>39481</v>
      </c>
      <c r="H7" s="201">
        <v>42202.299999999996</v>
      </c>
      <c r="I7" s="201">
        <v>44518.9</v>
      </c>
      <c r="J7" s="201">
        <v>48038.100000000006</v>
      </c>
      <c r="K7" s="201">
        <v>53521.7</v>
      </c>
      <c r="L7" s="201">
        <v>59873.8</v>
      </c>
      <c r="M7" s="5"/>
    </row>
    <row r="8" spans="1:14" s="34" customFormat="1" ht="12" customHeight="1" x14ac:dyDescent="0.15">
      <c r="A8" s="69" t="s">
        <v>232</v>
      </c>
      <c r="B8" s="184">
        <v>9.1442374051069706</v>
      </c>
      <c r="C8" s="184">
        <v>1.1381599747075559</v>
      </c>
      <c r="D8" s="184">
        <v>5.7205376680212572</v>
      </c>
      <c r="E8" s="184">
        <v>3.9917208752217626</v>
      </c>
      <c r="F8" s="184">
        <v>5.2885982371339209</v>
      </c>
      <c r="G8" s="184">
        <v>6.6189576019443699</v>
      </c>
      <c r="H8" s="184">
        <v>6.8926825561662461</v>
      </c>
      <c r="I8" s="184">
        <v>5.4892742812595667</v>
      </c>
      <c r="J8" s="184">
        <v>7.9049572204165068</v>
      </c>
      <c r="K8" s="184">
        <v>11.415105926337617</v>
      </c>
      <c r="L8" s="184">
        <v>11.868270253000196</v>
      </c>
      <c r="M8" s="5"/>
    </row>
    <row r="9" spans="1:14" s="34" customFormat="1" ht="12" customHeight="1" x14ac:dyDescent="0.15">
      <c r="A9" s="74" t="s">
        <v>233</v>
      </c>
      <c r="B9" s="184">
        <v>0.24337376982458658</v>
      </c>
      <c r="C9" s="184">
        <v>0.21062888609748895</v>
      </c>
      <c r="D9" s="184">
        <v>0.21976793112990475</v>
      </c>
      <c r="E9" s="184">
        <v>0.20435003676632499</v>
      </c>
      <c r="F9" s="184">
        <v>0.20123922878935555</v>
      </c>
      <c r="G9" s="184">
        <v>0.18630399137829462</v>
      </c>
      <c r="H9" s="184">
        <v>0.1722582104986099</v>
      </c>
      <c r="I9" s="184">
        <v>0.15760581681871697</v>
      </c>
      <c r="J9" s="184">
        <v>0.14632438520985286</v>
      </c>
      <c r="K9" s="184">
        <v>1.4546807371011623</v>
      </c>
      <c r="L9" s="184">
        <v>0.14077223173889711</v>
      </c>
      <c r="N9" s="5"/>
    </row>
    <row r="10" spans="1:14" s="34" customFormat="1" ht="12" customHeight="1" x14ac:dyDescent="0.15">
      <c r="A10" s="74" t="s">
        <v>234</v>
      </c>
      <c r="B10" s="202" t="s">
        <v>235</v>
      </c>
      <c r="C10" s="202" t="s">
        <v>235</v>
      </c>
      <c r="D10" s="202" t="s">
        <v>236</v>
      </c>
      <c r="E10" s="202" t="s">
        <v>236</v>
      </c>
      <c r="F10" s="202" t="s">
        <v>236</v>
      </c>
      <c r="G10" s="202" t="s">
        <v>236</v>
      </c>
      <c r="H10" s="202" t="s">
        <v>237</v>
      </c>
      <c r="I10" s="202" t="s">
        <v>237</v>
      </c>
      <c r="J10" s="202" t="s">
        <v>237</v>
      </c>
      <c r="K10" s="202" t="s">
        <v>237</v>
      </c>
      <c r="L10" s="202" t="s">
        <v>237</v>
      </c>
      <c r="M10" s="5"/>
    </row>
    <row r="11" spans="1:14" s="34" customFormat="1" ht="12" customHeight="1" x14ac:dyDescent="0.15">
      <c r="A11" s="74" t="s">
        <v>430</v>
      </c>
      <c r="B11" s="182">
        <v>865</v>
      </c>
      <c r="C11" s="182">
        <v>1051</v>
      </c>
      <c r="D11" s="182">
        <v>1790</v>
      </c>
      <c r="E11" s="182">
        <v>2057</v>
      </c>
      <c r="F11" s="182">
        <v>2068</v>
      </c>
      <c r="G11" s="182">
        <v>1922.6399510000001</v>
      </c>
      <c r="H11" s="182">
        <v>1750.222884</v>
      </c>
      <c r="I11" s="182">
        <v>2237.813971</v>
      </c>
      <c r="J11" s="182">
        <v>2187.386004</v>
      </c>
      <c r="K11" s="182">
        <v>2041.3966969999999</v>
      </c>
      <c r="L11" s="182">
        <v>2025</v>
      </c>
      <c r="M11" s="5"/>
    </row>
    <row r="12" spans="1:14" s="34" customFormat="1" ht="12" customHeight="1" x14ac:dyDescent="0.15">
      <c r="A12" s="74" t="s">
        <v>163</v>
      </c>
      <c r="B12" s="184">
        <f t="shared" ref="B12:L12" si="0">B11/B7*100</f>
        <v>2.7347454947834335</v>
      </c>
      <c r="C12" s="184">
        <f t="shared" si="0"/>
        <v>3.285401688027509</v>
      </c>
      <c r="D12" s="184">
        <f t="shared" si="0"/>
        <v>5.2927261975162629</v>
      </c>
      <c r="E12" s="184">
        <f t="shared" si="0"/>
        <v>5.8487347170884272</v>
      </c>
      <c r="F12" s="184">
        <f t="shared" si="0"/>
        <v>5.5846610856062648</v>
      </c>
      <c r="G12" s="184">
        <f t="shared" si="0"/>
        <v>4.8697853423165576</v>
      </c>
      <c r="H12" s="184">
        <f t="shared" si="0"/>
        <v>4.1472215590145565</v>
      </c>
      <c r="I12" s="184">
        <f t="shared" si="0"/>
        <v>5.0266605217110039</v>
      </c>
      <c r="J12" s="184">
        <f t="shared" si="0"/>
        <v>4.5534398820935875</v>
      </c>
      <c r="K12" s="184">
        <f t="shared" si="0"/>
        <v>3.8141477139179063</v>
      </c>
      <c r="L12" s="184">
        <f t="shared" si="0"/>
        <v>3.3821137125086427</v>
      </c>
      <c r="M12" s="5"/>
      <c r="N12" s="203"/>
    </row>
    <row r="13" spans="1:14" s="34" customFormat="1" ht="12" customHeight="1" x14ac:dyDescent="0.15">
      <c r="A13" s="74" t="s">
        <v>431</v>
      </c>
      <c r="B13" s="180">
        <v>36320</v>
      </c>
      <c r="C13" s="180">
        <v>32028</v>
      </c>
      <c r="D13" s="180">
        <v>26302</v>
      </c>
      <c r="E13" s="180">
        <v>34045</v>
      </c>
      <c r="F13" s="180">
        <v>40686</v>
      </c>
      <c r="G13" s="182">
        <v>50116</v>
      </c>
      <c r="H13" s="182">
        <v>60821</v>
      </c>
      <c r="I13" s="182">
        <v>75578</v>
      </c>
      <c r="J13" s="182">
        <v>92043</v>
      </c>
      <c r="K13" s="182">
        <v>113437</v>
      </c>
      <c r="L13" s="182">
        <v>133310</v>
      </c>
      <c r="M13" s="5"/>
    </row>
    <row r="14" spans="1:14" s="34" customFormat="1" ht="12" customHeight="1" x14ac:dyDescent="0.15">
      <c r="A14" s="74" t="s">
        <v>238</v>
      </c>
      <c r="B14" s="184">
        <v>8.39</v>
      </c>
      <c r="C14" s="184">
        <v>8.23</v>
      </c>
      <c r="D14" s="184">
        <v>6.65</v>
      </c>
      <c r="E14" s="184">
        <v>7.87</v>
      </c>
      <c r="F14" s="184">
        <v>8.1300000000000008</v>
      </c>
      <c r="G14" s="184">
        <v>8.5500000000000007</v>
      </c>
      <c r="H14" s="184">
        <v>9.39</v>
      </c>
      <c r="I14" s="184">
        <v>9.9700000000000006</v>
      </c>
      <c r="J14" s="184">
        <v>10.38</v>
      </c>
      <c r="K14" s="184">
        <v>10.78</v>
      </c>
      <c r="L14" s="184">
        <v>10.95</v>
      </c>
      <c r="M14" s="5"/>
    </row>
    <row r="15" spans="1:14" s="34" customFormat="1" ht="12" customHeight="1" x14ac:dyDescent="0.15">
      <c r="A15" s="75" t="s">
        <v>239</v>
      </c>
      <c r="B15" s="204">
        <v>194</v>
      </c>
      <c r="C15" s="204">
        <v>200</v>
      </c>
      <c r="D15" s="204">
        <v>199</v>
      </c>
      <c r="E15" s="204">
        <v>200</v>
      </c>
      <c r="F15" s="204">
        <v>199</v>
      </c>
      <c r="G15" s="204">
        <v>195</v>
      </c>
      <c r="H15" s="204">
        <v>195</v>
      </c>
      <c r="I15" s="204">
        <v>198</v>
      </c>
      <c r="J15" s="204">
        <v>186</v>
      </c>
      <c r="K15" s="204">
        <v>187</v>
      </c>
      <c r="L15" s="204">
        <v>187</v>
      </c>
      <c r="M15" s="5"/>
    </row>
    <row r="16" spans="1:14" s="34" customFormat="1" ht="12" customHeight="1" x14ac:dyDescent="0.15">
      <c r="A16" s="308" t="s">
        <v>380</v>
      </c>
      <c r="B16" s="138"/>
      <c r="C16" s="138"/>
      <c r="D16" s="138"/>
      <c r="E16" s="138"/>
      <c r="F16" s="138"/>
      <c r="G16" s="138"/>
      <c r="H16" s="138"/>
      <c r="I16" s="138"/>
      <c r="J16" s="138"/>
      <c r="K16" s="138"/>
      <c r="L16" s="138"/>
      <c r="M16" s="5"/>
    </row>
    <row r="17" spans="1:12" x14ac:dyDescent="0.15">
      <c r="A17" s="83" t="s">
        <v>382</v>
      </c>
      <c r="B17" s="11"/>
      <c r="C17" s="11"/>
      <c r="D17" s="11"/>
      <c r="E17" s="11"/>
      <c r="F17" s="11"/>
      <c r="G17" s="11"/>
      <c r="H17" s="11"/>
      <c r="I17" s="11"/>
      <c r="J17" s="11"/>
      <c r="K17" s="11"/>
      <c r="L17" s="11"/>
    </row>
    <row r="18" spans="1:12" x14ac:dyDescent="0.15">
      <c r="A18" s="11" t="s">
        <v>383</v>
      </c>
      <c r="B18" s="11"/>
      <c r="C18" s="11"/>
      <c r="D18" s="11"/>
      <c r="E18" s="11"/>
      <c r="F18" s="11"/>
      <c r="G18" s="11"/>
      <c r="H18" s="11"/>
      <c r="I18" s="11"/>
      <c r="J18" s="11"/>
      <c r="K18" s="11"/>
      <c r="L18" s="11"/>
    </row>
    <row r="19" spans="1:12" x14ac:dyDescent="0.15">
      <c r="A19" s="83" t="s">
        <v>240</v>
      </c>
      <c r="B19" s="83"/>
      <c r="C19" s="83"/>
      <c r="D19" s="83"/>
      <c r="E19" s="83"/>
      <c r="F19" s="83"/>
      <c r="G19" s="83"/>
      <c r="H19" s="83"/>
      <c r="I19" s="83"/>
      <c r="J19" s="83"/>
      <c r="K19" s="83"/>
      <c r="L19" s="83"/>
    </row>
  </sheetData>
  <mergeCells count="1">
    <mergeCell ref="A6:L6"/>
  </mergeCells>
  <pageMargins left="0.7" right="0.7" top="0.75" bottom="0.75" header="0.3" footer="0.3"/>
  <pageSetup paperSize="5" scale="90" orientation="landscape" horizontalDpi="4294967295" verticalDpi="4294967295" r:id="rId1"/>
  <headerFooter>
    <oddFooter>&amp;L&amp;1#&amp;"Calibri"&amp;9&amp;K000000INTERNAL. This information is accessible to ADB Management and staff. It may be shared outside ADB with appropriate permission.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00A2E-9123-4A44-AC4E-B494D80B110B}">
  <sheetPr>
    <pageSetUpPr fitToPage="1"/>
  </sheetPr>
  <dimension ref="A1:F26"/>
  <sheetViews>
    <sheetView workbookViewId="0">
      <selection activeCell="A3" sqref="A3"/>
    </sheetView>
  </sheetViews>
  <sheetFormatPr baseColWidth="10" defaultColWidth="8.83203125" defaultRowHeight="15" x14ac:dyDescent="0.2"/>
  <cols>
    <col min="1" max="1" width="32.6640625" customWidth="1"/>
    <col min="2" max="6" width="12.6640625" customWidth="1"/>
  </cols>
  <sheetData>
    <row r="1" spans="1:6" ht="18" x14ac:dyDescent="0.2">
      <c r="A1" s="26" t="s">
        <v>24</v>
      </c>
    </row>
    <row r="2" spans="1:6" ht="18" x14ac:dyDescent="0.2">
      <c r="A2" s="27" t="s">
        <v>25</v>
      </c>
    </row>
    <row r="3" spans="1:6" x14ac:dyDescent="0.2">
      <c r="A3" s="29" t="s">
        <v>452</v>
      </c>
    </row>
    <row r="4" spans="1:6" ht="12" customHeight="1" x14ac:dyDescent="0.2">
      <c r="A4" s="124" t="s">
        <v>187</v>
      </c>
      <c r="B4" s="351"/>
      <c r="C4" s="351"/>
      <c r="D4" s="351"/>
      <c r="E4" s="351"/>
      <c r="F4" s="351"/>
    </row>
    <row r="5" spans="1:6" ht="12" customHeight="1" thickBot="1" x14ac:dyDescent="0.25">
      <c r="A5" s="336" t="s">
        <v>4</v>
      </c>
      <c r="B5" s="337">
        <v>2017</v>
      </c>
      <c r="C5" s="337">
        <v>2018</v>
      </c>
      <c r="D5" s="337">
        <v>2019</v>
      </c>
      <c r="E5" s="337">
        <v>2020</v>
      </c>
      <c r="F5" s="337" t="s">
        <v>434</v>
      </c>
    </row>
    <row r="6" spans="1:6" ht="12" customHeight="1" thickTop="1" x14ac:dyDescent="0.2">
      <c r="A6" s="338" t="s">
        <v>435</v>
      </c>
      <c r="B6" s="339">
        <v>18</v>
      </c>
      <c r="C6" s="339">
        <v>18</v>
      </c>
      <c r="D6" s="339">
        <v>16</v>
      </c>
      <c r="E6" s="339">
        <v>15</v>
      </c>
      <c r="F6" s="339">
        <v>15</v>
      </c>
    </row>
    <row r="7" spans="1:6" ht="12" customHeight="1" x14ac:dyDescent="0.2">
      <c r="A7" s="340" t="s">
        <v>436</v>
      </c>
      <c r="B7" s="341">
        <v>786.45899999999995</v>
      </c>
      <c r="C7" s="341">
        <v>886.47299999999996</v>
      </c>
      <c r="D7" s="341">
        <v>971.62</v>
      </c>
      <c r="E7" s="341">
        <v>1058.8969999999999</v>
      </c>
      <c r="F7" s="341">
        <v>1115.1010000000001</v>
      </c>
    </row>
    <row r="8" spans="1:6" ht="12" customHeight="1" x14ac:dyDescent="0.2">
      <c r="A8" s="340" t="s">
        <v>437</v>
      </c>
      <c r="B8" s="342">
        <v>58.8</v>
      </c>
      <c r="C8" s="342">
        <v>67.519000000000005</v>
      </c>
      <c r="D8" s="342">
        <v>79.507999999999996</v>
      </c>
      <c r="E8" s="342">
        <v>99.335999999999999</v>
      </c>
      <c r="F8" s="342">
        <v>99.784999999999997</v>
      </c>
    </row>
    <row r="9" spans="1:6" ht="12" customHeight="1" x14ac:dyDescent="0.2">
      <c r="A9" s="340" t="s">
        <v>438</v>
      </c>
      <c r="B9" s="342">
        <v>21</v>
      </c>
      <c r="C9" s="342">
        <v>37.323</v>
      </c>
      <c r="D9" s="342">
        <v>34.646000000000001</v>
      </c>
      <c r="E9" s="342">
        <v>32.326999999999998</v>
      </c>
      <c r="F9" s="342">
        <v>40.923999999999999</v>
      </c>
    </row>
    <row r="10" spans="1:6" ht="12" customHeight="1" x14ac:dyDescent="0.2">
      <c r="A10" s="340" t="s">
        <v>439</v>
      </c>
      <c r="B10" s="342">
        <v>166.31591599999999</v>
      </c>
      <c r="C10" s="342">
        <v>210.08715000000001</v>
      </c>
      <c r="D10" s="342">
        <v>227.42293799999999</v>
      </c>
      <c r="E10" s="342">
        <v>299.50688400000001</v>
      </c>
      <c r="F10" s="342">
        <v>319.82077199999998</v>
      </c>
    </row>
    <row r="11" spans="1:6" ht="12" customHeight="1" x14ac:dyDescent="0.2">
      <c r="A11" s="340" t="s">
        <v>440</v>
      </c>
      <c r="B11" s="341">
        <v>285710</v>
      </c>
      <c r="C11" s="341">
        <v>321055.7</v>
      </c>
      <c r="D11" s="341">
        <v>406476.4</v>
      </c>
      <c r="E11" s="341">
        <v>565568.80000000005</v>
      </c>
      <c r="F11" s="341">
        <v>629939.30000000005</v>
      </c>
    </row>
    <row r="12" spans="1:6" ht="12" customHeight="1" x14ac:dyDescent="0.2">
      <c r="A12" s="340" t="s">
        <v>441</v>
      </c>
      <c r="B12" s="342">
        <v>5.36503</v>
      </c>
      <c r="C12" s="342">
        <v>6.7770049999999999</v>
      </c>
      <c r="D12" s="342">
        <v>7.3362239999999996</v>
      </c>
      <c r="E12" s="342">
        <v>9.6615120000000001</v>
      </c>
      <c r="F12" s="342">
        <v>10.660691999999999</v>
      </c>
    </row>
    <row r="13" spans="1:6" ht="12" customHeight="1" x14ac:dyDescent="0.2">
      <c r="A13" s="343" t="s">
        <v>442</v>
      </c>
      <c r="B13" s="344">
        <v>9216.6</v>
      </c>
      <c r="C13" s="344">
        <v>10356.6</v>
      </c>
      <c r="D13" s="344">
        <v>13112.1</v>
      </c>
      <c r="E13" s="344">
        <v>18244.2</v>
      </c>
      <c r="F13" s="344">
        <v>20998</v>
      </c>
    </row>
    <row r="14" spans="1:6" ht="12" customHeight="1" x14ac:dyDescent="0.2">
      <c r="A14" s="345" t="s">
        <v>458</v>
      </c>
      <c r="B14" s="346"/>
      <c r="C14" s="346"/>
      <c r="D14" s="346"/>
      <c r="E14" s="346"/>
      <c r="F14" s="346"/>
    </row>
    <row r="15" spans="1:6" ht="12" customHeight="1" x14ac:dyDescent="0.2">
      <c r="A15" s="338" t="s">
        <v>443</v>
      </c>
      <c r="B15" s="347">
        <v>46</v>
      </c>
      <c r="C15" s="347">
        <v>635.1</v>
      </c>
      <c r="D15" s="347">
        <v>309.5</v>
      </c>
      <c r="E15" s="347">
        <v>1347.8</v>
      </c>
      <c r="F15" s="347">
        <v>1769.8</v>
      </c>
    </row>
    <row r="16" spans="1:6" ht="12" customHeight="1" x14ac:dyDescent="0.2">
      <c r="A16" s="340" t="s">
        <v>444</v>
      </c>
      <c r="B16" s="348">
        <v>120278.79999999999</v>
      </c>
      <c r="C16" s="348">
        <v>122615.3</v>
      </c>
      <c r="D16" s="348">
        <v>145627</v>
      </c>
      <c r="E16" s="348">
        <v>173466.5</v>
      </c>
      <c r="F16" s="348">
        <v>183162.8</v>
      </c>
    </row>
    <row r="17" spans="1:6" ht="12" customHeight="1" x14ac:dyDescent="0.2">
      <c r="A17" s="340" t="s">
        <v>445</v>
      </c>
      <c r="B17" s="348">
        <v>108947.09999999999</v>
      </c>
      <c r="C17" s="348">
        <v>122138.3</v>
      </c>
      <c r="D17" s="348">
        <v>134739.70000000001</v>
      </c>
      <c r="E17" s="348">
        <v>154442.29999999999</v>
      </c>
      <c r="F17" s="348">
        <v>157416.9</v>
      </c>
    </row>
    <row r="18" spans="1:6" ht="12" customHeight="1" x14ac:dyDescent="0.2">
      <c r="A18" s="340" t="s">
        <v>446</v>
      </c>
      <c r="B18" s="348">
        <v>44252.2</v>
      </c>
      <c r="C18" s="348">
        <v>50736.5</v>
      </c>
      <c r="D18" s="348">
        <v>98515</v>
      </c>
      <c r="E18" s="348">
        <v>169821.5</v>
      </c>
      <c r="F18" s="348">
        <v>188278.1</v>
      </c>
    </row>
    <row r="19" spans="1:6" ht="12" customHeight="1" x14ac:dyDescent="0.2">
      <c r="A19" s="340" t="s">
        <v>447</v>
      </c>
      <c r="B19" s="348">
        <v>4054.5</v>
      </c>
      <c r="C19" s="348">
        <v>6131.9000000000005</v>
      </c>
      <c r="D19" s="348">
        <v>10046.799999999999</v>
      </c>
      <c r="E19" s="348">
        <v>20937.199999999997</v>
      </c>
      <c r="F19" s="348">
        <v>22432.199999999997</v>
      </c>
    </row>
    <row r="20" spans="1:6" ht="12" customHeight="1" x14ac:dyDescent="0.2">
      <c r="A20" s="340" t="s">
        <v>448</v>
      </c>
      <c r="B20" s="348">
        <v>1846.6999999999998</v>
      </c>
      <c r="C20" s="348">
        <v>2847.6</v>
      </c>
      <c r="D20" s="348">
        <v>3128.3999999999996</v>
      </c>
      <c r="E20" s="348">
        <v>8340.7000000000007</v>
      </c>
      <c r="F20" s="348">
        <v>12438</v>
      </c>
    </row>
    <row r="21" spans="1:6" ht="12" customHeight="1" x14ac:dyDescent="0.2">
      <c r="A21" s="340" t="s">
        <v>449</v>
      </c>
      <c r="B21" s="348">
        <v>1300.3</v>
      </c>
      <c r="C21" s="348">
        <v>4249</v>
      </c>
      <c r="D21" s="348">
        <v>6002.1</v>
      </c>
      <c r="E21" s="348">
        <v>21472.399999999998</v>
      </c>
      <c r="F21" s="348">
        <v>32932.300000000003</v>
      </c>
    </row>
    <row r="22" spans="1:6" ht="12" customHeight="1" x14ac:dyDescent="0.2">
      <c r="A22" s="340" t="s">
        <v>450</v>
      </c>
      <c r="B22" s="348">
        <v>1282.0999999999999</v>
      </c>
      <c r="C22" s="348">
        <v>6574.8</v>
      </c>
      <c r="D22" s="348">
        <v>653.19999999999993</v>
      </c>
      <c r="E22" s="348">
        <v>413.9</v>
      </c>
      <c r="F22" s="348">
        <v>12251.7</v>
      </c>
    </row>
    <row r="23" spans="1:6" ht="12" customHeight="1" x14ac:dyDescent="0.2">
      <c r="A23" s="349" t="s">
        <v>451</v>
      </c>
      <c r="B23" s="350">
        <v>3705.8999999999996</v>
      </c>
      <c r="C23" s="350">
        <v>5127.1000000000004</v>
      </c>
      <c r="D23" s="350">
        <v>7454.7</v>
      </c>
      <c r="E23" s="350">
        <v>15326.5</v>
      </c>
      <c r="F23" s="350">
        <v>19257.7</v>
      </c>
    </row>
    <row r="24" spans="1:6" ht="12" customHeight="1" x14ac:dyDescent="0.2">
      <c r="A24" s="352" t="s">
        <v>460</v>
      </c>
      <c r="B24" s="353"/>
      <c r="C24" s="353"/>
      <c r="D24" s="353"/>
      <c r="E24" s="353"/>
      <c r="F24" s="353"/>
    </row>
    <row r="25" spans="1:6" ht="12" customHeight="1" x14ac:dyDescent="0.2">
      <c r="A25" s="11" t="s">
        <v>457</v>
      </c>
      <c r="B25" s="351"/>
      <c r="C25" s="351"/>
      <c r="D25" s="351"/>
      <c r="E25" s="351"/>
      <c r="F25" s="351"/>
    </row>
    <row r="26" spans="1:6" ht="12" customHeight="1" x14ac:dyDescent="0.2">
      <c r="A26" s="83" t="s">
        <v>459</v>
      </c>
      <c r="B26" s="351"/>
      <c r="C26" s="351"/>
      <c r="D26" s="351"/>
      <c r="E26" s="351"/>
      <c r="F26" s="351"/>
    </row>
  </sheetData>
  <pageMargins left="0.25" right="0.25" top="0.75" bottom="0.75" header="0.3" footer="0.3"/>
  <pageSetup orientation="portrait" verticalDpi="0" r:id="rId1"/>
  <headerFooter>
    <oddFooter>&amp;L&amp;1#&amp;"Calibri"&amp;9&amp;K000000INTERNAL. This information is accessible to ADB Management and staff. It may be shared outside ADB with appropriate permission.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Table 1_BAN</vt:lpstr>
      <vt:lpstr>Table 2_BAN</vt:lpstr>
      <vt:lpstr>Table 2ab_BAN</vt:lpstr>
      <vt:lpstr>Tables 3&amp;3a_BAN</vt:lpstr>
      <vt:lpstr>Table 3b_BAN</vt:lpstr>
      <vt:lpstr>Table 4_BAN</vt:lpstr>
      <vt:lpstr>Table 5_BAN</vt:lpstr>
      <vt:lpstr>Table 5a_BAN</vt:lpstr>
      <vt:lpstr>Table 6_BAN</vt:lpstr>
      <vt:lpstr>Table 7_BAN</vt:lpstr>
      <vt:lpstr>Table 8_BAN</vt:lpstr>
      <vt:lpstr>Table 9_BAN</vt:lpstr>
      <vt:lpstr>Table 10_BAN</vt:lpstr>
    </vt:vector>
  </TitlesOfParts>
  <Manager/>
  <Company>Asian Development Bank</Company>
  <LinksUpToDate>false</LinksUpToDate>
  <SharedDoc>false</SharedDoc>
  <HyperlinkBase>https://data.adb.org/dataset/asia-small-and-medium-sized-enterprise-monitor-2021-volume-1-country-and-regional-reviews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ADB SME Monitor - Bangladesh</dc:title>
  <dc:subject>ADB MSME, Micro Small and Medium Enterprises in Asia</dc:subject>
  <dc:creator>Asian Development Bank</dc:creator>
  <cp:keywords>ADB SME Monitor, Banking</cp:keywords>
  <dc:description/>
  <cp:lastModifiedBy>Microsoft Office User</cp:lastModifiedBy>
  <cp:lastPrinted>2021-10-11T08:34:32Z</cp:lastPrinted>
  <dcterms:created xsi:type="dcterms:W3CDTF">2021-02-18T02:15:16Z</dcterms:created>
  <dcterms:modified xsi:type="dcterms:W3CDTF">2021-11-19T02:03:03Z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17d4574-7375-4d17-b29c-6e4c6df0fcb0_Enabled">
    <vt:lpwstr>true</vt:lpwstr>
  </property>
  <property fmtid="{D5CDD505-2E9C-101B-9397-08002B2CF9AE}" pid="3" name="MSIP_Label_817d4574-7375-4d17-b29c-6e4c6df0fcb0_SetDate">
    <vt:lpwstr>2021-09-11T16:19:52Z</vt:lpwstr>
  </property>
  <property fmtid="{D5CDD505-2E9C-101B-9397-08002B2CF9AE}" pid="4" name="MSIP_Label_817d4574-7375-4d17-b29c-6e4c6df0fcb0_Method">
    <vt:lpwstr>Standard</vt:lpwstr>
  </property>
  <property fmtid="{D5CDD505-2E9C-101B-9397-08002B2CF9AE}" pid="5" name="MSIP_Label_817d4574-7375-4d17-b29c-6e4c6df0fcb0_Name">
    <vt:lpwstr>ADB Internal</vt:lpwstr>
  </property>
  <property fmtid="{D5CDD505-2E9C-101B-9397-08002B2CF9AE}" pid="6" name="MSIP_Label_817d4574-7375-4d17-b29c-6e4c6df0fcb0_SiteId">
    <vt:lpwstr>9495d6bb-41c2-4c58-848f-92e52cf3d640</vt:lpwstr>
  </property>
  <property fmtid="{D5CDD505-2E9C-101B-9397-08002B2CF9AE}" pid="7" name="MSIP_Label_817d4574-7375-4d17-b29c-6e4c6df0fcb0_ActionId">
    <vt:lpwstr>5e10c64d-6750-4e85-9ec8-b1c5864e7784</vt:lpwstr>
  </property>
  <property fmtid="{D5CDD505-2E9C-101B-9397-08002B2CF9AE}" pid="8" name="MSIP_Label_817d4574-7375-4d17-b29c-6e4c6df0fcb0_ContentBits">
    <vt:lpwstr>2</vt:lpwstr>
  </property>
</Properties>
</file>