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C:\Users\s3s\Documents\2022 documents\ASM2022\ASM2022 database\"/>
    </mc:Choice>
  </mc:AlternateContent>
  <xr:revisionPtr revIDLastSave="0" documentId="13_ncr:1_{E21ACE13-3DF7-4052-AD6A-579EDEDAC8B8}" xr6:coauthVersionLast="47" xr6:coauthVersionMax="47" xr10:uidLastSave="{00000000-0000-0000-0000-000000000000}"/>
  <bookViews>
    <workbookView xWindow="-120" yWindow="-120" windowWidth="29040" windowHeight="15840" xr2:uid="{830FA795-76BB-42A5-8B8E-0337B86E0B67}"/>
  </bookViews>
  <sheets>
    <sheet name="Table 1_PHI" sheetId="2" r:id="rId1"/>
    <sheet name="Table 2_PHI" sheetId="1" r:id="rId2"/>
    <sheet name="Table 3_PHI" sheetId="3" r:id="rId3"/>
    <sheet name="Table 4_PHI" sheetId="6" r:id="rId4"/>
    <sheet name="Table 5_PHI" sheetId="5" r:id="rId5"/>
    <sheet name="Table 6_PHI" sheetId="7" r:id="rId6"/>
    <sheet name="Table 6a_PHI" sheetId="8" r:id="rId7"/>
    <sheet name="Table 7_PHI" sheetId="4" r:id="rId8"/>
    <sheet name="Table 7a_PHI" sheetId="9" r:id="rId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7" i="9" l="1"/>
  <c r="D36" i="6"/>
  <c r="E35" i="1"/>
  <c r="E34" i="1"/>
  <c r="E14" i="1"/>
  <c r="E15" i="1"/>
  <c r="Q29" i="1" l="1"/>
  <c r="P29" i="1"/>
  <c r="P28" i="1"/>
  <c r="Q8" i="1"/>
  <c r="P8" i="1"/>
  <c r="P15" i="1"/>
  <c r="S11" i="7"/>
  <c r="D41" i="6"/>
  <c r="C39" i="6"/>
  <c r="D38" i="6"/>
  <c r="C38" i="6"/>
  <c r="D37" i="6"/>
  <c r="C37" i="6"/>
  <c r="D35" i="6"/>
  <c r="C35" i="6"/>
  <c r="M39" i="5"/>
  <c r="M38" i="5"/>
  <c r="O28" i="3"/>
  <c r="O17" i="3"/>
  <c r="P14" i="1" l="1"/>
  <c r="Q35" i="1"/>
  <c r="D39" i="6"/>
  <c r="P34" i="1"/>
  <c r="P35" i="1"/>
  <c r="Q28" i="1"/>
  <c r="Q34" i="1" s="1"/>
  <c r="Q15" i="1"/>
  <c r="Q14" i="1"/>
</calcChain>
</file>

<file path=xl/sharedStrings.xml><?xml version="1.0" encoding="utf-8"?>
<sst xmlns="http://schemas.openxmlformats.org/spreadsheetml/2006/main" count="1716" uniqueCount="448">
  <si>
    <t>PHILIPPINES</t>
  </si>
  <si>
    <t xml:space="preserve">Table 2: MSME Landscape </t>
  </si>
  <si>
    <t>End of period data</t>
  </si>
  <si>
    <t>Item</t>
  </si>
  <si>
    <t>NUMBER OF ENTERPRISES</t>
  </si>
  <si>
    <t>Number of enterprises, total</t>
  </si>
  <si>
    <t>Number of MSMEs</t>
  </si>
  <si>
    <t xml:space="preserve">     Micro </t>
  </si>
  <si>
    <t xml:space="preserve">     Small </t>
  </si>
  <si>
    <t xml:space="preserve">     Medium </t>
  </si>
  <si>
    <t>Number of large enterprises</t>
  </si>
  <si>
    <t>MSME to total (%)</t>
  </si>
  <si>
    <t>MSME growth (%)</t>
  </si>
  <si>
    <t>--</t>
  </si>
  <si>
    <r>
      <t>MSMEs by sector</t>
    </r>
    <r>
      <rPr>
        <sz val="8"/>
        <color theme="1"/>
        <rFont val="Arial"/>
        <family val="2"/>
      </rPr>
      <t xml:space="preserve"> (% share)</t>
    </r>
  </si>
  <si>
    <t>Agriculture, forestry, and fisheries</t>
  </si>
  <si>
    <t>Manufacturing</t>
  </si>
  <si>
    <t>Transportation and communication</t>
  </si>
  <si>
    <t>Construction</t>
  </si>
  <si>
    <t>Wholesale and retail trade</t>
  </si>
  <si>
    <t>Other services</t>
  </si>
  <si>
    <t>Others*</t>
  </si>
  <si>
    <t>Capital city</t>
  </si>
  <si>
    <t>Others</t>
  </si>
  <si>
    <t>EMPLOYMENT</t>
  </si>
  <si>
    <t>Number of employment, total</t>
  </si>
  <si>
    <t>Number of employment by MSMEs</t>
  </si>
  <si>
    <t>Number of employment by large enterprises</t>
  </si>
  <si>
    <t>MSME employees to total (%)</t>
  </si>
  <si>
    <t>MSME employees growth (%)</t>
  </si>
  <si>
    <t>Share of female employees to total employees (%)</t>
  </si>
  <si>
    <r>
      <t xml:space="preserve">Employment by MSME by sector </t>
    </r>
    <r>
      <rPr>
        <sz val="8"/>
        <rFont val="Arial"/>
        <family val="2"/>
      </rPr>
      <t>(% share)</t>
    </r>
  </si>
  <si>
    <r>
      <t xml:space="preserve">Employment by MSMEs by region </t>
    </r>
    <r>
      <rPr>
        <sz val="8"/>
        <color theme="1"/>
        <rFont val="Arial"/>
        <family val="2"/>
      </rPr>
      <t>(% share)</t>
    </r>
  </si>
  <si>
    <t>CONTRIBUTION TO GDP**</t>
  </si>
  <si>
    <t>MSME contribution to GDP (P million)</t>
  </si>
  <si>
    <t>MSME contribution to GDP (% share)</t>
  </si>
  <si>
    <t>MSME GDP growth (%)</t>
  </si>
  <si>
    <r>
      <t xml:space="preserve">MSME GDP by sector </t>
    </r>
    <r>
      <rPr>
        <sz val="8"/>
        <color theme="1"/>
        <rFont val="Arial"/>
        <family val="2"/>
      </rPr>
      <t>(% share)***</t>
    </r>
  </si>
  <si>
    <r>
      <t xml:space="preserve">MSME GDP by region </t>
    </r>
    <r>
      <rPr>
        <sz val="8"/>
        <color theme="1"/>
        <rFont val="Arial"/>
        <family val="2"/>
      </rPr>
      <t>(% share)</t>
    </r>
  </si>
  <si>
    <t>EXPORTS****</t>
  </si>
  <si>
    <t>Total export value ($ million)</t>
  </si>
  <si>
    <t>Total export growth (%)</t>
  </si>
  <si>
    <t>MSME export value ($ million)</t>
  </si>
  <si>
    <t>MSME export to total export value (%)</t>
  </si>
  <si>
    <t>MSME export growth (%)</t>
  </si>
  <si>
    <t>IMPORTS****</t>
  </si>
  <si>
    <t>Total import value ($ million)</t>
  </si>
  <si>
    <t>Total import growth (%)</t>
  </si>
  <si>
    <t>MSME import value ($ million)</t>
  </si>
  <si>
    <t>MSME import to total import value (%)</t>
  </si>
  <si>
    <t>MSME import growth (%)</t>
  </si>
  <si>
    <t>MSME = micro, small, and medium-sized enterprise.</t>
  </si>
  <si>
    <t>* Includes construction, electricity, gas and water supply, and mining.</t>
  </si>
  <si>
    <t>** Based on gross value added (GVA) which refers to the total payment to factors of production, i.e., wages, interest, profits, and rents. It also includes capital consumption allowance and indirect taxes.</t>
  </si>
  <si>
    <t>*** Based on GVA; computation based on available data in the MSME Development Plan 2011-2016.</t>
  </si>
  <si>
    <t>****Based on the foreign trade statistics.</t>
  </si>
  <si>
    <t>Asian Development Bank (ADB) Asia SME Monitor 2022</t>
  </si>
  <si>
    <r>
      <t xml:space="preserve">MSMEs by region </t>
    </r>
    <r>
      <rPr>
        <sz val="8"/>
        <color theme="1"/>
        <rFont val="Arial"/>
        <family val="2"/>
      </rPr>
      <t>(% share)</t>
    </r>
  </si>
  <si>
    <t>Table 1: MSME Definition</t>
  </si>
  <si>
    <t>Micro</t>
  </si>
  <si>
    <t>Small</t>
  </si>
  <si>
    <t>Medium</t>
  </si>
  <si>
    <t>Total assets excluding land*</t>
  </si>
  <si>
    <t>Up to P3,000,000</t>
  </si>
  <si>
    <t>More than P3,000,0000 to P15,000,000</t>
  </si>
  <si>
    <t>More than P15,000,0000 to P100,000,000</t>
  </si>
  <si>
    <t>Number of employees**</t>
  </si>
  <si>
    <t>1–9</t>
  </si>
  <si>
    <t>10–99</t>
  </si>
  <si>
    <t>100–199</t>
  </si>
  <si>
    <t>* Legislated definition of micro, small, and medium-sized enterprises as provided by the Small and Medium Enterprise Development Council Resolution No.01 Series of 2003 dated 16 January 2003. ** Definition used by the Philippine Statistics Authority.</t>
  </si>
  <si>
    <t>Table 3: Bank Credit</t>
  </si>
  <si>
    <r>
      <t>COMMERCIAL BANKS</t>
    </r>
    <r>
      <rPr>
        <b/>
        <vertAlign val="superscript"/>
        <sz val="8"/>
        <color theme="1"/>
        <rFont val="Arial"/>
        <family val="2"/>
      </rPr>
      <t>1</t>
    </r>
  </si>
  <si>
    <t>Number of operating banks, total</t>
  </si>
  <si>
    <t>Universal and commercial banks</t>
  </si>
  <si>
    <t>Thrift banks</t>
  </si>
  <si>
    <t>Rural and cooperative banks</t>
  </si>
  <si>
    <r>
      <t>Credit</t>
    </r>
    <r>
      <rPr>
        <b/>
        <vertAlign val="superscript"/>
        <sz val="8"/>
        <rFont val="Arial"/>
        <family val="2"/>
      </rPr>
      <t>2</t>
    </r>
  </si>
  <si>
    <t>Loans outstanding, total (P million)</t>
  </si>
  <si>
    <t>Loans outstanding in domestic currency (P million)</t>
  </si>
  <si>
    <t>Loans outstanding in foreign currency (P million)</t>
  </si>
  <si>
    <t>Gross nonperforming loans (NPLs) (P million)</t>
  </si>
  <si>
    <t>Deposits</t>
  </si>
  <si>
    <t>Deposits, total (P million)</t>
  </si>
  <si>
    <t>Deposits in domestic currency (P million)</t>
  </si>
  <si>
    <t>Deposits in foreign currency (P million)</t>
  </si>
  <si>
    <t>MSME loans outstanding, total (P million)</t>
  </si>
  <si>
    <t>MSME loans to total loans outstanding (%)</t>
  </si>
  <si>
    <t>MSME loan growth (%)</t>
  </si>
  <si>
    <t>MSME lending rate (%)</t>
  </si>
  <si>
    <t>Nonperforming MSME loans (NPLs) (P million)</t>
  </si>
  <si>
    <t>MSME NPLs to total MSME loans (%)</t>
  </si>
  <si>
    <t>Number of MSME loan borrowers</t>
  </si>
  <si>
    <t>MSME loan borrowers to total bank borrowers (%)</t>
  </si>
  <si>
    <t>MSME loan rejection rate (% of total applications)</t>
  </si>
  <si>
    <t>Number of MSME savings account in banks</t>
  </si>
  <si>
    <t>Guaranteed MSME loans (P million)</t>
  </si>
  <si>
    <t>Non-collateral MSME loans (P million)</t>
  </si>
  <si>
    <r>
      <t xml:space="preserve">MSME loans outstanding by sector </t>
    </r>
    <r>
      <rPr>
        <sz val="8"/>
        <rFont val="Arial"/>
        <family val="2"/>
      </rPr>
      <t>(% share)</t>
    </r>
  </si>
  <si>
    <r>
      <t xml:space="preserve">MSME loans outstanding by region </t>
    </r>
    <r>
      <rPr>
        <sz val="8"/>
        <rFont val="Arial"/>
        <family val="2"/>
      </rPr>
      <t>(% share)</t>
    </r>
  </si>
  <si>
    <r>
      <t xml:space="preserve">MSME loans outstanding by type of use </t>
    </r>
    <r>
      <rPr>
        <sz val="8"/>
        <color theme="1"/>
        <rFont val="Arial"/>
        <family val="2"/>
      </rPr>
      <t>(% share)</t>
    </r>
  </si>
  <si>
    <t>For working capital</t>
  </si>
  <si>
    <t>For capital investment</t>
  </si>
  <si>
    <r>
      <t xml:space="preserve">MSME loans outstanding by tenor </t>
    </r>
    <r>
      <rPr>
        <sz val="8"/>
        <color theme="1"/>
        <rFont val="Arial"/>
        <family val="2"/>
      </rPr>
      <t>(% share)</t>
    </r>
  </si>
  <si>
    <t>Less than 1 year</t>
  </si>
  <si>
    <t>1-5 years</t>
  </si>
  <si>
    <t>More than 5 years</t>
  </si>
  <si>
    <t xml:space="preserve">1. Pertains to Philippine Banking System (PBS) data. </t>
  </si>
  <si>
    <t>2. Preliminary credit data as of Q3 2021, except for Gross NPL and Gross NPL to total loans data which are as end-2021.</t>
  </si>
  <si>
    <t>3. Loan growth for Q3 2021 computed vs. Q3 2020 total loan outstanding.</t>
  </si>
  <si>
    <t>8. MSME Loans data as of Q4 2021, except for MSME loans to total loans outstanding which is as of Q3 2021.</t>
  </si>
  <si>
    <t>Table 3a: Compliance with MSME Loans Required</t>
  </si>
  <si>
    <t>Net loan portfolio (P million)</t>
  </si>
  <si>
    <t>Min. amount required to be set aside (P million)*</t>
  </si>
  <si>
    <t>Total funds set aside for MSMEs (P million)</t>
  </si>
  <si>
    <t>Compliance Ratio</t>
  </si>
  <si>
    <t>Compliance for MSEs (%)</t>
  </si>
  <si>
    <t>Compliance for MEs (%)</t>
  </si>
  <si>
    <t>* 8% of net loan portfolio to micro and small enterprises (MSEs) and 2% to medium-sized enterprises (MEs). Note: Compliance required under the Republic Act No.6977 (amended by RA Nos. 8289 and 9501).</t>
  </si>
  <si>
    <t>Table 3b: Microfinance Exposures of Microfinance-Oriented and Engaged Banks</t>
  </si>
  <si>
    <t>Number of banks with microfinance operations</t>
  </si>
  <si>
    <t>Number of microfinance borrowers</t>
  </si>
  <si>
    <t>Amount of microfinancing portfolio (P million)</t>
  </si>
  <si>
    <t xml:space="preserve">  Growth (%)</t>
  </si>
  <si>
    <t>Savings component (P million)</t>
  </si>
  <si>
    <t>Loans by Purpose</t>
  </si>
  <si>
    <t>Microenterprise loans (P million)</t>
  </si>
  <si>
    <t>Microfinance plus (P million)</t>
  </si>
  <si>
    <t>Micro-agri loans (P million)</t>
  </si>
  <si>
    <t>Micro-housing loans (P million)</t>
  </si>
  <si>
    <t>Others (P million)</t>
  </si>
  <si>
    <t>Total (P million)</t>
  </si>
  <si>
    <t>Table 3c: Retail Loans to BMBEs</t>
  </si>
  <si>
    <t>Number of banks servicing BMBEs, total</t>
  </si>
  <si>
    <t xml:space="preserve">     Universal and commercial banks</t>
  </si>
  <si>
    <t xml:space="preserve">     Thrift banks*</t>
  </si>
  <si>
    <t xml:space="preserve">     Rural and cooperative banks*</t>
  </si>
  <si>
    <t>Number of BMBE borrowers, total</t>
  </si>
  <si>
    <t>Number of borrowers - grand total</t>
  </si>
  <si>
    <t>BMBE =  barangay microbusiness enterprise.</t>
  </si>
  <si>
    <t>* Reporting banks only.</t>
  </si>
  <si>
    <r>
      <t>BMBE loans outstanding, total (P million)</t>
    </r>
    <r>
      <rPr>
        <b/>
        <vertAlign val="superscript"/>
        <sz val="8"/>
        <color rgb="FF00B0F0"/>
        <rFont val="Arial"/>
        <family val="2"/>
      </rPr>
      <t>1</t>
    </r>
  </si>
  <si>
    <t>Regulations</t>
  </si>
  <si>
    <t>Name</t>
  </si>
  <si>
    <t>Outline</t>
  </si>
  <si>
    <t>Nonfinance Regulations</t>
  </si>
  <si>
    <t xml:space="preserve">Magna Carta for Micro, Small and Medium Enterprises (MSMEs) (R.A. No.6977 of 1991, as amended by R.A. No.8289 of 1997, R.A. No.9501 of 2008, and R.A. No.10644 of 2014) </t>
  </si>
  <si>
    <t xml:space="preserve">Retail Trade Liberation Act of 2000 (R.A. No. 8762, as amended by R.A. No. 11595 dated 10 December 2021) </t>
  </si>
  <si>
    <t>Lower the required paid-up capital for foreign investors to engage in retail trade in the country by promulgating the following amendments:
1) Lowering of the minimum paid-up capital requirement and investment per store requirement
2) Compliance with Labor laws and promotion of locally manufactured products
3) Deletion of the requirement on public offering of shares of stock</t>
  </si>
  <si>
    <t xml:space="preserve">Barangay Micro Business Enterprises (BMBE) Act of 2002, (R.A. No.9178 as amended by R.A. No.10644 of 2014) </t>
  </si>
  <si>
    <t xml:space="preserve">1) Exemption from income tax for income arising from operation of BMBEs.
2) Exemption from the coverage of the Minimum Wage Law.
3) Priority access for financing requirements through a special credit window.
4) Assistance programs for technology transfer, production and management training, and marketing assistance programs.
</t>
  </si>
  <si>
    <t>Small and Medium Enterprise Development Council Resolution No.01 Series of 2003</t>
  </si>
  <si>
    <t>Legislated definition of micro, small, and medium-sized enterprises.</t>
  </si>
  <si>
    <t>Philippine Cooperative Code of 2008 (R.A. No.9520)</t>
  </si>
  <si>
    <t>1) Foster the creation and growth of cooperatives as a practical vehicle for promoting self-reliance and harnessing people power towards the attainment of economic development and social justice.
2) Encourage the private sector to undertake the actual formation and organization of cooperatives and shall create an atmosphere that is conducive to the growth and development of these cooperatives.</t>
  </si>
  <si>
    <t>Go Negosyo Act of 2014 (R.A. No.10644)</t>
  </si>
  <si>
    <t xml:space="preserve">1) Establishment of Negosyo Centers in all provinces, cities and municipalities to promote ease of doing business and facilitate access to services for MSMEs within its jurisdiction.
2) Technology transfer, production and management training, and marketing assistance for MSMEs.
3) Establishment of a Philippine Business Registry Databank under the Department of Trade and Industry (DTI) to serve as a database of all business enterprises in the country.
4) Expansion of MSME Development Council and Advisory Unit.
5) Establishment of a Start-up Fund for MSMEs to provide financing for the development and promotion of MSMEs in priority sectors of the economy to be sourced from the MSME Development Fund and BMBE Fund.
</t>
  </si>
  <si>
    <t>Tax Reform for Acceleration and Inclusion Act of 2017 (TRAIN Law) (R.A. No.10963)</t>
  </si>
  <si>
    <t>1) Increases the threshold of value-added tax (VAT) registration to P3 million.
2) Lower personal income taxes that cover micro or small self-employed and professionals. 
3) Simplified flat tax system for micro or small self-employed and professionals earning below the VAT threshold.</t>
  </si>
  <si>
    <t>Ease of Doing Buisness and Efficient Government Service Delivery Act of  2018 (R.A. No.11032)</t>
  </si>
  <si>
    <t xml:space="preserve">1) Reduced processing time (i.e., 3 working days for simple transactions; 7 working days for complex transactions, and 21 working days for highly technical transactions).
2) Simplified steps for securing documentation requirements (i.e., unified business application form; automation of LGUs' system of issuance of business permits and licenses; establishment of a Business One-Stop Shop).
3) Establishment of a Citizen's Charter.
4) Zero Contact Policy.
5) Setting up of a Central Business Portal and Philippine Business Databank.
6) Interconnectivity Infrastructure Development.
7) Creation of the Anti-Red Tape Authority.
8) Penalties.
</t>
  </si>
  <si>
    <t>Philippine Identification System Act of 2018 (R.A. No.11055)</t>
  </si>
  <si>
    <t>Establish a national digital ID system called PhilSys.</t>
  </si>
  <si>
    <t>Cooperative Development Authority Charter Act of 2019 (R.A. No.11364)</t>
  </si>
  <si>
    <t xml:space="preserve">The act mandates the Cooperative Development Authority (CDA) to promote the viability and growth of cooperatives as instruments of equity, social justice and economic development. </t>
  </si>
  <si>
    <t>Philippine Innovation Act of 2019 (R.A. No.11293)</t>
  </si>
  <si>
    <t xml:space="preserve">The act aims to facilitate the development of strategies toward promoting MSMEs' internationalization and participation in domestic and global value chains. A new mandatory lending scheme for innovation activities, targeting startups and MSMEs, is stipulated. </t>
  </si>
  <si>
    <t>Pantawid Pamilyang Pilipino Program (4Ps) Act of 2019 (R.A. No. 11310)</t>
  </si>
  <si>
    <t xml:space="preserve">Stipulate the national social protection and human development program. </t>
  </si>
  <si>
    <t>Innovative Startup Act of 2019 (R.A. No. 11337)</t>
  </si>
  <si>
    <t>The act aims to create initiatives that provide benefits and incentives to stratups and startup enablers.</t>
  </si>
  <si>
    <t>Youth Entrepreneurship Act (R.A. 10679)</t>
  </si>
  <si>
    <t>Establish, maintain and support a complete, adequate and integrated system of education and training to encourage the entrepreneurial spirit among youth as well as support and promote the growth of young entrepreneurs nationwide.</t>
  </si>
  <si>
    <t>Revised Corporation Code of the Philippines (R.A. 11232)</t>
  </si>
  <si>
    <t>Revised the 38-year old Corporation Code with the aim of improving ease of doing business in the country.</t>
  </si>
  <si>
    <t>Corporate Recovery and Tax Incentives for Enterprises (CREATE)</t>
  </si>
  <si>
    <t>Contains amendments to several provisions of the National Internal Revenue Code of 1997 ("Tax Code"), primarily on the reduction of the corporate income tax rate and the introduction of the new title on tax incentives.</t>
  </si>
  <si>
    <t>Bayanihan to Heal as One Act (Bayanihan 1) (R.A. 11469)</t>
  </si>
  <si>
    <t>Enacted in March 2020 granting the President additional authority to combat the COVID-19 pandemic.</t>
  </si>
  <si>
    <t>Bayanihan to Heal as One Act (Bayanihan 2) (R.A. 11494)</t>
  </si>
  <si>
    <t>Enacted in September 2020 granting the President additional authority to combat the COVID-19 pandemic.</t>
  </si>
  <si>
    <t>Finance Regulations</t>
  </si>
  <si>
    <t>Pawnshop Regulation Act of 1973 (Presidential Decree No.114)</t>
  </si>
  <si>
    <t>Regulate and supervise pawnshops.</t>
  </si>
  <si>
    <t>Non-Stock Savings and Loan Association Act of 1997 (R.A. No.8367)</t>
  </si>
  <si>
    <t>Regulate and supervise non-stock savings and loan associations (NSSLAs).</t>
  </si>
  <si>
    <t>Financing Company Act of 1998 (R.A. No. 8556)</t>
  </si>
  <si>
    <t>Regulate and promote the activities of financing and leasing companies</t>
  </si>
  <si>
    <t>Lending Company Regulation Act of 2007 (R.A. No. 9474)</t>
  </si>
  <si>
    <t xml:space="preserve">Regulate the establishment of lending companies </t>
  </si>
  <si>
    <t>Credit Information Systems Act of 2008 (R.A. No.9510)</t>
  </si>
  <si>
    <t>Establish and supervise the Credit Information Corporation (CIC).</t>
  </si>
  <si>
    <t>Microfinance NGOs Act of 2015 (R.A. No.10693)</t>
  </si>
  <si>
    <t xml:space="preserve">1) Strengthen Nongovernment Organizations (NGOs) engaged in microfinance for the poor.
2) Pursue a program of poverty eradication wherein poor Filipino families shall be encouraged to undertake entrepreneurial activities to meet their minimum basic needs.
The Microfinance NGOs Regulatory Council (MNRC) was established as an accrediting body for microfinance NGOs. </t>
  </si>
  <si>
    <t>Credit Surety Fund Act of 2015 (R.A. No. 10744)</t>
  </si>
  <si>
    <t>Provides for the creation and organization of CSF Cooperatives in the country.
A CSF Cooperative is defined as an LGU-partnered cooperative comprised of well-capitalized and well-managed cooperatives/non-government organizations (NGOs), local government units (LGUs), government financial institutions (GFIs), Industrial Guarantee and Loan Fund (IGLF) and government agencies (GAs), which will
enable the MSMEs, cooperatives and NGOs to have easier access to credit from banks despite lack of collaterals.</t>
  </si>
  <si>
    <t>Agri-Agra Credit of 2009 (R.A. No.10000)</t>
  </si>
  <si>
    <t>1) Promote rural development by enhancing access of the rural agricultural sector to financial services and programs that increase market efficiency and promote modernization in the rural agricultural sector
2) Mandate banking institutions to set aside at least 25% of their total loanable funds for agriculture and fisheries credit, of which at least 10% of the loanable funds shall be made available for agrarian reform beneficiaries</t>
  </si>
  <si>
    <t>President Executive Order No.208 of 2016 on the National Financial Inclusion Steering Committee</t>
  </si>
  <si>
    <t>Institutionalize the Financial Inclusion Steering Committee (FISC).</t>
  </si>
  <si>
    <t>BSP Circular No. 908 Series of 2016 on Agriculture Value Chain Financing Framework</t>
  </si>
  <si>
    <t>Define the lending program features and regulatory incentives for BSP supervised financial institutions that plan to engage in AVCF</t>
  </si>
  <si>
    <t>BSP Circular No.940 Series of 2017 on Cash Agents</t>
  </si>
  <si>
    <t>Regulate and supervise cash agents (branchless banking).</t>
  </si>
  <si>
    <t>BSP Circular No.980 Series of 2017 on The National Retail Payment System</t>
  </si>
  <si>
    <t>Operationalize the National Retail Payment System (NRPS).</t>
  </si>
  <si>
    <t>BSP Circular No. 1049 Series of 2019 on Rules and Regulations on the Registration of Operators of Payment Systems (OPS)</t>
  </si>
  <si>
    <t>Provide the rules and regulations on the registration of OPS in line with the implementation of the National Payment Systems Act</t>
  </si>
  <si>
    <t>BSP Circular No. 1089 Series of 2020 on Payment System Oversight Framework</t>
  </si>
  <si>
    <t>Set out the BSP's regulatory approach to overseeing payment systems pursuant to the National Payment Systems Act and the New Central Bank Act as amended by R.A. No. 11211</t>
  </si>
  <si>
    <t>BSP Circular No. 1105 Series of 2020 on Guidelines on the Establishment of Digital Banks</t>
  </si>
  <si>
    <t>Consider digital bank as a distinct classification of bank and provide the framework for its operation and establishment</t>
  </si>
  <si>
    <t>BSP Circular No. 1122 Series of 2021 on Open Finance Framework</t>
  </si>
  <si>
    <t>Espouse consent-driven data portability, interoperability and collaborative partnerships with existing financial institutions and new third-party players such as fintechs and other non-financial institutions</t>
  </si>
  <si>
    <t>BSP Circular No. 1117 Series of 2021 on Implementation of R.A. No. 11523, otherwise known as the "Financial Institutions Strategic Transfer (FIST Act)</t>
  </si>
  <si>
    <t xml:space="preserve">Govern the sale/transfer and investment transactions of BSP supervised financial institutions </t>
  </si>
  <si>
    <t>BSP Circular No. 1127 Series of 2021 on Governance Policy for Operators Payment System</t>
  </si>
  <si>
    <t>Provide specific regulatory expectations on the governance arrangements and standards to be adhered to by all OPS</t>
  </si>
  <si>
    <t xml:space="preserve">President Executive Order No.58 of 2018 on the Philippine Guarantee Corporation </t>
  </si>
  <si>
    <t>Merger of 5 guarantee corporations namely: the Philippine Export-Import Credit Agency, the Home Guaranty Corporation, the Industrial Guarantee and Loan Fund, the Agricultural Guarantee Fund Pool, and credit guarantee function of the Small Business Corporation to create the Philippine Guarantee Corporation.</t>
  </si>
  <si>
    <t xml:space="preserve">Personal Property Security Act of 2018 (R.A. No.11057) </t>
  </si>
  <si>
    <t>Establish a centralized electronic registry on personal property and supervise movable asstes.</t>
  </si>
  <si>
    <t xml:space="preserve">National Payment Systems Act of 2018 (R.A. No.11127) </t>
  </si>
  <si>
    <t xml:space="preserve">Provide a comprehensive legal and regulatory framework for the national payment systems, which appointed the BSP as the regulator of the national payment systems. </t>
  </si>
  <si>
    <t>Islamic Banking Act (R.A. No. 11439 or An Act Providing for the Regulation and Organization of Islamic Banks)</t>
  </si>
  <si>
    <t>1) Allow the establishment of Islamic banks in the country in pursuit of greater financial inclusion
2) Mandate the BSP to exercise regulatory powers and supervision over the operations of Islamic banks</t>
  </si>
  <si>
    <t>Philippine Stock Exchange Consolidated Listing and Disclosure Rules (Article III, Part E)</t>
  </si>
  <si>
    <t>SME board listing rules.</t>
  </si>
  <si>
    <t>Only microfinane NGOs that have been operating for at least three (3) consecutive years may be accredited by the Council.</t>
  </si>
  <si>
    <t>SEC Circular No.5 Series of 2018 on Adoption of Philippine Financial Reporting Standards (PFRS) for Small Entities</t>
  </si>
  <si>
    <t>The PFRS allows small entities to comply with the financial reporting requirements without undue cost or burden by reducing choices for accounting treatment, eliminating topics that are not generally relevant to small entities, simplifying methods for recognition and measurement, and reducing disclosure requirements.</t>
  </si>
  <si>
    <t>SEC Circular No.14 Series of 2019 on Rules and Regulations Governing Crowdfunding</t>
  </si>
  <si>
    <t>Regulators and Policymakers</t>
  </si>
  <si>
    <t>Responsibility</t>
  </si>
  <si>
    <t>Department of Trade and Industry (DTI)</t>
  </si>
  <si>
    <t>Primary government agency responsible for promoting an enabling environment to MSMEs and their development.</t>
  </si>
  <si>
    <t>Micro, Small and Medium Enterprise Development Council (MSMED Council)</t>
  </si>
  <si>
    <t>Chaired by the DTI secretary. Formulate MSME promotion policies and provide guidance on implementing MSME programs.</t>
  </si>
  <si>
    <t>Bureau of Small and Medium Enterprise Development (BSMED), DTI</t>
  </si>
  <si>
    <t>Act as the secretariat of MSMED Council. Advocate SME policies, programs, and projects.</t>
  </si>
  <si>
    <t>Financial Inclusion Steering Committee (FISC)</t>
  </si>
  <si>
    <t>A coordinating body of implementing the National Strategy for Financial Inclusion (NSFI).</t>
  </si>
  <si>
    <t>Bangko Sentral ng Pilipinas (BSP)</t>
  </si>
  <si>
    <t>Regulate and supervise banks and NBFIs.</t>
  </si>
  <si>
    <t>Securities and Exchange Commission (SEC)</t>
  </si>
  <si>
    <t>Regulate and supervise the capital markets and participants.</t>
  </si>
  <si>
    <t>Microfinance Non-Government Organization Regulatory Council (MNRC)</t>
  </si>
  <si>
    <t>Institute and operationalize a system of accreditation for microfinance NGOs and monitor their performance to ensure continuing compliance with the financial standards, social performance standards, governance standards, and other provisions of the Microfinance NGOs Act.</t>
  </si>
  <si>
    <t>Cooperative Development Authority (CDA)</t>
  </si>
  <si>
    <t>Promote the growth and viability of cooperatives as instruments of equity, social justice and, economic development. Regulate all cooperatives in the Philippines.</t>
  </si>
  <si>
    <t>Insurance Commission (IC)</t>
  </si>
  <si>
    <t>Regulate the implementation of public-private co-insurance agreement on agriculture insurance</t>
  </si>
  <si>
    <t>Policies</t>
  </si>
  <si>
    <t>Responsible Entity</t>
  </si>
  <si>
    <t>Small and Medium Enteprise Development Plan (2004–2010)</t>
  </si>
  <si>
    <t>MSMED Council</t>
  </si>
  <si>
    <t xml:space="preserve">Increase the contribution of SMEs as an important engine of growth:  
1) Increased productivity
2) Increased production output and sales
3) Contirbution to growth of exports
4) New creative enterprises
</t>
  </si>
  <si>
    <t>Micro, Small and Medium Enteprise Development Plan (2011-2016)</t>
  </si>
  <si>
    <t xml:space="preserve">Increase the contribution of SMEs as an important engine of growth through: 
1) Enabling business environment
2) Access to finance
3) Access to markets
4) Increasing productivity and efficiency
</t>
  </si>
  <si>
    <t>Micro, Small and Medium Enterprise Development Plan (2017-2022)</t>
  </si>
  <si>
    <t>Increase the contribution of MSME as key drivers of inclusive economic growth through:
1) Improved business climate
2) Improved access to finance  
3) Enhanced management and labor capacities 
4) Improved access to technology and innovation
5) Improved access to market</t>
  </si>
  <si>
    <t>Philippine Development Plan (2011–2016)</t>
  </si>
  <si>
    <t>National Economic Development Authority and other government agencies including the DTI</t>
  </si>
  <si>
    <t>Philippine Development Plan (2017–2022)</t>
  </si>
  <si>
    <t>1) Malasakit - Enhancing the social fabric
2) Pagbabago - Inequality-reducing transformation
3) Patuloy na Pag-unlad - Increasing growth potential</t>
  </si>
  <si>
    <t>The National Strategy for Financial Inclusion (NSFI) (2015)</t>
  </si>
  <si>
    <t>FISC</t>
  </si>
  <si>
    <t>1) Policy and regulation that facilitate access to a wide range of financial products and services for all
2) Financial education and consumer protection
3) Advocacy programs
4) Data and measurement for proper monitoring</t>
  </si>
  <si>
    <t>NSFI 2022-2028</t>
  </si>
  <si>
    <t>Ensure that the NSFI remains a responsive and relevant blueprint to achieve the vision of driving financial inclusion toward broad-based growth and resilience through the following desired outcomes:
1) Reduced disparities in financial inclusion
2) Improved financial health and resilience
3) More financially capable and empowered consumers
4) Increased access to finance for MSMEs, including startups, and the agriculture sector</t>
  </si>
  <si>
    <t>Bangko Sentral ng Pilipinas (BSP) Initiatives on MSMEs</t>
  </si>
  <si>
    <t>BSP</t>
  </si>
  <si>
    <t>R.A. = Republic Act.</t>
  </si>
  <si>
    <t>Table 5: Nonbank Finance</t>
  </si>
  <si>
    <t xml:space="preserve">End of period data </t>
  </si>
  <si>
    <t>NUMBER OF NONBANK FINANCE INSTITUTIONS</t>
  </si>
  <si>
    <t>Credit unions/cooperatives</t>
  </si>
  <si>
    <t>Finance companies</t>
  </si>
  <si>
    <t>Pawnshops</t>
  </si>
  <si>
    <t>Leasing companies</t>
  </si>
  <si>
    <t>Factoring companies</t>
  </si>
  <si>
    <t>Insurance companies</t>
  </si>
  <si>
    <t>Non-stock savings and loans associations (NSSLAs)</t>
  </si>
  <si>
    <t>Investment houses</t>
  </si>
  <si>
    <t>Mutual fund/Investment companies</t>
  </si>
  <si>
    <t>CREDIT UNIONS AND COOPERATIVES</t>
  </si>
  <si>
    <t>Financing outstanding, total (P million)</t>
  </si>
  <si>
    <t xml:space="preserve">      Growth (%)</t>
  </si>
  <si>
    <t xml:space="preserve">Total financing to GDP (%) </t>
  </si>
  <si>
    <t>Annual lending rate (%, on average)</t>
  </si>
  <si>
    <t>Gross NPLs to total loans (%)</t>
  </si>
  <si>
    <t>Number of customers financed, total</t>
  </si>
  <si>
    <t>Capital city (NCR)</t>
  </si>
  <si>
    <t>PAWNSHOPS</t>
  </si>
  <si>
    <t>Annual financing rate (%, on average)</t>
  </si>
  <si>
    <t>Gross nonperforming financing (NPFs) (P million)</t>
  </si>
  <si>
    <t>Gross NPFs to total financing (%)</t>
  </si>
  <si>
    <t>NON-STOCK SAVINGS AND LOANS ASSOCIATIONS (NSSLAs)</t>
  </si>
  <si>
    <t>Total financing to GDP (%)</t>
  </si>
  <si>
    <t>3. Revised 2013 and 2014 data for pawnshops financing.</t>
  </si>
  <si>
    <t>4. Financing outstanding for NSSLAs covers loans and discounts - loans, past due loans and discounts, and items in litigation. Beginning September 2020, loans and discounts item has been changed to loans and receivables.</t>
  </si>
  <si>
    <t>5. Increase in financing outstanding in 2017 is due to inclusion of Salary-Based General-Purpose Consumption Loans.</t>
  </si>
  <si>
    <r>
      <t>Microfinance institutions</t>
    </r>
    <r>
      <rPr>
        <vertAlign val="superscript"/>
        <sz val="8"/>
        <color theme="1"/>
        <rFont val="Arial"/>
        <family val="2"/>
      </rPr>
      <t>1</t>
    </r>
  </si>
  <si>
    <r>
      <t xml:space="preserve">Financing outstanding by region </t>
    </r>
    <r>
      <rPr>
        <sz val="8"/>
        <color theme="1"/>
        <rFont val="Arial"/>
        <family val="2"/>
      </rPr>
      <t>(% share)</t>
    </r>
  </si>
  <si>
    <r>
      <t xml:space="preserve">Financing outstanding, total (P million) </t>
    </r>
    <r>
      <rPr>
        <vertAlign val="superscript"/>
        <sz val="8"/>
        <rFont val="Arial"/>
        <family val="2"/>
      </rPr>
      <t>2, 3</t>
    </r>
  </si>
  <si>
    <r>
      <t xml:space="preserve">Total financing to GDP (%) </t>
    </r>
    <r>
      <rPr>
        <vertAlign val="superscript"/>
        <sz val="8"/>
        <rFont val="Arial"/>
        <family val="2"/>
      </rPr>
      <t>2, 3</t>
    </r>
  </si>
  <si>
    <r>
      <t xml:space="preserve">Financing outstanding by region </t>
    </r>
    <r>
      <rPr>
        <sz val="8"/>
        <rFont val="Arial"/>
        <family val="2"/>
      </rPr>
      <t>(% share)</t>
    </r>
  </si>
  <si>
    <r>
      <t xml:space="preserve">Financing outstanding, total (P million) </t>
    </r>
    <r>
      <rPr>
        <vertAlign val="superscript"/>
        <sz val="8"/>
        <rFont val="Arial"/>
        <family val="2"/>
      </rPr>
      <t>4, 5</t>
    </r>
  </si>
  <si>
    <t>Table 4: Public Finance and Credit Guarantees</t>
  </si>
  <si>
    <t>2019*</t>
  </si>
  <si>
    <t>SBC's Credit Guarantees</t>
  </si>
  <si>
    <t>Outstanding guaranteed loans (P million)</t>
  </si>
  <si>
    <t>Loan origination (P million)</t>
  </si>
  <si>
    <t>Guaranteed loans approved (P million)**</t>
  </si>
  <si>
    <t>Guaranteed loans disbursed (P million)</t>
  </si>
  <si>
    <t>Number of MSMEs guaranteed***</t>
  </si>
  <si>
    <t>Accumulated number of MSMEs guaranteed</t>
  </si>
  <si>
    <t>MSME access to guarantees (% of total MSMEs)</t>
  </si>
  <si>
    <t>Guaranteed loans to MSME loans (%)</t>
  </si>
  <si>
    <t>ASENSO Program</t>
  </si>
  <si>
    <t>Total funds released for MSME loans (P million)</t>
  </si>
  <si>
    <t>Land Bank of the Philippines</t>
  </si>
  <si>
    <t>Development Bank of the Philippines</t>
  </si>
  <si>
    <t>Small Business Corporation</t>
  </si>
  <si>
    <t>Other GFIs****</t>
  </si>
  <si>
    <t>Number of MSMEs benefitted</t>
  </si>
  <si>
    <t>SBC = Small Business Corporation, ASENSO =Access of Small Enterprises to Sound Lending Opportunity, GFI = government financial institution.</t>
  </si>
  <si>
    <t>* Data as of August 2019.</t>
  </si>
  <si>
    <t>** Guaranteed amount is computed as approved credit line or loan amount x guarantee cover (%). Based on historical data, average guarantee cover is 70%, but there were special cases where the guarantee cover is below 70% such as in 2010.</t>
  </si>
  <si>
    <t>*** The big jump in 2017 was brought by credit risk guarantee fund (CRGF) portfolio amounting to P672.35 million with contingent liabiliy at P537.86 million on 14,497 MSMEs.</t>
  </si>
  <si>
    <t>**** Other participating GFIs are National Livelihood Development Corporation, Philippine Export-Import Credit Agency, Quedan and Rural Credit Guarantee Corporation, and Social Security System.</t>
  </si>
  <si>
    <t>Table 4a: Credit Guarantees - PhilGuarantee</t>
  </si>
  <si>
    <t>PhilGuarantee</t>
  </si>
  <si>
    <t xml:space="preserve">   Growth (%)</t>
  </si>
  <si>
    <t>Guaranteed loans approved (P million)</t>
  </si>
  <si>
    <t>Accumulated guaranteed loans disbursed (P million)</t>
  </si>
  <si>
    <t>Number of MSMEs guaranteed</t>
  </si>
  <si>
    <t>Non-performing guaranteed loans (P million)</t>
  </si>
  <si>
    <t>Source: ADB Asia SME Monitor 2022 database. Data from PhilGuarantee.</t>
  </si>
  <si>
    <t>Table 6: Capital Markets</t>
  </si>
  <si>
    <t>EQUITY MARKET</t>
  </si>
  <si>
    <t>Main Board</t>
  </si>
  <si>
    <t>Index</t>
  </si>
  <si>
    <t>Market capitalization (P million)</t>
  </si>
  <si>
    <t>Trading value (P million)</t>
  </si>
  <si>
    <t>Trading volume (million of shares)</t>
  </si>
  <si>
    <t>Number of listed companies</t>
  </si>
  <si>
    <t>Number of IPOs</t>
  </si>
  <si>
    <t>Number of delisted companies</t>
  </si>
  <si>
    <t>Specialized Board</t>
  </si>
  <si>
    <t>SME Board</t>
  </si>
  <si>
    <t>Moved to the main board</t>
  </si>
  <si>
    <t>Moved from the main board</t>
  </si>
  <si>
    <t>IPO = initial public offering.</t>
  </si>
  <si>
    <t>Criteria</t>
  </si>
  <si>
    <t>Stock</t>
  </si>
  <si>
    <t>Track Record of Profitable Operations</t>
  </si>
  <si>
    <t>a.</t>
  </si>
  <si>
    <t>Cumulative net income, excluding non-recurring items, of at least P75 million for 3 full fiscal years immediately preceding the application for listing;</t>
  </si>
  <si>
    <t>Cumulative EBITDA, excluding non-recurring items, of at least P15 million for 3 fiscal years immediately preceding the application for listing or such shorter period as the company has been operating; or</t>
  </si>
  <si>
    <t>b.</t>
  </si>
  <si>
    <t>Minimum net income of P50 million for the most recent fiscal year; and</t>
  </si>
  <si>
    <t>Cumulative operating revenues or sales of at least P150 million for the 3 fiscal years immediately preceding the filing of the listing application or such shorter period as the company has been operating, with an average net sales/operating revenues growth rate of at least 20% over the 2 years immediately preceding the filing of the listing application.</t>
  </si>
  <si>
    <t>c.</t>
  </si>
  <si>
    <t>The applicant company must further be engaged in materially the same businesses and must have a proven track record of management throughout the last 3 years prior to the filing of the application.</t>
  </si>
  <si>
    <t>The applicant company must further be engaged in materially the same business and must have a proven track record of management throughout the last 3 years prior to the filing of the applicatin or such shorter period as the company has been operating.</t>
  </si>
  <si>
    <t>Exceptions to the 3-year track record requirement:</t>
  </si>
  <si>
    <t>Operating History</t>
  </si>
  <si>
    <t xml:space="preserve">i. </t>
  </si>
  <si>
    <t>The applicant company has been operating for at least 10 years prior to the filing of the application and has a cumulative net income of at least P75 million for at least 2 of the 3 fiscal years immediately preceding the filing of the listing application;</t>
  </si>
  <si>
    <t xml:space="preserve">The applicant must further be engaged in materially the same business and must have a proven track record of management throughout the last 3 years prior to the filing of the application. </t>
  </si>
  <si>
    <t xml:space="preserve">ii. </t>
  </si>
  <si>
    <t xml:space="preserve">The applicant company is a newly formed holding company which uses the operational track record of its subsidiary. </t>
  </si>
  <si>
    <t>The applicant company shall submit to the Exchange audited consolidated financial statements for the last 3 full fiscal years preceding the filing of the application or such shorter period as the company has been operating. The financial statements must be accompanied by an unqualified external auditor's opinion.</t>
  </si>
  <si>
    <t>Stockholders' Equity</t>
  </si>
  <si>
    <t>The applicant company must have a stockholders' equity of at least P500 million in the fiscal year immediately preceding the filing of the application.</t>
  </si>
  <si>
    <t>The applicant company must have a stockholders' equity of at least P25 million in the fiscal year immediately preceding the filing of the application.</t>
  </si>
  <si>
    <t>Minimum Number of Shareholders</t>
  </si>
  <si>
    <t>Upon listing, the applicant company shall have at least 1,000 stockholders, each owning stocks equivalent to at least 1 board lot.</t>
  </si>
  <si>
    <t>Upon listing, the applicant company shall have at least 200 stockholders, each owning stocks equivalent to at least 1 board lot.</t>
  </si>
  <si>
    <t>Restrictions</t>
  </si>
  <si>
    <t>a. No divestment of shares in operating subsidiary - A newly formed holding company which invokes the operational track record of its subsidiary to qualify for the track record requirement is prohibited from divesting its shareholdings in the said subsidiary for a period of 3 years fom the listing of its shares. The prohibition shall not apply if a divestment plan is approved by the majority of the applicant company's stockholders.
b. No secondary offering for companies that are exempt fom the track record and operating history requirements - Companies that are exempt frm the track record and operating history requirements, such as mining, petroleum and renewable energy companies and newly formed holding companies are prohibited from offering secndary shares during the initial public offering.</t>
  </si>
  <si>
    <t>a. No listing of holding, portfolio and passive income companies - For purposes of this rule, holding, portfolio, and passive income company shall mean a company that confines its activities to owning stocks in, and supervising management of other companies and whose source of income are mainly dividends, equitized earnings, and interest earnings from its investments.
b. No change in primary purpose and/or secondary purpose - The applicant company shall not be allowed to change its primary and/or secondary purpose(s) stated in its Articles of Incorporation for a period of 7 years following its listing.
c. No offering of secondary securities for companies exempt from the track record and operating history requirements - Companies that are exempt from the track record and operating history requirements such as mining, petroleum, and renewable energy companies, are prohibited from offering secondary securitis during the IPO.</t>
  </si>
  <si>
    <t>Sponsor Model</t>
  </si>
  <si>
    <t>N/A</t>
  </si>
  <si>
    <t>The applicant company's suitability for listing will be evaluated in the first instance by a sponsor accredited by the PSE using the sponsor's own deal selection criteria. If the sponsor is satisfied as to the applicant company's suitability for listing after assessing its financial condition, business viability, future prospects, and management's track record, among others, it shall endorse the listing application to the Exchange. The sponsor will be required to provide guidance, including business and compliance advisory services, to the issuer for three years after listing.</t>
  </si>
  <si>
    <t>Notes: selected criteria only. Amended rules took effect on 24 March 2021. More information on the Listing Rules can be read here: https://www.pse.com.ph/regulation-listed-company/#lc1</t>
  </si>
  <si>
    <t xml:space="preserve">Source: ADB Asia SME Monitor 2022 database. Data from Philippine Stock Exchange. </t>
  </si>
  <si>
    <t>Source: ADB Asia SME Monitor 2022 database. Data from Bangko Sentral ng Pilipinas, Cooperative Development Authority, and Securities and Exchange Commission.</t>
  </si>
  <si>
    <t xml:space="preserve">SEC Resolution No. 187, series of 2022 </t>
  </si>
  <si>
    <t>1) Anticorruption/transparency, accountable, and participatory governance
2) Poverty reduction and empowerment of the poor and vulnerable
3) Rapid, inclusive, and sustained economic growth
4) Just and lasting peace and the rule of law
5) Integrity of the environment and climate change mitigation and adaptation</t>
  </si>
  <si>
    <t>Set the applicable Performance Standards which serve as the criteria for accreditation of Microfinance NGOs. Circular Nos. 2 to 4 are regarding the amendments and additional rules, regulations and guidelines in relation to the accreditation of the Microfinance NGOs.</t>
  </si>
  <si>
    <t>Adoption of the financial reporting framework, Standard Chart of Accounts for microfinance NGOs which shall be used from 2020, and annual submission of the Special Form of Financial Statements ("SFFS") for microfinance NGO.</t>
  </si>
  <si>
    <t>MNRC Memorandum Circular No. 1 Series of 2020 on the Compliance of Microfinance NGOs with Republic Act No. 9510 or the Credit Information System Act</t>
  </si>
  <si>
    <t>MNRC Memorandum Circular No. 2, Series of 2020 on the Annual Submission of Reports by Accredited Microfinance NGOs</t>
  </si>
  <si>
    <t>MNRC Memorandum Circular No. 1, Series of 2021 on the Prudential Relief Measures to Support Economic Recovery of Accredited Microfinance NGOs</t>
  </si>
  <si>
    <t>MNRC Memorandum Circular No. 2, Series of 2021 on the Guidelines for the Accreditation of Microfinance NGOs for the period 2022 to 2025</t>
  </si>
  <si>
    <t>Updates on PSE's SME board listing rules:
The PSE undertook a review of its rules with the objective of increasing the number of listings on the Exchange, particularly on the SME Board, consistent with the government’s thrust of supporting the development of small and medium-sized enterprises. At the same time, the PSE updated its Main Board listing rules, following a benchmarking exercise, to ensure that the Exchange’s requirements are at par with those of its regional peers and that the Philippine stock market remains competitive with other markets. The PSE also deemed it timely to update the listing rules to take into account the challenges brought about by the COVID-19 pandemic, while positioning the equities market as a viable capital raising option for companies looking to fund their recovery measures or pursue their expansionary plans. 
Through its revised Main and SME Board Listing Rules,the PSE also allowed sponsor-driven listings on the SME Board for companies that are unable to comply with the profitability and/or operating history requirement. In the Sponsor Model, the applicant’s suitability for listing will be evaluated in the first instance by a listing sponsor accredited by the PSE using the sponsor’s own deal selection criteria. If the listing sponsor is satisfied as to the applicant’s suitability for listing after assessing its financial condition, business viability, future prospects, and management’s track record, among others, it shall endorse the listing application to the Exchange, which shall pass upon the application using relaxed listing criteria. The listing sponsor will be required to provide guidance, including business and compliance advisory services, to the issuer for 3 years after listing. 
Lastly, the PSE gave a temporary relief to companies applying for initial listing in 2021 or 2022, whether in the Main or SME Board, in consideration for the business impact of COVID-19.  On 04 February 2021, the Commission En Banc approved the proposed amendments of the said Rules including the temporary reliefs to companies applying for initial listing on 2021 or 2022.</t>
  </si>
  <si>
    <t xml:space="preserve">Approved on 10 March 2022 to expand the Commission's institutional capacity, ensure the efficient delivery of public service, and effective enforcement of laws with the growing number of corporations and other forms of associations that the SEC supervises and monitors through the creation of new units, including among others, the following: 
(1) The PhiliFintech Innovation Office (PhiliFINO) that will promote the development of financial technology in the country in line with the Commission’s mandate under the Securities Regulation Code to promulgate rules for the registration and licensing of innovative and other trading markets or Exchanges covering, but not limited to, the issuance and trading of innovative securities, securities of innovative small, medium, growth and venture enterprises, and technology-based ventures.
(2) The Office for the Advancement of Strategic Investments in Small and Medium Enterprises (OASIS) that will focus on enabling SMEs and start-ups to access the capital market, pursuant to the Commission’s mandate to promote the development of the capital market, as well as the democratization of wealth by unlocking more investment opportunities. A goal under the OASIS is 888@88, meaning, in 2024.at the 88th year anniversary of SEC, there shall be at least 888 companies that have tapped the capital market for their capital raising activities. It is envisioned that some of these companies will graduate to be listed on the Exchange. Currently, there are 284 companies that are listed in the Philippine Stock Exchange.  The OASIS will undertake to hold roadshows and consultative meetings around the country to engage with the SMEs and direct them to relevant capital market participants and intermediaries like the Philippine Stock exchange, investment houses and underwriters to assist them in accessing the capital market for their funding needs.  Crowdfunding as an alternative and innovative medium for building capital for SMEs shall also be introduced by the OASIS.   
</t>
  </si>
  <si>
    <t>1Bayanihan to Heal as One Act (Bayanihan 2) (R.A. 11494) - CARES Program</t>
  </si>
  <si>
    <t xml:space="preserve">The PhP8.08 billion infusion by the National Government into SBCorp was in the form of equity, resulting to full subscription of its PhP10.0 billion authorized capital in November 2020.
PhP4.0 billion of the CARES Fund was allocated for lending to micro, small and medium enterprises (MSME) accredited with the Department of Tourism (DOT), via a Memorandum of Agreement (MOA) between SBCorp and DOT. The Program is called CARES for Tourism Rehabilitation and Vitalization of Enterprises and Livelihood (TRAVEL). The other PhP4.0 billion, on the other hand, was made available by SBCorp to all MSMEs outside of Tourism, as a multi-sectoral loan facility.
The Multi-Sectoral financing budget was fully converted by SBCorp into loan portfolios by third quarter of 2021 and as of end May 2022 the Bayanihan CARES releases stood at  stood at P7.0 billion representing 41,173 loan applications. As of the same period, the CARES for TRAVEL Program component, however, has had a very slow loan uptake, standing at only less than PhP300.0 million, despite active and sustained promotion by SBCorp and DOT among MSMEs in the Tourism Industry.
For 2022, SB Corp has also launched its Resilient., Innovative, Sustainable Enterprises, Unleash your Powers or RISE UP Program to continue providing financing assistance to enterprises recovering or even continuously growing amidst the challenges of the Covid 19 pandemic. With various sub lending windows under the umbrella RISEP UP Program, SB Corp shall be making easily accessible and low cost financing to MSMEs in the country. Bulk of the program is still dedicated to the full roll out of the tourim funds unutilized in the CARES Program and which shall be made available through the RISE UP TURISMO Program.
Program features and other related information are available at SB Corp's official website and in the following links:
https://sbcorp.gov.ph/riseupmultipurpose/
https://sbcorp.gov.ph/programs-and-services/cares-for-tourism-rehabilitation-and-vitalization-of-enterprises-and-livelihood-cares-for-travel/
</t>
  </si>
  <si>
    <t>Grand Total</t>
  </si>
  <si>
    <t> </t>
  </si>
  <si>
    <t>...</t>
  </si>
  <si>
    <t>Source: ADB Asia SME Monitor 2022 database. Data from Philippine Statistics Authority, Bureau of Small and Medium Enterprise Development, and MSME Development Plan 2011-2016.</t>
  </si>
  <si>
    <t>Source: ADB Asia SME Monitor 2022 database. Data from Bangko Sentral ng Pilipinas.</t>
  </si>
  <si>
    <t>Source: ADB Asia SME Monitor 2022 database. Data from Small Business Corporation.</t>
  </si>
  <si>
    <t>Source: ADB Asia SME Monitor 2022 database. Data from Philippine Stock Exchange.</t>
  </si>
  <si>
    <t>Source: ADB Asia SME Monitor 2022 database. Data from Bangko Sentral ng Pilipinas, Bureau of Small and Medium Enterprise Development, Cooperative Development Authority, Department of Finance, National Economic Development Authority, Securities and Exchange Commission.</t>
  </si>
  <si>
    <t>Table 6a: Listing Requirements – Philippine Stock Exchange</t>
  </si>
  <si>
    <t>Table 7: Policies and Regulations</t>
  </si>
  <si>
    <t>Table7a: COVID-19 Emergency Measures</t>
  </si>
  <si>
    <t>1) Creation of the MSME Development Council.
2) Establishment of the Small Business Guarantee and Finance Corporation (Small Business Corporation [SBC]).
3) Mandatory allocation of  credit resources for MSMEs until end-June 2018.
4) Preparation of MSME Development Plan.</t>
  </si>
  <si>
    <t>BSP Circular No. 1108 Series of 2021 on Guidelines for Virtual Asset Service Providers (VASP)</t>
  </si>
  <si>
    <t>Govern the operations and reporting obligations of VASPs in the country.</t>
  </si>
  <si>
    <t>The MC covers the following matters:
1) Required information in the signed disclosure statement which the microfinance NGO will furnish the borrower together with its loan documents prior to the consummation of the transaction;
2). Computation of interest rate; 
3) Guidelines on the posting of posters indicating information contained in the disclosure statement; and
4) Penalties for non-compliance with the provision of TILA and the MNRC Memorandum Circular.</t>
  </si>
  <si>
    <t>The MC enjoins the submitting entities to comply with the following:
1) Submit basic credit data on all data subjects as provided in Rule 4.4 of the IRR of the CISA;
2) Inform borrowers, in writting, of the obligation to submit their basic credit data and other credit information to the Credit Information Corporation (CIC);
3) Adopt the letter template prepared by the MNRC, in English or Tagalog, to notify the existing borrowers of the submitting entities of the latter's obligation under the CISA;
4) Adopt the notification clause template prepared by the MNRC, in English or Tagalog, to be inserted in the loan/credit applications for data subjects to read and sign; 
5) Ensure that the basic credit data of the borrowers submitted with the CIC are accurate, complete, correct and current up to the relevant update cycle date of the CIC;
6) Whenever error reports are received from the CIC, to rectify the errors in the relevant files and send the corrected files to the CIC within a period of three (3) working days;
7) To develop an internal dispute resolution process by which a data subject can dispute information recorded in his own consolidated credit data, and by which said dispute may be investigated and resolved within a period of five (5) working days; 
8) To extend full, complete and timely cooperation to the CIC with respect to disputes brought before it by data subjects who allege that the credit information pertaining to them is erroneous, incomplete or misleading; and
9) To inculcate in their borrowers the importance of maintaining a good credit record.</t>
  </si>
  <si>
    <t>The MC provides the following matters:
1) The revised Standard Chart of Accounts for MF-NGOs and Special Form of Financial Statements for MF-NGO which shall be used by MF-NGOs beginning calendar year 2020;
2) A jurat duly signed by the President or Chief Executive Officer and Treasurer or Chief Financial Officer of the MF-NGO, or the equivalent thereof, must be attached to the SFFS for MF-NGO upon submission;
3) Beginning calendar year 2019, all MF-NGOs accredited under the Microfinance NGOs Act are required to submit the following reports to the MNRC annually: (a) AFS filed with SEC (1 photocopy); (b) SFFS filed with SEC (1 photocopy); (c) NSPO Form-1, NSPO Form-2 and NSPO Form-3 filed with SEC (1 photocopy); (d) NSPO Form-4 and NSPO Form-5 or NSPO Form-6 filed with SEC, if applicable (1 photocopy); (e) COEPs issued by government offices/entities filed with SEC, if any (1 photocopy); (f) Notarized COEPs issued by heads/officers of private institutions or actual beneficiaries of the program/activity filed with SEC, if any (1 photocopy); (g) Latest GIS filed with SEC (1 photocopy); (h) Loan Portfolio and Aging Report; (i) Operations Report; and (j) Updated Report Card Template, whether as a large or small MF-NGO;
4) An MF-NGO shall use calendar year for all reports required, as stated in MNRC M.C. No. 3, series of 2018 and MNRC M.C. No. 2, series of 2019;
5) Deadline for submission of the reports for calendar year 2019 is on or before 30 June 2021. Deadline for submission of the above reports for calendar year 2020 is on or before 30 September 2021;
6) Beginning calendar year 2021, the deadline for submission of said reports is on or before 30 June of each year. e.g. for calendar year 2021, 30 June 2022 is the last day of submission; and
7) Complete submissions may be made through either personal submission to the MNRC Secretariat or Registered Mail/Courier.</t>
  </si>
  <si>
    <r>
      <t>Loan growth (%)</t>
    </r>
    <r>
      <rPr>
        <vertAlign val="superscript"/>
        <sz val="8"/>
        <rFont val="Arial"/>
        <family val="2"/>
      </rPr>
      <t>3</t>
    </r>
  </si>
  <si>
    <r>
      <t>Total bank loans to GDP (%)</t>
    </r>
    <r>
      <rPr>
        <vertAlign val="superscript"/>
        <sz val="8"/>
        <rFont val="Arial"/>
        <family val="2"/>
      </rPr>
      <t>4</t>
    </r>
  </si>
  <si>
    <r>
      <t>Lending rate (%)</t>
    </r>
    <r>
      <rPr>
        <vertAlign val="superscript"/>
        <sz val="8"/>
        <rFont val="Arial"/>
        <family val="2"/>
      </rPr>
      <t>5</t>
    </r>
  </si>
  <si>
    <r>
      <t>Gross NPLs to total loans (%)</t>
    </r>
    <r>
      <rPr>
        <vertAlign val="superscript"/>
        <sz val="8"/>
        <rFont val="Arial"/>
        <family val="2"/>
      </rPr>
      <t>6</t>
    </r>
  </si>
  <si>
    <r>
      <t>Deposit rate (%)</t>
    </r>
    <r>
      <rPr>
        <vertAlign val="superscript"/>
        <sz val="8"/>
        <rFont val="Arial"/>
        <family val="2"/>
      </rPr>
      <t>7</t>
    </r>
  </si>
  <si>
    <r>
      <t>MSME LOANS</t>
    </r>
    <r>
      <rPr>
        <b/>
        <vertAlign val="superscript"/>
        <sz val="8"/>
        <rFont val="Arial"/>
        <family val="2"/>
      </rPr>
      <t>1,8</t>
    </r>
  </si>
  <si>
    <r>
      <t>MSME loans to GDP (%)</t>
    </r>
    <r>
      <rPr>
        <vertAlign val="superscript"/>
        <sz val="8"/>
        <rFont val="Arial"/>
        <family val="2"/>
      </rPr>
      <t>9</t>
    </r>
  </si>
  <si>
    <t>4. Computed as total loan portfolio over GDP (at current prices), sourced from PSA. GDP data for 2021 is for Q1 to Q3 2021.</t>
  </si>
  <si>
    <t>5. Refers to bank average lending rate. No available data for 2020 and 2021.</t>
  </si>
  <si>
    <t>6. Computed as gross NPL over gross total loan portfolio.</t>
  </si>
  <si>
    <t>7. Refers to savings deposit rate. No available data for 2020 and 2021.</t>
  </si>
  <si>
    <t>9. Percentage of MSME loans to GDP (at current prices).</t>
  </si>
  <si>
    <r>
      <t>Number of non-BMBE borrowers, total</t>
    </r>
    <r>
      <rPr>
        <b/>
        <vertAlign val="superscript"/>
        <sz val="8"/>
        <rFont val="Arial"/>
        <family val="2"/>
      </rPr>
      <t>2</t>
    </r>
  </si>
  <si>
    <r>
      <rPr>
        <vertAlign val="superscript"/>
        <sz val="8"/>
        <rFont val="Arial"/>
        <family val="2"/>
      </rPr>
      <t>1</t>
    </r>
    <r>
      <rPr>
        <sz val="8"/>
        <rFont val="Arial"/>
        <family val="2"/>
      </rPr>
      <t xml:space="preserve"> Pertains to amortized cost of loans (gross of allowance for credit losses)</t>
    </r>
  </si>
  <si>
    <r>
      <rPr>
        <vertAlign val="superscript"/>
        <sz val="8"/>
        <rFont val="Arial"/>
        <family val="2"/>
      </rPr>
      <t>2</t>
    </r>
    <r>
      <rPr>
        <sz val="8"/>
        <rFont val="Arial"/>
        <family val="2"/>
      </rPr>
      <t xml:space="preserve"> Pertains to MSME borrowers</t>
    </r>
  </si>
  <si>
    <t>2. Financing pertains to borrowings or loans and notes payable. No available data for 2021.</t>
  </si>
  <si>
    <t>1. BSP data on MFIs (2016-2018) are based only from a sample of MF NGOs that responded to the BSP data request. 2020 data is based on the 29 microfinance NGOs accredited by the Microfinance NGO Regulatory Council. Pending data for2021.</t>
  </si>
  <si>
    <t>MNRC Memorandum Circular No.1 Series of 2017 on Rules of the Capital Contribution and Corporate and Trade Names of Microfinance Non-Government Organization (NGO)</t>
  </si>
  <si>
    <t>MNRC Memorandum Circular No.2 Series of 2017 on Clarification of the Three-Year Consecutive Microfinance Operations Requirement</t>
  </si>
  <si>
    <t>MNRC Memorandum Circular No.1 Series of 2018 on Accreditation of Microfinance NGOs (Circulars No.2-No.4 for related amendments and guidelines)</t>
  </si>
  <si>
    <t xml:space="preserve">MNRC Memorandum Circular No.1 Series of 2019 on Compliance of Microfinance NGOs with the Truth in Lending Act (R.A. No.3765)  </t>
  </si>
  <si>
    <t>MNRC Memorandum Circular No.2 Series of 2019 on Standard Chart of Accounts for Microfinance NGOs</t>
  </si>
  <si>
    <r>
      <t xml:space="preserve">The rules and regulations govern the operation and use of equity-based and lending-based Crowdfunding (CF).
</t>
    </r>
    <r>
      <rPr>
        <u/>
        <sz val="8"/>
        <rFont val="Arial"/>
        <family val="2"/>
      </rPr>
      <t>Proposed additional details</t>
    </r>
    <r>
      <rPr>
        <sz val="8"/>
        <rFont val="Arial"/>
        <family val="2"/>
      </rPr>
      <t xml:space="preserve">:
As defined in the MC, CF refers to the offer or sale of securities of a limited scale usually for start-up and MSMEs done through an online
electronic platform. The CF Rules allow startups and SMEs greater access to capital while providing the public more investment options. </t>
    </r>
  </si>
  <si>
    <r>
      <t xml:space="preserve">Prudential Relief Measures extended to the accredited microfinance NGOs and the guidelines how to apply.
</t>
    </r>
    <r>
      <rPr>
        <u/>
        <sz val="8"/>
        <rFont val="Arial"/>
        <family val="2"/>
      </rPr>
      <t>Proposed revision</t>
    </r>
    <r>
      <rPr>
        <sz val="8"/>
        <rFont val="Arial"/>
        <family val="2"/>
      </rPr>
      <t xml:space="preserve">:
The MC intends to support the economic recovery of MNRC-accredited MF NGOs and
mitigate the costs and losses brought about by COVID-19 by providing prudential relief measures, along with the guidelines for availing of the following:
1. Relaxation   of   the   One   Million Pesos (P 1,000,000.00)   minimum   fund   balance;
2. Relaxation or waiver of compliance to the following, as a result of operations for calendar year 2020;
3. Relaxation of the application of R.A. No. 10693, its implementing rules and regulations, and MNRC issuances in the conduct of table and/or onsite examinations which may be conducted during the community quarantine;
4. Reports and other documents to be submitted to the MNRC covering calendar year 2020 under Item 3 of MNRC M.C. No. 2, Series of 2020 shall be extended to 31 December 2021; and
5. Such other measures which may be deemed necessary and/or prudent by the MNRC considering the circumstances.
</t>
    </r>
  </si>
  <si>
    <r>
      <t xml:space="preserve">Updated guidelines and performance standards for accreditation of Microfinance NGOs
</t>
    </r>
    <r>
      <rPr>
        <u/>
        <sz val="8"/>
        <rFont val="Arial"/>
        <family val="2"/>
      </rPr>
      <t>Proposed revision</t>
    </r>
    <r>
      <rPr>
        <sz val="8"/>
        <rFont val="Arial"/>
        <family val="2"/>
      </rPr>
      <t xml:space="preserve">:
The MC provides that accredited MF-NGOs with MNRC Certificates of Accreditation issued on or before 31 March 2019 shall secure re-accreditation with the Council on or before 31 March 2022 to prevent gaps in their accreditation, which may result in the non-applicability or interruption of the application of the preferential tax rate granted in the Microfinance NGOs Act.  
Apart from setting forth the general requirement for the accreditation of MF NGOs, the Performance Standards stated in the MC shall be used for accrediting MF-NGOs and assessing their compliance with the Microfinance NGOs Act for the period 2022 to 2025. Moreover, the results of the self-rated assessment of the MF-NGO’s operations using the MNRC Performance Standards must indicate compliance to the following:
(a) Rating  of  fifty  percent  (50%)  or  higher  in  each  of  the  following  set  of  indicators: 
financial performance, social performance and governance; and
(b)  Weighted average rating of sixty percent (60%) or higher of the financial performance, social performance and governance indicators.
The MNRC Performance Standards shall be subject to the review of the Council at least once every three (3) years in collaboration with concerned stakeholders.
</t>
    </r>
  </si>
  <si>
    <t>Source: ADB Asia SME Monitor 2022 database. Data from Magna Carta for Micro, Small and Medium Enterprises; Bureau of Micro, Small and Medium Enterprise Development; and National Statistics Office.</t>
  </si>
  <si>
    <t xml:space="preserve">Microfinance NGOs are required to be established as non-stock, non-profit corporations with "microfinance" in their corporate and trade name  and a capital contribution of at least P1 million. </t>
  </si>
  <si>
    <t xml:space="preserve">1) Promoting innovative approaches in MSME financing:
- Agriculture Value Chain Finance (AVCF) Pilot Project (with Asian Development Bank (ADB)).
- Regulatory incentives to promote MSME lending.
- Supply Chain Finance Market Development Study (with International Finance Corporation).
- Mandatory adoption of the Standard Business Loan Application Form (SBLAF).
2) Putting in place the needed financial and digital infrastructure:
- Development of enabling market infrastructure.
-Development of Credit Risk Database (CRD)
-Enhancement of the government's guarantee programs, including the CSF
- Advocacy support for the passage of Warehouse Receipts Bill
3) Bridging the information gap:
- MSME Finance Survey (with ADB).
4) Facilitating strategic partnerships.  
-Financial education.  </t>
  </si>
  <si>
    <r>
      <t xml:space="preserve">Fund Size
</t>
    </r>
    <r>
      <rPr>
        <sz val="9"/>
        <color rgb="FF000000"/>
        <rFont val="Arial"/>
        <family val="2"/>
      </rPr>
      <t>(P billion)</t>
    </r>
  </si>
  <si>
    <t xml:space="preserve">Source: ADB Asia SME Monitor 2022 database.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</si>
</sst>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43" formatCode="_(* #,##0.00_);_(* \(#,##0.00\);_(* &quot;-&quot;??_);_(@_)"/>
    <numFmt numFmtId="164" formatCode="_-* #,##0.00_-;\-* #,##0.00_-;_-* &quot;-&quot;??_-;_-@_-"/>
    <numFmt numFmtId="165" formatCode="_(* #,##0.0_);_(* \(#,##0.0\);_(* &quot;-&quot;??_);_(@_)"/>
    <numFmt numFmtId="166" formatCode="_(* #,##0_);_(* \(#,##0\);_(* &quot;-&quot;??_);_(@_)"/>
    <numFmt numFmtId="167" formatCode="#,##0.0_);\(#,##0.0\)"/>
    <numFmt numFmtId="168" formatCode="_-* #,##0_-;\-* #,##0_-;_-* &quot;-&quot;?_-;_-@_-"/>
    <numFmt numFmtId="169" formatCode="0.0%"/>
    <numFmt numFmtId="170" formatCode="#,##0.0"/>
    <numFmt numFmtId="171" formatCode="0.0"/>
    <numFmt numFmtId="172" formatCode="_(* #,##0.00000000000000000_);_(* \(#,##0.00000000000000000\);_(* &quot;-&quot;??_);_(@_)"/>
    <numFmt numFmtId="173" formatCode="_(* #,##0.00000000000000_);_(* \(#,##0.00000000000000\);_(* &quot;-&quot;??_);_(@_)"/>
    <numFmt numFmtId="174" formatCode="_-* #,##0_-;\-* #,##0_-;_-* &quot;-&quot;??_-;_-@_-"/>
  </numFmts>
  <fonts count="40">
    <font>
      <sz val="11"/>
      <color theme="1"/>
      <name val="Calibri"/>
      <family val="2"/>
      <scheme val="minor"/>
    </font>
    <font>
      <sz val="11"/>
      <color theme="1"/>
      <name val="Calibri"/>
      <family val="2"/>
      <scheme val="minor"/>
    </font>
    <font>
      <sz val="8"/>
      <color theme="1"/>
      <name val="Arial"/>
      <family val="2"/>
    </font>
    <font>
      <b/>
      <sz val="14"/>
      <name val="Arial"/>
      <family val="2"/>
    </font>
    <font>
      <b/>
      <sz val="10"/>
      <name val="Arial"/>
      <family val="2"/>
    </font>
    <font>
      <i/>
      <sz val="8"/>
      <color theme="1"/>
      <name val="Arial"/>
      <family val="2"/>
    </font>
    <font>
      <b/>
      <sz val="8"/>
      <color theme="1"/>
      <name val="Arial"/>
      <family val="2"/>
    </font>
    <font>
      <sz val="8"/>
      <name val="Arial"/>
      <family val="2"/>
    </font>
    <font>
      <sz val="8"/>
      <color rgb="FF000000"/>
      <name val="Arial"/>
      <family val="2"/>
    </font>
    <font>
      <b/>
      <sz val="8"/>
      <name val="Arial"/>
      <family val="2"/>
    </font>
    <font>
      <b/>
      <sz val="8"/>
      <color rgb="FFFF0000"/>
      <name val="Arial"/>
      <family val="2"/>
    </font>
    <font>
      <sz val="11"/>
      <name val="ＭＳ Ｐゴシック"/>
      <family val="3"/>
      <charset val="128"/>
    </font>
    <font>
      <sz val="9"/>
      <color theme="1"/>
      <name val="Arial"/>
      <family val="2"/>
    </font>
    <font>
      <sz val="14"/>
      <color theme="1"/>
      <name val="Arial"/>
      <family val="2"/>
    </font>
    <font>
      <sz val="14"/>
      <color theme="0"/>
      <name val="Arial"/>
      <family val="2"/>
    </font>
    <font>
      <sz val="14"/>
      <name val="Arial"/>
      <family val="2"/>
    </font>
    <font>
      <b/>
      <sz val="12"/>
      <name val="Arial"/>
      <family val="2"/>
    </font>
    <font>
      <sz val="8"/>
      <color theme="0"/>
      <name val="Arial"/>
      <family val="2"/>
    </font>
    <font>
      <b/>
      <vertAlign val="superscript"/>
      <sz val="8"/>
      <color theme="1"/>
      <name val="Arial"/>
      <family val="2"/>
    </font>
    <font>
      <b/>
      <vertAlign val="superscript"/>
      <sz val="8"/>
      <name val="Arial"/>
      <family val="2"/>
    </font>
    <font>
      <sz val="8"/>
      <color rgb="FFFF0000"/>
      <name val="Arial"/>
      <family val="2"/>
    </font>
    <font>
      <b/>
      <vertAlign val="superscript"/>
      <sz val="8"/>
      <color rgb="FF00B0F0"/>
      <name val="Arial"/>
      <family val="2"/>
    </font>
    <font>
      <sz val="8"/>
      <color rgb="FF00B050"/>
      <name val="Arial"/>
      <family val="2"/>
    </font>
    <font>
      <sz val="8"/>
      <color theme="1"/>
      <name val="Calibri"/>
      <family val="2"/>
      <scheme val="minor"/>
    </font>
    <font>
      <vertAlign val="superscript"/>
      <sz val="8"/>
      <color theme="1"/>
      <name val="Arial"/>
      <family val="2"/>
    </font>
    <font>
      <vertAlign val="superscript"/>
      <sz val="8"/>
      <name val="Arial"/>
      <family val="2"/>
    </font>
    <font>
      <sz val="10"/>
      <color theme="1"/>
      <name val="Arial"/>
      <family val="2"/>
    </font>
    <font>
      <b/>
      <sz val="10"/>
      <color theme="1"/>
      <name val="Arial"/>
      <family val="2"/>
    </font>
    <font>
      <sz val="11"/>
      <color theme="1"/>
      <name val="Arial"/>
      <family val="2"/>
    </font>
    <font>
      <b/>
      <sz val="11"/>
      <color theme="1"/>
      <name val="Arial"/>
      <family val="2"/>
    </font>
    <font>
      <sz val="11"/>
      <name val="Calibri"/>
      <family val="2"/>
    </font>
    <font>
      <sz val="8"/>
      <color rgb="FF0070C0"/>
      <name val="Arial"/>
      <family val="2"/>
    </font>
    <font>
      <sz val="10"/>
      <name val="Arial"/>
      <family val="2"/>
    </font>
    <font>
      <b/>
      <sz val="9"/>
      <color rgb="FF000000"/>
      <name val="Arial"/>
      <family val="2"/>
    </font>
    <font>
      <b/>
      <sz val="14"/>
      <color rgb="FF0070C0"/>
      <name val="Arial"/>
      <family val="2"/>
    </font>
    <font>
      <sz val="10"/>
      <color theme="0"/>
      <name val="Arial"/>
      <family val="2"/>
    </font>
    <font>
      <sz val="11"/>
      <name val="Calibri"/>
      <family val="2"/>
      <scheme val="minor"/>
    </font>
    <font>
      <u/>
      <sz val="8"/>
      <name val="Arial"/>
      <family val="2"/>
    </font>
    <font>
      <b/>
      <sz val="9"/>
      <color theme="1"/>
      <name val="Arial"/>
      <family val="2"/>
    </font>
    <font>
      <sz val="9"/>
      <color rgb="FF000000"/>
      <name val="Arial"/>
      <family val="2"/>
    </font>
  </fonts>
  <fills count="12">
    <fill>
      <patternFill patternType="none"/>
    </fill>
    <fill>
      <patternFill patternType="gray125"/>
    </fill>
    <fill>
      <patternFill patternType="solid">
        <fgColor theme="0"/>
        <bgColor indexed="64"/>
      </patternFill>
    </fill>
    <fill>
      <patternFill patternType="solid">
        <fgColor theme="8" tint="0.59999389629810485"/>
        <bgColor indexed="64"/>
      </patternFill>
    </fill>
    <fill>
      <patternFill patternType="solid">
        <fgColor theme="7" tint="0.39994506668294322"/>
        <bgColor indexed="64"/>
      </patternFill>
    </fill>
    <fill>
      <patternFill patternType="solid">
        <fgColor theme="8" tint="0.79998168889431442"/>
        <bgColor indexed="64"/>
      </patternFill>
    </fill>
    <fill>
      <patternFill patternType="solid">
        <fgColor theme="8" tint="0.79995117038483843"/>
        <bgColor indexed="64"/>
      </patternFill>
    </fill>
    <fill>
      <patternFill patternType="solid">
        <fgColor theme="9" tint="0.79998168889431442"/>
        <bgColor indexed="64"/>
      </patternFill>
    </fill>
    <fill>
      <patternFill patternType="solid">
        <fgColor theme="5" tint="0.59999389629810485"/>
        <bgColor indexed="64"/>
      </patternFill>
    </fill>
    <fill>
      <patternFill patternType="solid">
        <fgColor theme="0"/>
        <bgColor theme="0"/>
      </patternFill>
    </fill>
    <fill>
      <patternFill patternType="solid">
        <fgColor theme="0" tint="-4.9989318521683403E-2"/>
        <bgColor indexed="64"/>
      </patternFill>
    </fill>
    <fill>
      <patternFill patternType="solid">
        <fgColor theme="0" tint="-4.9989318521683403E-2"/>
        <bgColor rgb="FF000000"/>
      </patternFill>
    </fill>
  </fills>
  <borders count="16">
    <border>
      <left/>
      <right/>
      <top/>
      <bottom/>
      <diagonal/>
    </border>
    <border>
      <left/>
      <right/>
      <top style="thin">
        <color indexed="64"/>
      </top>
      <bottom style="double">
        <color indexed="64"/>
      </bottom>
      <diagonal/>
    </border>
    <border>
      <left/>
      <right/>
      <top/>
      <bottom style="thin">
        <color indexed="64"/>
      </bottom>
      <diagonal/>
    </border>
    <border>
      <left/>
      <right/>
      <top style="thin">
        <color indexed="64"/>
      </top>
      <bottom/>
      <diagonal/>
    </border>
    <border>
      <left/>
      <right/>
      <top style="thin">
        <color indexed="64"/>
      </top>
      <bottom style="thin">
        <color indexed="64"/>
      </bottom>
      <diagonal/>
    </border>
    <border>
      <left style="thin">
        <color auto="1"/>
      </left>
      <right style="thin">
        <color auto="1"/>
      </right>
      <top style="thin">
        <color auto="1"/>
      </top>
      <bottom style="thin">
        <color auto="1"/>
      </bottom>
      <diagonal/>
    </border>
    <border>
      <left/>
      <right/>
      <top/>
      <bottom style="hair">
        <color indexed="64"/>
      </bottom>
      <diagonal/>
    </border>
    <border>
      <left/>
      <right/>
      <top/>
      <bottom style="double">
        <color indexed="64"/>
      </bottom>
      <diagonal/>
    </border>
    <border>
      <left/>
      <right/>
      <top style="double">
        <color indexed="64"/>
      </top>
      <bottom/>
      <diagonal/>
    </border>
    <border>
      <left/>
      <right/>
      <top style="thin">
        <color auto="1"/>
      </top>
      <bottom style="hair">
        <color auto="1"/>
      </bottom>
      <diagonal/>
    </border>
    <border>
      <left/>
      <right/>
      <top style="hair">
        <color auto="1"/>
      </top>
      <bottom style="hair">
        <color auto="1"/>
      </bottom>
      <diagonal/>
    </border>
    <border>
      <left/>
      <right/>
      <top style="hair">
        <color auto="1"/>
      </top>
      <bottom style="thin">
        <color indexed="64"/>
      </bottom>
      <diagonal/>
    </border>
    <border>
      <left/>
      <right/>
      <top style="double">
        <color indexed="64"/>
      </top>
      <bottom style="thin">
        <color indexed="64"/>
      </bottom>
      <diagonal/>
    </border>
    <border>
      <left/>
      <right/>
      <top style="double">
        <color indexed="64"/>
      </top>
      <bottom style="hair">
        <color indexed="64"/>
      </bottom>
      <diagonal/>
    </border>
    <border>
      <left/>
      <right/>
      <top style="hair">
        <color auto="1"/>
      </top>
      <bottom/>
      <diagonal/>
    </border>
    <border diagonalUp="1">
      <left/>
      <right/>
      <top style="thin">
        <color auto="1"/>
      </top>
      <bottom style="thin">
        <color auto="1"/>
      </bottom>
      <diagonal style="thin">
        <color auto="1"/>
      </diagonal>
    </border>
  </borders>
  <cellStyleXfs count="6">
    <xf numFmtId="0" fontId="0" fillId="0" borderId="0"/>
    <xf numFmtId="43" fontId="1" fillId="0" borderId="0" applyFont="0" applyFill="0" applyBorder="0" applyAlignment="0" applyProtection="0"/>
    <xf numFmtId="0" fontId="11" fillId="0" borderId="0">
      <alignment vertical="center"/>
    </xf>
    <xf numFmtId="0" fontId="1" fillId="4" borderId="5" applyNumberFormat="0" applyFont="0" applyBorder="0" applyAlignment="0" applyProtection="0">
      <alignment vertical="center"/>
    </xf>
    <xf numFmtId="9" fontId="1" fillId="0" borderId="0" applyFont="0" applyFill="0" applyBorder="0" applyAlignment="0" applyProtection="0"/>
    <xf numFmtId="164" fontId="1" fillId="0" borderId="0" applyFont="0" applyFill="0" applyBorder="0" applyAlignment="0" applyProtection="0"/>
  </cellStyleXfs>
  <cellXfs count="347">
    <xf numFmtId="0" fontId="0" fillId="0" borderId="0" xfId="0"/>
    <xf numFmtId="0" fontId="2" fillId="0" borderId="0" xfId="0" applyFont="1"/>
    <xf numFmtId="0" fontId="3" fillId="2" borderId="0" xfId="0" applyFont="1" applyFill="1"/>
    <xf numFmtId="0" fontId="2" fillId="2" borderId="0" xfId="0" applyFont="1" applyFill="1"/>
    <xf numFmtId="0" fontId="4" fillId="2" borderId="0" xfId="0" applyFont="1" applyFill="1"/>
    <xf numFmtId="0" fontId="5" fillId="2" borderId="0" xfId="0" applyFont="1" applyFill="1"/>
    <xf numFmtId="165" fontId="2" fillId="2" borderId="0" xfId="1" applyNumberFormat="1" applyFont="1" applyFill="1"/>
    <xf numFmtId="165" fontId="2" fillId="2" borderId="0" xfId="1" applyNumberFormat="1" applyFont="1" applyFill="1" applyBorder="1"/>
    <xf numFmtId="166" fontId="2" fillId="2" borderId="0" xfId="1" applyNumberFormat="1" applyFont="1" applyFill="1" applyBorder="1" applyAlignment="1">
      <alignment horizontal="right"/>
    </xf>
    <xf numFmtId="166" fontId="2" fillId="0" borderId="0" xfId="1" applyNumberFormat="1" applyFont="1" applyFill="1" applyBorder="1"/>
    <xf numFmtId="0" fontId="2" fillId="2" borderId="2" xfId="0" applyFont="1" applyFill="1" applyBorder="1" applyAlignment="1">
      <alignment horizontal="left" vertical="center" wrapText="1"/>
    </xf>
    <xf numFmtId="0" fontId="2" fillId="0" borderId="0" xfId="0" applyFont="1" applyAlignment="1">
      <alignment horizontal="center" wrapText="1"/>
    </xf>
    <xf numFmtId="0" fontId="6" fillId="3" borderId="4" xfId="0" applyFont="1" applyFill="1" applyBorder="1"/>
    <xf numFmtId="166" fontId="2" fillId="3" borderId="4" xfId="1" applyNumberFormat="1" applyFont="1" applyFill="1" applyBorder="1"/>
    <xf numFmtId="0" fontId="2" fillId="3" borderId="4" xfId="0" applyFont="1" applyFill="1" applyBorder="1"/>
    <xf numFmtId="0" fontId="2" fillId="0" borderId="0" xfId="0" applyFont="1" applyAlignment="1">
      <alignment horizontal="right"/>
    </xf>
    <xf numFmtId="165" fontId="2" fillId="3" borderId="4" xfId="1" applyNumberFormat="1" applyFont="1" applyFill="1" applyBorder="1"/>
    <xf numFmtId="0" fontId="9" fillId="3" borderId="4" xfId="0" applyFont="1" applyFill="1" applyBorder="1"/>
    <xf numFmtId="0" fontId="10" fillId="3" borderId="4" xfId="0" applyFont="1" applyFill="1" applyBorder="1"/>
    <xf numFmtId="165" fontId="6" fillId="3" borderId="4" xfId="1" applyNumberFormat="1" applyFont="1" applyFill="1" applyBorder="1"/>
    <xf numFmtId="165" fontId="10" fillId="3" borderId="4" xfId="1" applyNumberFormat="1" applyFont="1" applyFill="1" applyBorder="1"/>
    <xf numFmtId="0" fontId="2" fillId="2" borderId="0" xfId="0" applyFont="1" applyFill="1" applyAlignment="1">
      <alignment horizontal="left" vertical="top" wrapText="1"/>
    </xf>
    <xf numFmtId="0" fontId="5" fillId="0" borderId="0" xfId="0" applyFont="1"/>
    <xf numFmtId="0" fontId="2" fillId="2" borderId="0" xfId="0" applyFont="1" applyFill="1" applyAlignment="1">
      <alignment horizontal="left" vertical="top"/>
    </xf>
    <xf numFmtId="0" fontId="2" fillId="2" borderId="0" xfId="0" applyFont="1" applyFill="1" applyAlignment="1">
      <alignment vertical="top"/>
    </xf>
    <xf numFmtId="0" fontId="2" fillId="2" borderId="0" xfId="0" applyFont="1" applyFill="1" applyAlignment="1">
      <alignment vertical="top" wrapText="1"/>
    </xf>
    <xf numFmtId="0" fontId="7" fillId="0" borderId="0" xfId="0" applyFont="1"/>
    <xf numFmtId="0" fontId="2" fillId="2" borderId="6" xfId="0" applyFont="1" applyFill="1" applyBorder="1" applyAlignment="1">
      <alignment horizontal="left" vertical="center" wrapText="1"/>
    </xf>
    <xf numFmtId="0" fontId="2" fillId="2" borderId="2" xfId="0" quotePrefix="1" applyFont="1" applyFill="1" applyBorder="1" applyAlignment="1">
      <alignment horizontal="left" vertical="center" wrapText="1"/>
    </xf>
    <xf numFmtId="0" fontId="12" fillId="0" borderId="0" xfId="0" applyFont="1"/>
    <xf numFmtId="0" fontId="13" fillId="0" borderId="0" xfId="0" applyFont="1"/>
    <xf numFmtId="0" fontId="15" fillId="0" borderId="0" xfId="0" applyFont="1"/>
    <xf numFmtId="0" fontId="13" fillId="2" borderId="0" xfId="0" applyFont="1" applyFill="1"/>
    <xf numFmtId="0" fontId="17" fillId="0" borderId="0" xfId="0" applyFont="1"/>
    <xf numFmtId="166" fontId="6" fillId="3" borderId="4" xfId="1" applyNumberFormat="1" applyFont="1" applyFill="1" applyBorder="1"/>
    <xf numFmtId="0" fontId="7" fillId="2" borderId="0" xfId="0" applyFont="1" applyFill="1"/>
    <xf numFmtId="0" fontId="9" fillId="0" borderId="0" xfId="0" applyFont="1"/>
    <xf numFmtId="3" fontId="6" fillId="3" borderId="4" xfId="0" applyNumberFormat="1" applyFont="1" applyFill="1" applyBorder="1" applyAlignment="1">
      <alignment horizontal="right"/>
    </xf>
    <xf numFmtId="0" fontId="15" fillId="2" borderId="0" xfId="0" applyFont="1" applyFill="1" applyAlignment="1">
      <alignment horizontal="left" indent="2"/>
    </xf>
    <xf numFmtId="166" fontId="13" fillId="2" borderId="0" xfId="1" applyNumberFormat="1" applyFont="1" applyFill="1" applyBorder="1" applyAlignment="1">
      <alignment horizontal="right"/>
    </xf>
    <xf numFmtId="0" fontId="6" fillId="2" borderId="2" xfId="0" applyFont="1" applyFill="1" applyBorder="1"/>
    <xf numFmtId="0" fontId="9" fillId="5" borderId="4" xfId="0" applyFont="1" applyFill="1" applyBorder="1"/>
    <xf numFmtId="37" fontId="2" fillId="5" borderId="4" xfId="1" applyNumberFormat="1" applyFont="1" applyFill="1" applyBorder="1"/>
    <xf numFmtId="0" fontId="15" fillId="2" borderId="0" xfId="0" applyFont="1" applyFill="1"/>
    <xf numFmtId="165" fontId="13" fillId="2" borderId="0" xfId="1" applyNumberFormat="1" applyFont="1" applyFill="1" applyBorder="1"/>
    <xf numFmtId="0" fontId="13" fillId="2" borderId="0" xfId="0" applyFont="1" applyFill="1" applyAlignment="1">
      <alignment wrapText="1"/>
    </xf>
    <xf numFmtId="0" fontId="6" fillId="5" borderId="4" xfId="0" applyFont="1" applyFill="1" applyBorder="1"/>
    <xf numFmtId="0" fontId="9" fillId="5" borderId="2" xfId="0" applyFont="1" applyFill="1" applyBorder="1"/>
    <xf numFmtId="166" fontId="2" fillId="5" borderId="2" xfId="1" applyNumberFormat="1" applyFont="1" applyFill="1" applyBorder="1"/>
    <xf numFmtId="166" fontId="2" fillId="5" borderId="4" xfId="1" applyNumberFormat="1" applyFont="1" applyFill="1" applyBorder="1"/>
    <xf numFmtId="165" fontId="2" fillId="5" borderId="4" xfId="1" applyNumberFormat="1" applyFont="1" applyFill="1" applyBorder="1"/>
    <xf numFmtId="0" fontId="9" fillId="5" borderId="4" xfId="0" applyFont="1" applyFill="1" applyBorder="1" applyAlignment="1">
      <alignment horizontal="left"/>
    </xf>
    <xf numFmtId="0" fontId="2" fillId="2" borderId="0" xfId="0" applyFont="1" applyFill="1" applyAlignment="1">
      <alignment wrapText="1"/>
    </xf>
    <xf numFmtId="0" fontId="22" fillId="0" borderId="0" xfId="0" applyFont="1"/>
    <xf numFmtId="0" fontId="7" fillId="2" borderId="0" xfId="0" applyFont="1" applyFill="1" applyAlignment="1">
      <alignment horizontal="left" vertical="top" wrapText="1"/>
    </xf>
    <xf numFmtId="0" fontId="2" fillId="0" borderId="0" xfId="0" applyFont="1" applyAlignment="1">
      <alignment vertical="top" wrapText="1"/>
    </xf>
    <xf numFmtId="0" fontId="2" fillId="0" borderId="0" xfId="0" applyFont="1" applyAlignment="1">
      <alignment vertical="top"/>
    </xf>
    <xf numFmtId="0" fontId="23" fillId="0" borderId="0" xfId="0" applyFont="1" applyAlignment="1">
      <alignment vertical="top" wrapText="1"/>
    </xf>
    <xf numFmtId="0" fontId="23" fillId="0" borderId="0" xfId="0" applyFont="1" applyAlignment="1">
      <alignment vertical="top"/>
    </xf>
    <xf numFmtId="0" fontId="23" fillId="0" borderId="0" xfId="0" applyFont="1"/>
    <xf numFmtId="0" fontId="2" fillId="0" borderId="0" xfId="0" applyFont="1" applyAlignment="1">
      <alignment wrapText="1"/>
    </xf>
    <xf numFmtId="0" fontId="5" fillId="2" borderId="0" xfId="0" applyFont="1" applyFill="1" applyAlignment="1">
      <alignment wrapText="1"/>
    </xf>
    <xf numFmtId="0" fontId="6" fillId="5" borderId="4" xfId="0" applyFont="1" applyFill="1" applyBorder="1" applyAlignment="1">
      <alignment wrapText="1"/>
    </xf>
    <xf numFmtId="166" fontId="2" fillId="5" borderId="4" xfId="1" applyNumberFormat="1" applyFont="1" applyFill="1" applyBorder="1" applyAlignment="1">
      <alignment wrapText="1"/>
    </xf>
    <xf numFmtId="166" fontId="2" fillId="0" borderId="0" xfId="0" applyNumberFormat="1" applyFont="1" applyAlignment="1">
      <alignment wrapText="1"/>
    </xf>
    <xf numFmtId="9" fontId="2" fillId="0" borderId="0" xfId="4" applyFont="1" applyAlignment="1">
      <alignment wrapText="1"/>
    </xf>
    <xf numFmtId="169" fontId="2" fillId="0" borderId="0" xfId="4" applyNumberFormat="1" applyFont="1" applyAlignment="1">
      <alignment wrapText="1"/>
    </xf>
    <xf numFmtId="172" fontId="2" fillId="0" borderId="0" xfId="1" applyNumberFormat="1" applyFont="1" applyAlignment="1">
      <alignment wrapText="1"/>
    </xf>
    <xf numFmtId="173" fontId="2" fillId="0" borderId="0" xfId="0" applyNumberFormat="1" applyFont="1" applyAlignment="1">
      <alignment wrapText="1"/>
    </xf>
    <xf numFmtId="0" fontId="9" fillId="5" borderId="4" xfId="0" applyFont="1" applyFill="1" applyBorder="1" applyAlignment="1">
      <alignment wrapText="1"/>
    </xf>
    <xf numFmtId="171" fontId="6" fillId="5" borderId="4" xfId="1" applyNumberFormat="1" applyFont="1" applyFill="1" applyBorder="1" applyAlignment="1">
      <alignment wrapText="1"/>
    </xf>
    <xf numFmtId="165" fontId="6" fillId="5" borderId="4" xfId="1" applyNumberFormat="1" applyFont="1" applyFill="1" applyBorder="1" applyAlignment="1">
      <alignment wrapText="1"/>
    </xf>
    <xf numFmtId="0" fontId="6" fillId="0" borderId="0" xfId="0" applyFont="1" applyAlignment="1">
      <alignment wrapText="1"/>
    </xf>
    <xf numFmtId="165" fontId="10" fillId="5" borderId="4" xfId="1" applyNumberFormat="1" applyFont="1" applyFill="1" applyBorder="1" applyAlignment="1">
      <alignment wrapText="1"/>
    </xf>
    <xf numFmtId="0" fontId="13" fillId="0" borderId="0" xfId="0" applyFont="1" applyAlignment="1">
      <alignment wrapText="1"/>
    </xf>
    <xf numFmtId="0" fontId="3" fillId="2" borderId="0" xfId="0" applyFont="1" applyFill="1" applyAlignment="1">
      <alignment wrapText="1"/>
    </xf>
    <xf numFmtId="0" fontId="6" fillId="0" borderId="0" xfId="0" applyFont="1"/>
    <xf numFmtId="43" fontId="2" fillId="2" borderId="0" xfId="1" applyFont="1" applyFill="1" applyBorder="1" applyAlignment="1">
      <alignment horizontal="right"/>
    </xf>
    <xf numFmtId="0" fontId="2" fillId="2" borderId="2" xfId="0" applyFont="1" applyFill="1" applyBorder="1" applyAlignment="1">
      <alignment vertical="center"/>
    </xf>
    <xf numFmtId="166" fontId="2" fillId="0" borderId="0" xfId="0" applyNumberFormat="1" applyFont="1"/>
    <xf numFmtId="0" fontId="26" fillId="0" borderId="0" xfId="0" applyFont="1"/>
    <xf numFmtId="0" fontId="3" fillId="2" borderId="0" xfId="0" applyFont="1" applyFill="1" applyAlignment="1">
      <alignment horizontal="left" vertical="top"/>
    </xf>
    <xf numFmtId="0" fontId="27" fillId="2" borderId="0" xfId="0" applyFont="1" applyFill="1" applyAlignment="1">
      <alignment horizontal="left" vertical="top"/>
    </xf>
    <xf numFmtId="0" fontId="6" fillId="3" borderId="4" xfId="0" applyFont="1" applyFill="1" applyBorder="1" applyAlignment="1">
      <alignment horizontal="left" vertical="top"/>
    </xf>
    <xf numFmtId="0" fontId="2" fillId="3" borderId="4" xfId="0" applyFont="1" applyFill="1" applyBorder="1" applyAlignment="1">
      <alignment horizontal="right"/>
    </xf>
    <xf numFmtId="0" fontId="6" fillId="7" borderId="4" xfId="0" applyFont="1" applyFill="1" applyBorder="1" applyAlignment="1">
      <alignment horizontal="left" vertical="top"/>
    </xf>
    <xf numFmtId="0" fontId="5" fillId="7" borderId="4" xfId="0" applyFont="1" applyFill="1" applyBorder="1" applyAlignment="1">
      <alignment horizontal="right"/>
    </xf>
    <xf numFmtId="174" fontId="2" fillId="2" borderId="0" xfId="1" applyNumberFormat="1" applyFont="1" applyFill="1" applyBorder="1" applyAlignment="1">
      <alignment horizontal="right"/>
    </xf>
    <xf numFmtId="0" fontId="28" fillId="0" borderId="0" xfId="0" applyFont="1"/>
    <xf numFmtId="0" fontId="29" fillId="0" borderId="0" xfId="0" applyFont="1" applyAlignment="1">
      <alignment horizontal="center" vertical="center"/>
    </xf>
    <xf numFmtId="0" fontId="2" fillId="2" borderId="0" xfId="0" quotePrefix="1" applyFont="1" applyFill="1" applyAlignment="1">
      <alignment vertical="center" wrapText="1"/>
    </xf>
    <xf numFmtId="0" fontId="2" fillId="2" borderId="0" xfId="0" applyFont="1" applyFill="1" applyAlignment="1">
      <alignment vertical="center" wrapText="1"/>
    </xf>
    <xf numFmtId="0" fontId="2" fillId="2" borderId="2" xfId="0" applyFont="1" applyFill="1" applyBorder="1" applyAlignment="1">
      <alignment vertical="center" wrapText="1"/>
    </xf>
    <xf numFmtId="0" fontId="0" fillId="2" borderId="0" xfId="0" applyFill="1"/>
    <xf numFmtId="166" fontId="20" fillId="0" borderId="0" xfId="1" applyNumberFormat="1" applyFont="1" applyFill="1" applyBorder="1"/>
    <xf numFmtId="0" fontId="3" fillId="2" borderId="0" xfId="0" applyFont="1" applyFill="1" applyAlignment="1">
      <alignment horizontal="left" vertical="center"/>
    </xf>
    <xf numFmtId="0" fontId="4" fillId="2" borderId="0" xfId="0" applyFont="1" applyFill="1" applyAlignment="1">
      <alignment horizontal="left" vertical="center"/>
    </xf>
    <xf numFmtId="0" fontId="34" fillId="2" borderId="0" xfId="0" applyFont="1" applyFill="1" applyAlignment="1">
      <alignment horizontal="left" vertical="center"/>
    </xf>
    <xf numFmtId="0" fontId="31" fillId="2" borderId="0" xfId="0" applyFont="1" applyFill="1"/>
    <xf numFmtId="0" fontId="31" fillId="0" borderId="0" xfId="0" applyFont="1"/>
    <xf numFmtId="0" fontId="26" fillId="2" borderId="0" xfId="0" applyFont="1" applyFill="1"/>
    <xf numFmtId="0" fontId="32" fillId="0" borderId="0" xfId="0" applyFont="1"/>
    <xf numFmtId="0" fontId="27" fillId="2" borderId="0" xfId="0" applyFont="1" applyFill="1"/>
    <xf numFmtId="0" fontId="3" fillId="2" borderId="0" xfId="0" applyFont="1" applyFill="1" applyAlignment="1">
      <alignment vertical="center"/>
    </xf>
    <xf numFmtId="0" fontId="8" fillId="2" borderId="0" xfId="0" applyFont="1" applyFill="1"/>
    <xf numFmtId="0" fontId="7" fillId="2" borderId="10" xfId="0" applyFont="1" applyFill="1" applyBorder="1" applyAlignment="1">
      <alignment vertical="top" wrapText="1"/>
    </xf>
    <xf numFmtId="0" fontId="15" fillId="2" borderId="0" xfId="0" applyFont="1" applyFill="1" applyAlignment="1">
      <alignment vertical="top"/>
    </xf>
    <xf numFmtId="0" fontId="15" fillId="2" borderId="0" xfId="0" applyFont="1" applyFill="1" applyAlignment="1">
      <alignment vertical="top" wrapText="1"/>
    </xf>
    <xf numFmtId="0" fontId="27" fillId="2" borderId="0" xfId="0" applyFont="1" applyFill="1" applyAlignment="1">
      <alignment vertical="top" wrapText="1"/>
    </xf>
    <xf numFmtId="0" fontId="2" fillId="2" borderId="10" xfId="0" applyFont="1" applyFill="1" applyBorder="1"/>
    <xf numFmtId="0" fontId="2" fillId="2" borderId="9" xfId="0" applyFont="1" applyFill="1" applyBorder="1" applyAlignment="1">
      <alignment horizontal="left" vertical="top"/>
    </xf>
    <xf numFmtId="3" fontId="2" fillId="2" borderId="9" xfId="0" applyNumberFormat="1" applyFont="1" applyFill="1" applyBorder="1" applyAlignment="1">
      <alignment horizontal="right"/>
    </xf>
    <xf numFmtId="3" fontId="2" fillId="2" borderId="9" xfId="1" applyNumberFormat="1" applyFont="1" applyFill="1" applyBorder="1" applyAlignment="1">
      <alignment horizontal="right"/>
    </xf>
    <xf numFmtId="0" fontId="2" fillId="2" borderId="10" xfId="0" applyFont="1" applyFill="1" applyBorder="1" applyAlignment="1">
      <alignment horizontal="left" vertical="top"/>
    </xf>
    <xf numFmtId="3" fontId="2" fillId="2" borderId="10" xfId="0" applyNumberFormat="1" applyFont="1" applyFill="1" applyBorder="1" applyAlignment="1">
      <alignment horizontal="right"/>
    </xf>
    <xf numFmtId="3" fontId="2" fillId="2" borderId="10" xfId="1" applyNumberFormat="1" applyFont="1" applyFill="1" applyBorder="1" applyAlignment="1">
      <alignment horizontal="right"/>
    </xf>
    <xf numFmtId="165" fontId="2" fillId="2" borderId="10" xfId="1" applyNumberFormat="1" applyFont="1" applyFill="1" applyBorder="1" applyAlignment="1">
      <alignment horizontal="right"/>
    </xf>
    <xf numFmtId="0" fontId="2" fillId="2" borderId="11" xfId="0" applyFont="1" applyFill="1" applyBorder="1" applyAlignment="1">
      <alignment horizontal="left" vertical="top"/>
    </xf>
    <xf numFmtId="3" fontId="2" fillId="2" borderId="11" xfId="0" applyNumberFormat="1" applyFont="1" applyFill="1" applyBorder="1" applyAlignment="1">
      <alignment horizontal="right"/>
    </xf>
    <xf numFmtId="166" fontId="2" fillId="2" borderId="9" xfId="1" applyNumberFormat="1" applyFont="1" applyFill="1" applyBorder="1" applyAlignment="1">
      <alignment horizontal="right"/>
    </xf>
    <xf numFmtId="166" fontId="2" fillId="2" borderId="10" xfId="1" applyNumberFormat="1" applyFont="1" applyFill="1" applyBorder="1" applyAlignment="1">
      <alignment horizontal="right"/>
    </xf>
    <xf numFmtId="166" fontId="7" fillId="2" borderId="10" xfId="1" applyNumberFormat="1" applyFont="1" applyFill="1" applyBorder="1" applyAlignment="1">
      <alignment horizontal="right"/>
    </xf>
    <xf numFmtId="166" fontId="2" fillId="2" borderId="11" xfId="1" applyNumberFormat="1" applyFont="1" applyFill="1" applyBorder="1" applyAlignment="1">
      <alignment horizontal="right"/>
    </xf>
    <xf numFmtId="0" fontId="36" fillId="0" borderId="0" xfId="0" applyFont="1"/>
    <xf numFmtId="0" fontId="2" fillId="2" borderId="9" xfId="1" applyNumberFormat="1" applyFont="1" applyFill="1" applyBorder="1"/>
    <xf numFmtId="37" fontId="2" fillId="2" borderId="9" xfId="1" applyNumberFormat="1" applyFont="1" applyFill="1" applyBorder="1" applyAlignment="1">
      <alignment horizontal="right"/>
    </xf>
    <xf numFmtId="37" fontId="7" fillId="2" borderId="9" xfId="1" applyNumberFormat="1" applyFont="1" applyFill="1" applyBorder="1" applyAlignment="1">
      <alignment horizontal="right"/>
    </xf>
    <xf numFmtId="166" fontId="2" fillId="2" borderId="10" xfId="1" applyNumberFormat="1" applyFont="1" applyFill="1" applyBorder="1" applyAlignment="1">
      <alignment horizontal="left" indent="2"/>
    </xf>
    <xf numFmtId="37" fontId="2" fillId="2" borderId="10" xfId="1" applyNumberFormat="1" applyFont="1" applyFill="1" applyBorder="1" applyAlignment="1">
      <alignment vertical="center"/>
    </xf>
    <xf numFmtId="37" fontId="7" fillId="2" borderId="10" xfId="1" applyNumberFormat="1" applyFont="1" applyFill="1" applyBorder="1" applyAlignment="1">
      <alignment horizontal="right"/>
    </xf>
    <xf numFmtId="37" fontId="7" fillId="2" borderId="10" xfId="1" applyNumberFormat="1" applyFont="1" applyFill="1" applyBorder="1" applyAlignment="1">
      <alignment vertical="center"/>
    </xf>
    <xf numFmtId="37" fontId="2" fillId="2" borderId="10" xfId="1" applyNumberFormat="1" applyFont="1" applyFill="1" applyBorder="1" applyAlignment="1">
      <alignment horizontal="right"/>
    </xf>
    <xf numFmtId="0" fontId="2" fillId="2" borderId="10" xfId="1" applyNumberFormat="1" applyFont="1" applyFill="1" applyBorder="1" applyAlignment="1">
      <alignment horizontal="left"/>
    </xf>
    <xf numFmtId="165" fontId="7" fillId="2" borderId="10" xfId="1" applyNumberFormat="1" applyFont="1" applyFill="1" applyBorder="1" applyAlignment="1">
      <alignment horizontal="right"/>
    </xf>
    <xf numFmtId="167" fontId="2" fillId="2" borderId="10" xfId="1" applyNumberFormat="1" applyFont="1" applyFill="1" applyBorder="1" applyAlignment="1">
      <alignment horizontal="right"/>
    </xf>
    <xf numFmtId="0" fontId="2" fillId="2" borderId="11" xfId="0" applyFont="1" applyFill="1" applyBorder="1" applyAlignment="1">
      <alignment horizontal="left" vertical="center" wrapText="1"/>
    </xf>
    <xf numFmtId="165" fontId="2" fillId="2" borderId="11" xfId="1" applyNumberFormat="1" applyFont="1" applyFill="1" applyBorder="1" applyAlignment="1">
      <alignment horizontal="right"/>
    </xf>
    <xf numFmtId="165" fontId="7" fillId="2" borderId="11" xfId="1" applyNumberFormat="1" applyFont="1" applyFill="1" applyBorder="1" applyAlignment="1">
      <alignment horizontal="right"/>
    </xf>
    <xf numFmtId="167" fontId="2" fillId="2" borderId="11" xfId="1" applyNumberFormat="1" applyFont="1" applyFill="1" applyBorder="1" applyAlignment="1">
      <alignment horizontal="right"/>
    </xf>
    <xf numFmtId="0" fontId="4" fillId="2" borderId="0" xfId="0" applyFont="1" applyFill="1" applyAlignment="1">
      <alignment wrapText="1"/>
    </xf>
    <xf numFmtId="0" fontId="26" fillId="2" borderId="0" xfId="0" applyFont="1" applyFill="1" applyAlignment="1">
      <alignment wrapText="1"/>
    </xf>
    <xf numFmtId="0" fontId="26" fillId="0" borderId="0" xfId="0" applyFont="1" applyAlignment="1">
      <alignment wrapText="1"/>
    </xf>
    <xf numFmtId="0" fontId="7" fillId="2" borderId="9" xfId="0" applyFont="1" applyFill="1" applyBorder="1" applyAlignment="1">
      <alignment horizontal="left" wrapText="1" indent="2"/>
    </xf>
    <xf numFmtId="165" fontId="2" fillId="2" borderId="9" xfId="1" applyNumberFormat="1" applyFont="1" applyFill="1" applyBorder="1" applyAlignment="1">
      <alignment horizontal="right"/>
    </xf>
    <xf numFmtId="0" fontId="7" fillId="2" borderId="10" xfId="0" applyFont="1" applyFill="1" applyBorder="1" applyAlignment="1">
      <alignment horizontal="left" wrapText="1" indent="2"/>
    </xf>
    <xf numFmtId="0" fontId="7" fillId="2" borderId="11" xfId="0" applyFont="1" applyFill="1" applyBorder="1" applyAlignment="1">
      <alignment horizontal="left" wrapText="1" indent="2"/>
    </xf>
    <xf numFmtId="0" fontId="8" fillId="2" borderId="9" xfId="0" applyFont="1" applyFill="1" applyBorder="1" applyAlignment="1">
      <alignment horizontal="left" wrapText="1" indent="2"/>
    </xf>
    <xf numFmtId="165" fontId="7" fillId="2" borderId="9" xfId="1" applyNumberFormat="1" applyFont="1" applyFill="1" applyBorder="1" applyAlignment="1">
      <alignment horizontal="right"/>
    </xf>
    <xf numFmtId="0" fontId="8" fillId="2" borderId="11" xfId="0" applyFont="1" applyFill="1" applyBorder="1" applyAlignment="1">
      <alignment horizontal="left" wrapText="1" indent="2"/>
    </xf>
    <xf numFmtId="0" fontId="2" fillId="2" borderId="9" xfId="0" applyFont="1" applyFill="1" applyBorder="1"/>
    <xf numFmtId="168" fontId="2" fillId="2" borderId="9" xfId="0" applyNumberFormat="1" applyFont="1" applyFill="1" applyBorder="1"/>
    <xf numFmtId="168" fontId="7" fillId="2" borderId="9" xfId="0" applyNumberFormat="1" applyFont="1" applyFill="1" applyBorder="1"/>
    <xf numFmtId="0" fontId="2" fillId="2" borderId="10" xfId="0" applyFont="1" applyFill="1" applyBorder="1" applyAlignment="1">
      <alignment horizontal="left" indent="2"/>
    </xf>
    <xf numFmtId="166" fontId="2" fillId="2" borderId="10" xfId="1" applyNumberFormat="1" applyFont="1" applyFill="1" applyBorder="1" applyAlignment="1">
      <alignment vertical="center"/>
    </xf>
    <xf numFmtId="166" fontId="7" fillId="2" borderId="10" xfId="1" applyNumberFormat="1" applyFont="1" applyFill="1" applyBorder="1" applyAlignment="1">
      <alignment vertical="center"/>
    </xf>
    <xf numFmtId="168" fontId="7" fillId="2" borderId="10" xfId="0" applyNumberFormat="1" applyFont="1" applyFill="1" applyBorder="1"/>
    <xf numFmtId="0" fontId="2" fillId="2" borderId="10" xfId="0" applyFont="1" applyFill="1" applyBorder="1" applyAlignment="1">
      <alignment horizontal="left"/>
    </xf>
    <xf numFmtId="0" fontId="7" fillId="2" borderId="11" xfId="0" applyFont="1" applyFill="1" applyBorder="1" applyAlignment="1">
      <alignment horizontal="left"/>
    </xf>
    <xf numFmtId="165" fontId="2" fillId="2" borderId="10" xfId="1" applyNumberFormat="1" applyFont="1" applyFill="1" applyBorder="1" applyAlignment="1"/>
    <xf numFmtId="0" fontId="6" fillId="8" borderId="2" xfId="0" applyFont="1" applyFill="1" applyBorder="1"/>
    <xf numFmtId="1" fontId="6" fillId="8" borderId="2" xfId="0" quotePrefix="1" applyNumberFormat="1" applyFont="1" applyFill="1" applyBorder="1" applyAlignment="1">
      <alignment horizontal="center"/>
    </xf>
    <xf numFmtId="0" fontId="2" fillId="8" borderId="2" xfId="0" applyFont="1" applyFill="1" applyBorder="1"/>
    <xf numFmtId="0" fontId="6" fillId="8" borderId="4" xfId="0" applyFont="1" applyFill="1" applyBorder="1"/>
    <xf numFmtId="166" fontId="2" fillId="8" borderId="4" xfId="1" applyNumberFormat="1" applyFont="1" applyFill="1" applyBorder="1"/>
    <xf numFmtId="165" fontId="2" fillId="8" borderId="4" xfId="1" applyNumberFormat="1" applyFont="1" applyFill="1" applyBorder="1"/>
    <xf numFmtId="0" fontId="2" fillId="8" borderId="4" xfId="0" applyFont="1" applyFill="1" applyBorder="1"/>
    <xf numFmtId="0" fontId="2" fillId="2" borderId="11" xfId="0" applyFont="1" applyFill="1" applyBorder="1"/>
    <xf numFmtId="0" fontId="9" fillId="8" borderId="4" xfId="0" applyFont="1" applyFill="1" applyBorder="1"/>
    <xf numFmtId="0" fontId="2" fillId="2" borderId="10" xfId="0" applyFont="1" applyFill="1" applyBorder="1" applyAlignment="1">
      <alignment horizontal="left" indent="1"/>
    </xf>
    <xf numFmtId="0" fontId="2" fillId="2" borderId="11" xfId="0" applyFont="1" applyFill="1" applyBorder="1" applyAlignment="1">
      <alignment horizontal="left" indent="1"/>
    </xf>
    <xf numFmtId="166" fontId="7" fillId="2" borderId="9" xfId="1" applyNumberFormat="1" applyFont="1" applyFill="1" applyBorder="1" applyAlignment="1">
      <alignment horizontal="right"/>
    </xf>
    <xf numFmtId="0" fontId="7" fillId="2" borderId="10" xfId="0" applyFont="1" applyFill="1" applyBorder="1"/>
    <xf numFmtId="0" fontId="7" fillId="2" borderId="11" xfId="0" applyFont="1" applyFill="1" applyBorder="1"/>
    <xf numFmtId="0" fontId="7" fillId="2" borderId="9" xfId="0" applyFont="1" applyFill="1" applyBorder="1"/>
    <xf numFmtId="0" fontId="7" fillId="2" borderId="9" xfId="0" applyFont="1" applyFill="1" applyBorder="1" applyAlignment="1">
      <alignment horizontal="left" indent="2"/>
    </xf>
    <xf numFmtId="0" fontId="7" fillId="2" borderId="11" xfId="0" applyFont="1" applyFill="1" applyBorder="1" applyAlignment="1">
      <alignment horizontal="left" indent="2"/>
    </xf>
    <xf numFmtId="0" fontId="7" fillId="2" borderId="10" xfId="0" applyFont="1" applyFill="1" applyBorder="1" applyAlignment="1">
      <alignment horizontal="left" indent="2"/>
    </xf>
    <xf numFmtId="0" fontId="7" fillId="2" borderId="13" xfId="0" applyFont="1" applyFill="1" applyBorder="1"/>
    <xf numFmtId="37" fontId="2" fillId="2" borderId="13" xfId="1" applyNumberFormat="1" applyFont="1" applyFill="1" applyBorder="1"/>
    <xf numFmtId="37" fontId="2" fillId="2" borderId="10" xfId="1" applyNumberFormat="1" applyFont="1" applyFill="1" applyBorder="1"/>
    <xf numFmtId="37" fontId="2" fillId="2" borderId="11" xfId="1" applyNumberFormat="1" applyFont="1" applyFill="1" applyBorder="1"/>
    <xf numFmtId="165" fontId="2" fillId="2" borderId="9" xfId="1" applyNumberFormat="1" applyFont="1" applyFill="1" applyBorder="1"/>
    <xf numFmtId="165" fontId="2" fillId="2" borderId="10" xfId="1" applyNumberFormat="1" applyFont="1" applyFill="1" applyBorder="1"/>
    <xf numFmtId="165" fontId="2" fillId="2" borderId="11" xfId="1" applyNumberFormat="1" applyFont="1" applyFill="1" applyBorder="1"/>
    <xf numFmtId="166" fontId="2" fillId="2" borderId="10" xfId="1" applyNumberFormat="1" applyFont="1" applyFill="1" applyBorder="1"/>
    <xf numFmtId="164" fontId="6" fillId="8" borderId="0" xfId="0" applyNumberFormat="1" applyFont="1" applyFill="1"/>
    <xf numFmtId="164" fontId="2" fillId="8" borderId="4" xfId="0" applyNumberFormat="1" applyFont="1" applyFill="1" applyBorder="1"/>
    <xf numFmtId="43" fontId="2" fillId="2" borderId="10" xfId="1" applyFont="1" applyFill="1" applyBorder="1" applyAlignment="1">
      <alignment horizontal="right"/>
    </xf>
    <xf numFmtId="0" fontId="2" fillId="2" borderId="11" xfId="0" applyFont="1" applyFill="1" applyBorder="1" applyAlignment="1">
      <alignment vertical="center"/>
    </xf>
    <xf numFmtId="43" fontId="2" fillId="2" borderId="11" xfId="1" applyFont="1" applyFill="1" applyBorder="1" applyAlignment="1">
      <alignment horizontal="right"/>
    </xf>
    <xf numFmtId="43" fontId="2" fillId="2" borderId="9" xfId="1" applyFont="1" applyFill="1" applyBorder="1" applyAlignment="1">
      <alignment horizontal="right"/>
    </xf>
    <xf numFmtId="165" fontId="26" fillId="2" borderId="0" xfId="1" applyNumberFormat="1" applyFont="1" applyFill="1" applyBorder="1"/>
    <xf numFmtId="0" fontId="6" fillId="8" borderId="2" xfId="0" applyFont="1" applyFill="1" applyBorder="1" applyAlignment="1">
      <alignment wrapText="1"/>
    </xf>
    <xf numFmtId="166" fontId="2" fillId="8" borderId="2" xfId="1" applyNumberFormat="1" applyFont="1" applyFill="1" applyBorder="1" applyAlignment="1">
      <alignment wrapText="1"/>
    </xf>
    <xf numFmtId="0" fontId="10" fillId="8" borderId="2" xfId="0" applyFont="1" applyFill="1" applyBorder="1" applyAlignment="1">
      <alignment wrapText="1"/>
    </xf>
    <xf numFmtId="0" fontId="2" fillId="8" borderId="2" xfId="0" applyFont="1" applyFill="1" applyBorder="1" applyAlignment="1">
      <alignment wrapText="1"/>
    </xf>
    <xf numFmtId="0" fontId="6" fillId="8" borderId="4" xfId="0" applyFont="1" applyFill="1" applyBorder="1" applyAlignment="1">
      <alignment wrapText="1"/>
    </xf>
    <xf numFmtId="166" fontId="2" fillId="8" borderId="4" xfId="1" applyNumberFormat="1" applyFont="1" applyFill="1" applyBorder="1" applyAlignment="1">
      <alignment wrapText="1"/>
    </xf>
    <xf numFmtId="0" fontId="9" fillId="8" borderId="4" xfId="0" applyFont="1" applyFill="1" applyBorder="1" applyAlignment="1">
      <alignment wrapText="1"/>
    </xf>
    <xf numFmtId="0" fontId="2" fillId="8" borderId="4" xfId="0" applyFont="1" applyFill="1" applyBorder="1" applyAlignment="1">
      <alignment wrapText="1"/>
    </xf>
    <xf numFmtId="0" fontId="6" fillId="8" borderId="2" xfId="0" applyFont="1" applyFill="1" applyBorder="1" applyAlignment="1">
      <alignment horizontal="left" vertical="top"/>
    </xf>
    <xf numFmtId="0" fontId="2" fillId="2" borderId="9" xfId="0" applyFont="1" applyFill="1" applyBorder="1" applyAlignment="1">
      <alignment horizontal="left" wrapText="1"/>
    </xf>
    <xf numFmtId="166" fontId="2" fillId="2" borderId="9" xfId="1" quotePrefix="1" applyNumberFormat="1" applyFont="1" applyFill="1" applyBorder="1" applyAlignment="1">
      <alignment horizontal="right" wrapText="1"/>
    </xf>
    <xf numFmtId="166" fontId="2" fillId="2" borderId="9" xfId="1" applyNumberFormat="1" applyFont="1" applyFill="1" applyBorder="1" applyAlignment="1">
      <alignment wrapText="1"/>
    </xf>
    <xf numFmtId="166" fontId="7" fillId="2" borderId="9" xfId="1" quotePrefix="1" applyNumberFormat="1" applyFont="1" applyFill="1" applyBorder="1" applyAlignment="1">
      <alignment horizontal="right" wrapText="1"/>
    </xf>
    <xf numFmtId="0" fontId="2" fillId="2" borderId="10" xfId="0" applyFont="1" applyFill="1" applyBorder="1" applyAlignment="1">
      <alignment horizontal="left" wrapText="1"/>
    </xf>
    <xf numFmtId="166" fontId="2" fillId="2" borderId="10" xfId="1" quotePrefix="1" applyNumberFormat="1" applyFont="1" applyFill="1" applyBorder="1" applyAlignment="1">
      <alignment horizontal="right" wrapText="1"/>
    </xf>
    <xf numFmtId="166" fontId="2" fillId="2" borderId="10" xfId="1" applyNumberFormat="1" applyFont="1" applyFill="1" applyBorder="1" applyAlignment="1">
      <alignment wrapText="1"/>
    </xf>
    <xf numFmtId="166" fontId="7" fillId="2" borderId="10" xfId="1" quotePrefix="1" applyNumberFormat="1" applyFont="1" applyFill="1" applyBorder="1" applyAlignment="1">
      <alignment horizontal="right" wrapText="1"/>
    </xf>
    <xf numFmtId="166" fontId="2" fillId="2" borderId="10" xfId="1" applyNumberFormat="1" applyFont="1" applyFill="1" applyBorder="1" applyAlignment="1">
      <alignment horizontal="right" wrapText="1"/>
    </xf>
    <xf numFmtId="166" fontId="7" fillId="2" borderId="10" xfId="1" applyNumberFormat="1" applyFont="1" applyFill="1" applyBorder="1" applyAlignment="1">
      <alignment wrapText="1"/>
    </xf>
    <xf numFmtId="166" fontId="7" fillId="2" borderId="10" xfId="1" applyNumberFormat="1" applyFont="1" applyFill="1" applyBorder="1" applyAlignment="1">
      <alignment horizontal="right" wrapText="1"/>
    </xf>
    <xf numFmtId="0" fontId="2" fillId="2" borderId="11" xfId="0" applyFont="1" applyFill="1" applyBorder="1" applyAlignment="1">
      <alignment horizontal="left" wrapText="1"/>
    </xf>
    <xf numFmtId="166" fontId="2" fillId="2" borderId="11" xfId="1" quotePrefix="1" applyNumberFormat="1" applyFont="1" applyFill="1" applyBorder="1" applyAlignment="1">
      <alignment horizontal="right" wrapText="1"/>
    </xf>
    <xf numFmtId="166" fontId="2" fillId="2" borderId="11" xfId="1" applyNumberFormat="1" applyFont="1" applyFill="1" applyBorder="1" applyAlignment="1">
      <alignment horizontal="right" wrapText="1"/>
    </xf>
    <xf numFmtId="166" fontId="7" fillId="2" borderId="11" xfId="1" applyNumberFormat="1" applyFont="1" applyFill="1" applyBorder="1" applyAlignment="1">
      <alignment horizontal="right" wrapText="1"/>
    </xf>
    <xf numFmtId="0" fontId="2" fillId="2" borderId="9" xfId="0" applyFont="1" applyFill="1" applyBorder="1" applyAlignment="1">
      <alignment wrapText="1"/>
    </xf>
    <xf numFmtId="166" fontId="2" fillId="2" borderId="9" xfId="1" applyNumberFormat="1" applyFont="1" applyFill="1" applyBorder="1" applyAlignment="1">
      <alignment horizontal="right" wrapText="1"/>
    </xf>
    <xf numFmtId="0" fontId="2" fillId="2" borderId="10" xfId="0" applyFont="1" applyFill="1" applyBorder="1" applyAlignment="1">
      <alignment wrapText="1"/>
    </xf>
    <xf numFmtId="165" fontId="2" fillId="2" borderId="10" xfId="1" quotePrefix="1" applyNumberFormat="1" applyFont="1" applyFill="1" applyBorder="1" applyAlignment="1">
      <alignment horizontal="right" wrapText="1"/>
    </xf>
    <xf numFmtId="165" fontId="2" fillId="2" borderId="10" xfId="1" applyNumberFormat="1" applyFont="1" applyFill="1" applyBorder="1" applyAlignment="1">
      <alignment wrapText="1"/>
    </xf>
    <xf numFmtId="165" fontId="2" fillId="2" borderId="10" xfId="1" applyNumberFormat="1" applyFont="1" applyFill="1" applyBorder="1" applyAlignment="1">
      <alignment horizontal="right" wrapText="1"/>
    </xf>
    <xf numFmtId="0" fontId="7" fillId="2" borderId="11" xfId="0" applyFont="1" applyFill="1" applyBorder="1" applyAlignment="1">
      <alignment wrapText="1"/>
    </xf>
    <xf numFmtId="170" fontId="2" fillId="2" borderId="9" xfId="1" applyNumberFormat="1" applyFont="1" applyFill="1" applyBorder="1" applyAlignment="1">
      <alignment horizontal="right" wrapText="1"/>
    </xf>
    <xf numFmtId="167" fontId="2" fillId="2" borderId="9" xfId="1" quotePrefix="1" applyNumberFormat="1" applyFont="1" applyFill="1" applyBorder="1" applyAlignment="1">
      <alignment horizontal="right" wrapText="1"/>
    </xf>
    <xf numFmtId="170" fontId="2" fillId="2" borderId="11" xfId="1" applyNumberFormat="1" applyFont="1" applyFill="1" applyBorder="1" applyAlignment="1">
      <alignment horizontal="right" wrapText="1"/>
    </xf>
    <xf numFmtId="167" fontId="2" fillId="2" borderId="11" xfId="1" quotePrefix="1" applyNumberFormat="1" applyFont="1" applyFill="1" applyBorder="1" applyAlignment="1">
      <alignment horizontal="right" wrapText="1"/>
    </xf>
    <xf numFmtId="0" fontId="7" fillId="2" borderId="9" xfId="0" applyFont="1" applyFill="1" applyBorder="1" applyAlignment="1">
      <alignment wrapText="1"/>
    </xf>
    <xf numFmtId="167" fontId="2" fillId="2" borderId="10" xfId="1" quotePrefix="1" applyNumberFormat="1" applyFont="1" applyFill="1" applyBorder="1" applyAlignment="1">
      <alignment horizontal="right" wrapText="1"/>
    </xf>
    <xf numFmtId="0" fontId="7" fillId="2" borderId="10" xfId="0" applyFont="1" applyFill="1" applyBorder="1" applyAlignment="1">
      <alignment wrapText="1"/>
    </xf>
    <xf numFmtId="2" fontId="2" fillId="2" borderId="10" xfId="1" applyNumberFormat="1" applyFont="1" applyFill="1" applyBorder="1" applyAlignment="1">
      <alignment horizontal="right" wrapText="1"/>
    </xf>
    <xf numFmtId="2" fontId="2" fillId="2" borderId="10" xfId="1" quotePrefix="1" applyNumberFormat="1" applyFont="1" applyFill="1" applyBorder="1" applyAlignment="1">
      <alignment horizontal="right" wrapText="1"/>
    </xf>
    <xf numFmtId="171" fontId="2" fillId="2" borderId="9" xfId="1" quotePrefix="1" applyNumberFormat="1" applyFont="1" applyFill="1" applyBorder="1" applyAlignment="1">
      <alignment horizontal="right" wrapText="1"/>
    </xf>
    <xf numFmtId="171" fontId="2" fillId="2" borderId="9" xfId="1" applyNumberFormat="1" applyFont="1" applyFill="1" applyBorder="1" applyAlignment="1">
      <alignment wrapText="1"/>
    </xf>
    <xf numFmtId="171" fontId="2" fillId="2" borderId="11" xfId="1" quotePrefix="1" applyNumberFormat="1" applyFont="1" applyFill="1" applyBorder="1" applyAlignment="1">
      <alignment horizontal="right" wrapText="1"/>
    </xf>
    <xf numFmtId="171" fontId="2" fillId="2" borderId="11" xfId="1" applyNumberFormat="1" applyFont="1" applyFill="1" applyBorder="1" applyAlignment="1">
      <alignment wrapText="1"/>
    </xf>
    <xf numFmtId="166" fontId="7" fillId="2" borderId="9" xfId="1" applyNumberFormat="1" applyFont="1" applyFill="1" applyBorder="1" applyAlignment="1">
      <alignment horizontal="right" wrapText="1"/>
    </xf>
    <xf numFmtId="165" fontId="7" fillId="2" borderId="10" xfId="1" quotePrefix="1" applyNumberFormat="1" applyFont="1" applyFill="1" applyBorder="1" applyAlignment="1">
      <alignment horizontal="right" wrapText="1"/>
    </xf>
    <xf numFmtId="165" fontId="2" fillId="2" borderId="11" xfId="1" quotePrefix="1" applyNumberFormat="1" applyFont="1" applyFill="1" applyBorder="1" applyAlignment="1">
      <alignment horizontal="right" wrapText="1"/>
    </xf>
    <xf numFmtId="165" fontId="7" fillId="2" borderId="11" xfId="1" quotePrefix="1" applyNumberFormat="1" applyFont="1" applyFill="1" applyBorder="1" applyAlignment="1">
      <alignment horizontal="right" wrapText="1"/>
    </xf>
    <xf numFmtId="0" fontId="8" fillId="2" borderId="9" xfId="0" applyFont="1" applyFill="1" applyBorder="1" applyAlignment="1">
      <alignment horizontal="left" wrapText="1" indent="1"/>
    </xf>
    <xf numFmtId="0" fontId="8" fillId="2" borderId="11" xfId="0" applyFont="1" applyFill="1" applyBorder="1" applyAlignment="1">
      <alignment horizontal="left" wrapText="1" indent="1"/>
    </xf>
    <xf numFmtId="0" fontId="7" fillId="2" borderId="9" xfId="0" applyFont="1" applyFill="1" applyBorder="1" applyAlignment="1">
      <alignment horizontal="left" wrapText="1" indent="1"/>
    </xf>
    <xf numFmtId="0" fontId="7" fillId="2" borderId="11" xfId="0" applyFont="1" applyFill="1" applyBorder="1" applyAlignment="1">
      <alignment horizontal="left" wrapText="1" indent="1"/>
    </xf>
    <xf numFmtId="0" fontId="2" fillId="2" borderId="2" xfId="0" applyFont="1" applyFill="1" applyBorder="1" applyAlignment="1">
      <alignment vertical="top"/>
    </xf>
    <xf numFmtId="0" fontId="2" fillId="2" borderId="10" xfId="0" applyFont="1" applyFill="1" applyBorder="1" applyAlignment="1">
      <alignment vertical="center" wrapText="1"/>
    </xf>
    <xf numFmtId="0" fontId="2" fillId="2" borderId="10" xfId="0" applyFont="1" applyFill="1" applyBorder="1" applyAlignment="1">
      <alignment vertical="top" wrapText="1"/>
    </xf>
    <xf numFmtId="0" fontId="2" fillId="2" borderId="10" xfId="0" applyFont="1" applyFill="1" applyBorder="1" applyAlignment="1">
      <alignment vertical="center"/>
    </xf>
    <xf numFmtId="0" fontId="2" fillId="2" borderId="10" xfId="0" applyFont="1" applyFill="1" applyBorder="1" applyAlignment="1">
      <alignment vertical="top"/>
    </xf>
    <xf numFmtId="0" fontId="7" fillId="2" borderId="12" xfId="0" applyFont="1" applyFill="1" applyBorder="1" applyAlignment="1">
      <alignment vertical="top" wrapText="1"/>
    </xf>
    <xf numFmtId="0" fontId="7" fillId="2" borderId="12" xfId="0" applyFont="1" applyFill="1" applyBorder="1" applyAlignment="1">
      <alignment horizontal="center" vertical="top" wrapText="1"/>
    </xf>
    <xf numFmtId="0" fontId="2" fillId="2" borderId="11" xfId="0" applyFont="1" applyFill="1" applyBorder="1" applyAlignment="1">
      <alignment vertical="top" wrapText="1"/>
    </xf>
    <xf numFmtId="0" fontId="7" fillId="2" borderId="11" xfId="0" applyFont="1" applyFill="1" applyBorder="1" applyAlignment="1">
      <alignment horizontal="left" vertical="top" wrapText="1"/>
    </xf>
    <xf numFmtId="0" fontId="7" fillId="2" borderId="10" xfId="0" applyFont="1" applyFill="1" applyBorder="1" applyAlignment="1">
      <alignment horizontal="left" vertical="top" wrapText="1"/>
    </xf>
    <xf numFmtId="0" fontId="7" fillId="2" borderId="10" xfId="0" applyFont="1" applyFill="1" applyBorder="1" applyAlignment="1">
      <alignment horizontal="left" vertical="top"/>
    </xf>
    <xf numFmtId="165" fontId="2" fillId="2" borderId="2" xfId="1" applyNumberFormat="1" applyFont="1" applyFill="1" applyBorder="1" applyAlignment="1">
      <alignment horizontal="right"/>
    </xf>
    <xf numFmtId="167" fontId="7" fillId="2" borderId="10" xfId="1" applyNumberFormat="1" applyFont="1" applyFill="1" applyBorder="1" applyAlignment="1">
      <alignment horizontal="right"/>
    </xf>
    <xf numFmtId="167" fontId="7" fillId="2" borderId="11" xfId="1" applyNumberFormat="1" applyFont="1" applyFill="1" applyBorder="1" applyAlignment="1">
      <alignment horizontal="right"/>
    </xf>
    <xf numFmtId="174" fontId="2" fillId="2" borderId="10" xfId="5" applyNumberFormat="1" applyFont="1" applyFill="1" applyBorder="1"/>
    <xf numFmtId="171" fontId="2" fillId="2" borderId="10" xfId="0" applyNumberFormat="1" applyFont="1" applyFill="1" applyBorder="1"/>
    <xf numFmtId="0" fontId="14" fillId="0" borderId="0" xfId="0" applyFont="1"/>
    <xf numFmtId="3" fontId="35" fillId="0" borderId="0" xfId="0" applyNumberFormat="1" applyFont="1"/>
    <xf numFmtId="165" fontId="7" fillId="2" borderId="10" xfId="1" quotePrefix="1" applyNumberFormat="1" applyFont="1" applyFill="1" applyBorder="1" applyAlignment="1">
      <alignment horizontal="right"/>
    </xf>
    <xf numFmtId="166" fontId="7" fillId="2" borderId="11" xfId="1" applyNumberFormat="1" applyFont="1" applyFill="1" applyBorder="1" applyAlignment="1">
      <alignment horizontal="right"/>
    </xf>
    <xf numFmtId="166" fontId="7" fillId="8" borderId="4" xfId="1" applyNumberFormat="1" applyFont="1" applyFill="1" applyBorder="1"/>
    <xf numFmtId="165" fontId="7" fillId="8" borderId="4" xfId="1" applyNumberFormat="1" applyFont="1" applyFill="1" applyBorder="1"/>
    <xf numFmtId="166" fontId="7" fillId="2" borderId="0" xfId="1" applyNumberFormat="1" applyFont="1" applyFill="1" applyBorder="1" applyAlignment="1">
      <alignment horizontal="right" wrapText="1"/>
    </xf>
    <xf numFmtId="166" fontId="7" fillId="2" borderId="0" xfId="1" applyNumberFormat="1" applyFont="1" applyFill="1" applyBorder="1" applyAlignment="1">
      <alignment horizontal="right"/>
    </xf>
    <xf numFmtId="166" fontId="15" fillId="2" borderId="0" xfId="1" applyNumberFormat="1" applyFont="1" applyFill="1" applyBorder="1" applyAlignment="1">
      <alignment horizontal="right"/>
    </xf>
    <xf numFmtId="166" fontId="7" fillId="2" borderId="13" xfId="1" applyNumberFormat="1" applyFont="1" applyFill="1" applyBorder="1"/>
    <xf numFmtId="166" fontId="7" fillId="2" borderId="10" xfId="1" applyNumberFormat="1" applyFont="1" applyFill="1" applyBorder="1"/>
    <xf numFmtId="165" fontId="7" fillId="2" borderId="10" xfId="1" applyNumberFormat="1" applyFont="1" applyFill="1" applyBorder="1"/>
    <xf numFmtId="165" fontId="7" fillId="2" borderId="11" xfId="1" applyNumberFormat="1" applyFont="1" applyFill="1" applyBorder="1"/>
    <xf numFmtId="166" fontId="7" fillId="2" borderId="9" xfId="1" applyNumberFormat="1" applyFont="1" applyFill="1" applyBorder="1"/>
    <xf numFmtId="166" fontId="7" fillId="2" borderId="11" xfId="1" applyNumberFormat="1" applyFont="1" applyFill="1" applyBorder="1"/>
    <xf numFmtId="165" fontId="7" fillId="2" borderId="9" xfId="1" applyNumberFormat="1" applyFont="1" applyFill="1" applyBorder="1"/>
    <xf numFmtId="166" fontId="7" fillId="5" borderId="4" xfId="1" applyNumberFormat="1" applyFont="1" applyFill="1" applyBorder="1"/>
    <xf numFmtId="165" fontId="7" fillId="2" borderId="0" xfId="1" applyNumberFormat="1" applyFont="1" applyFill="1" applyBorder="1"/>
    <xf numFmtId="0" fontId="7" fillId="2" borderId="0" xfId="0" applyFont="1" applyFill="1" applyAlignment="1">
      <alignment wrapText="1"/>
    </xf>
    <xf numFmtId="171" fontId="7" fillId="2" borderId="10" xfId="4" quotePrefix="1" applyNumberFormat="1" applyFont="1" applyFill="1" applyBorder="1" applyAlignment="1">
      <alignment horizontal="right" wrapText="1"/>
    </xf>
    <xf numFmtId="43" fontId="7" fillId="2" borderId="10" xfId="1" quotePrefix="1" applyFont="1" applyFill="1" applyBorder="1" applyAlignment="1">
      <alignment horizontal="right" wrapText="1"/>
    </xf>
    <xf numFmtId="165" fontId="7" fillId="2" borderId="9" xfId="1" quotePrefix="1" applyNumberFormat="1" applyFont="1" applyFill="1" applyBorder="1" applyAlignment="1">
      <alignment horizontal="right" wrapText="1"/>
    </xf>
    <xf numFmtId="43" fontId="7" fillId="2" borderId="9" xfId="1" quotePrefix="1" applyFont="1" applyFill="1" applyBorder="1" applyAlignment="1">
      <alignment horizontal="right" wrapText="1"/>
    </xf>
    <xf numFmtId="43" fontId="7" fillId="2" borderId="11" xfId="1" quotePrefix="1" applyFont="1" applyFill="1" applyBorder="1" applyAlignment="1">
      <alignment horizontal="right" wrapText="1"/>
    </xf>
    <xf numFmtId="0" fontId="7" fillId="0" borderId="0" xfId="0" applyFont="1" applyAlignment="1">
      <alignment wrapText="1"/>
    </xf>
    <xf numFmtId="0" fontId="9" fillId="0" borderId="0" xfId="0" applyFont="1" applyAlignment="1">
      <alignment wrapText="1"/>
    </xf>
    <xf numFmtId="166" fontId="2" fillId="2" borderId="9" xfId="1" quotePrefix="1" applyNumberFormat="1" applyFont="1" applyFill="1" applyBorder="1" applyAlignment="1">
      <alignment horizontal="right"/>
    </xf>
    <xf numFmtId="0" fontId="7" fillId="2" borderId="9" xfId="0" applyFont="1" applyFill="1" applyBorder="1" applyAlignment="1">
      <alignment vertical="top" wrapText="1"/>
    </xf>
    <xf numFmtId="0" fontId="7" fillId="2" borderId="9" xfId="0" applyFont="1" applyFill="1" applyBorder="1" applyAlignment="1">
      <alignment vertical="top"/>
    </xf>
    <xf numFmtId="0" fontId="6" fillId="2" borderId="0" xfId="0" applyFont="1" applyFill="1"/>
    <xf numFmtId="166" fontId="2" fillId="2" borderId="0" xfId="0" applyNumberFormat="1" applyFont="1" applyFill="1"/>
    <xf numFmtId="0" fontId="36" fillId="2" borderId="0" xfId="0" applyFont="1" applyFill="1"/>
    <xf numFmtId="0" fontId="7" fillId="0" borderId="0" xfId="0" applyFont="1" applyAlignment="1">
      <alignment vertical="center"/>
    </xf>
    <xf numFmtId="0" fontId="22" fillId="0" borderId="0" xfId="0" applyFont="1" applyAlignment="1">
      <alignment vertical="center"/>
    </xf>
    <xf numFmtId="0" fontId="2" fillId="2" borderId="3" xfId="0" applyFont="1" applyFill="1" applyBorder="1" applyAlignment="1">
      <alignment horizontal="left" vertical="top" wrapText="1"/>
    </xf>
    <xf numFmtId="0" fontId="2" fillId="2" borderId="0" xfId="0" applyFont="1" applyFill="1" applyAlignment="1">
      <alignment horizontal="left" vertical="top" wrapText="1"/>
    </xf>
    <xf numFmtId="0" fontId="7" fillId="2" borderId="3" xfId="0" applyFont="1" applyFill="1" applyBorder="1" applyAlignment="1">
      <alignment horizontal="left" wrapText="1"/>
    </xf>
    <xf numFmtId="0" fontId="2" fillId="2" borderId="8" xfId="0" applyFont="1" applyFill="1" applyBorder="1" applyAlignment="1">
      <alignment horizontal="left" vertical="center" wrapText="1"/>
    </xf>
    <xf numFmtId="0" fontId="2" fillId="2" borderId="0" xfId="0" applyFont="1" applyFill="1" applyAlignment="1">
      <alignment horizontal="left" vertical="center" wrapText="1"/>
    </xf>
    <xf numFmtId="0" fontId="7" fillId="2" borderId="10" xfId="0" applyFont="1" applyFill="1" applyBorder="1" applyAlignment="1">
      <alignment horizontal="left" vertical="top" wrapText="1"/>
    </xf>
    <xf numFmtId="0" fontId="9" fillId="6" borderId="4" xfId="0" applyFont="1" applyFill="1" applyBorder="1" applyAlignment="1">
      <alignment horizontal="left" vertical="center" wrapText="1"/>
    </xf>
    <xf numFmtId="0" fontId="7" fillId="2" borderId="9" xfId="0" applyFont="1" applyFill="1" applyBorder="1" applyAlignment="1">
      <alignment horizontal="left" vertical="top" wrapText="1"/>
    </xf>
    <xf numFmtId="0" fontId="23" fillId="2" borderId="10" xfId="0" applyFont="1" applyFill="1" applyBorder="1" applyAlignment="1">
      <alignment horizontal="left" vertical="top" wrapText="1"/>
    </xf>
    <xf numFmtId="0" fontId="7" fillId="2" borderId="10" xfId="0" applyFont="1" applyFill="1" applyBorder="1" applyAlignment="1">
      <alignment vertical="top" wrapText="1"/>
    </xf>
    <xf numFmtId="0" fontId="23" fillId="2" borderId="10" xfId="0" applyFont="1" applyFill="1" applyBorder="1" applyAlignment="1">
      <alignment vertical="top" wrapText="1"/>
    </xf>
    <xf numFmtId="0" fontId="7" fillId="2" borderId="10" xfId="0" applyFont="1" applyFill="1" applyBorder="1" applyAlignment="1">
      <alignment horizontal="left" vertical="top"/>
    </xf>
    <xf numFmtId="0" fontId="7" fillId="2" borderId="10" xfId="0" applyFont="1" applyFill="1" applyBorder="1" applyAlignment="1">
      <alignment horizontal="left" vertical="center" wrapText="1"/>
    </xf>
    <xf numFmtId="0" fontId="7" fillId="2" borderId="9" xfId="0" applyFont="1" applyFill="1" applyBorder="1" applyAlignment="1">
      <alignment horizontal="left" vertical="center" wrapText="1"/>
    </xf>
    <xf numFmtId="0" fontId="7" fillId="9" borderId="10" xfId="0" applyFont="1" applyFill="1" applyBorder="1" applyAlignment="1">
      <alignment horizontal="left" vertical="top" wrapText="1"/>
    </xf>
    <xf numFmtId="0" fontId="30" fillId="2" borderId="10" xfId="0" applyFont="1" applyFill="1" applyBorder="1"/>
    <xf numFmtId="0" fontId="2" fillId="2" borderId="6" xfId="0" applyFont="1" applyFill="1" applyBorder="1" applyAlignment="1">
      <alignment horizontal="left" vertical="top"/>
    </xf>
    <xf numFmtId="0" fontId="2" fillId="2" borderId="6" xfId="0" applyFont="1" applyFill="1" applyBorder="1" applyAlignment="1">
      <alignment horizontal="left" vertical="top" wrapText="1"/>
    </xf>
    <xf numFmtId="0" fontId="7" fillId="2" borderId="14" xfId="0" applyFont="1" applyFill="1" applyBorder="1" applyAlignment="1">
      <alignment horizontal="left" vertical="top" wrapText="1"/>
    </xf>
    <xf numFmtId="0" fontId="30" fillId="2" borderId="14" xfId="0" applyFont="1" applyFill="1" applyBorder="1"/>
    <xf numFmtId="0" fontId="2" fillId="2" borderId="10" xfId="0" applyFont="1" applyFill="1" applyBorder="1" applyAlignment="1">
      <alignment horizontal="left" vertical="top" wrapText="1"/>
    </xf>
    <xf numFmtId="0" fontId="7" fillId="2" borderId="11" xfId="0" applyFont="1" applyFill="1" applyBorder="1" applyAlignment="1">
      <alignment horizontal="left" vertical="top" wrapText="1"/>
    </xf>
    <xf numFmtId="0" fontId="2" fillId="2" borderId="11" xfId="0" applyFont="1" applyFill="1" applyBorder="1" applyAlignment="1">
      <alignment horizontal="left" vertical="top" wrapText="1"/>
    </xf>
    <xf numFmtId="0" fontId="30" fillId="2" borderId="11" xfId="0" applyFont="1" applyFill="1" applyBorder="1"/>
    <xf numFmtId="0" fontId="16" fillId="2" borderId="0" xfId="0" applyFont="1" applyFill="1" applyAlignment="1">
      <alignment wrapText="1"/>
    </xf>
    <xf numFmtId="0" fontId="6" fillId="10" borderId="1" xfId="0" applyFont="1" applyFill="1" applyBorder="1" applyAlignment="1">
      <alignment horizontal="left" vertical="center" wrapText="1"/>
    </xf>
    <xf numFmtId="0" fontId="6" fillId="10" borderId="1" xfId="0" applyFont="1" applyFill="1" applyBorder="1"/>
    <xf numFmtId="1" fontId="6" fillId="10" borderId="1" xfId="0" quotePrefix="1" applyNumberFormat="1" applyFont="1" applyFill="1" applyBorder="1" applyAlignment="1">
      <alignment horizontal="center"/>
    </xf>
    <xf numFmtId="1" fontId="6" fillId="10" borderId="1" xfId="0" applyNumberFormat="1" applyFont="1" applyFill="1" applyBorder="1" applyAlignment="1">
      <alignment horizontal="center"/>
    </xf>
    <xf numFmtId="0" fontId="9" fillId="10" borderId="1" xfId="0" applyFont="1" applyFill="1" applyBorder="1"/>
    <xf numFmtId="166" fontId="2" fillId="2" borderId="11" xfId="1" applyNumberFormat="1" applyFont="1" applyFill="1" applyBorder="1" applyAlignment="1">
      <alignment horizontal="right" vertical="center"/>
    </xf>
    <xf numFmtId="0" fontId="6" fillId="10" borderId="1" xfId="0" applyFont="1" applyFill="1" applyBorder="1" applyAlignment="1">
      <alignment wrapText="1"/>
    </xf>
    <xf numFmtId="1" fontId="6" fillId="10" borderId="1" xfId="0" quotePrefix="1" applyNumberFormat="1" applyFont="1" applyFill="1" applyBorder="1" applyAlignment="1">
      <alignment horizontal="center" wrapText="1"/>
    </xf>
    <xf numFmtId="1" fontId="6" fillId="10" borderId="1" xfId="0" applyNumberFormat="1" applyFont="1" applyFill="1" applyBorder="1" applyAlignment="1">
      <alignment horizontal="center" wrapText="1"/>
    </xf>
    <xf numFmtId="166" fontId="2" fillId="2" borderId="3" xfId="1" quotePrefix="1" applyNumberFormat="1" applyFont="1" applyFill="1" applyBorder="1" applyAlignment="1">
      <alignment horizontal="right" wrapText="1"/>
    </xf>
    <xf numFmtId="165" fontId="2" fillId="2" borderId="10" xfId="1" quotePrefix="1" applyNumberFormat="1" applyFont="1" applyFill="1" applyBorder="1" applyAlignment="1">
      <alignment horizontal="right"/>
    </xf>
    <xf numFmtId="165" fontId="7" fillId="2" borderId="10" xfId="1" applyNumberFormat="1" applyFont="1" applyFill="1" applyBorder="1" applyAlignment="1"/>
    <xf numFmtId="0" fontId="6" fillId="10" borderId="3" xfId="0" applyFont="1" applyFill="1" applyBorder="1" applyAlignment="1">
      <alignment horizontal="center" vertical="center"/>
    </xf>
    <xf numFmtId="0" fontId="6" fillId="10" borderId="4" xfId="0" applyFont="1" applyFill="1" applyBorder="1" applyAlignment="1">
      <alignment horizontal="center"/>
    </xf>
    <xf numFmtId="0" fontId="6" fillId="10" borderId="7" xfId="0" applyFont="1" applyFill="1" applyBorder="1" applyAlignment="1">
      <alignment horizontal="center" vertical="center"/>
    </xf>
    <xf numFmtId="0" fontId="6" fillId="10" borderId="3" xfId="0" applyFont="1" applyFill="1" applyBorder="1" applyAlignment="1">
      <alignment horizontal="left" vertical="center"/>
    </xf>
    <xf numFmtId="0" fontId="6" fillId="10" borderId="7" xfId="0" applyFont="1" applyFill="1" applyBorder="1" applyAlignment="1">
      <alignment horizontal="left" vertical="center"/>
    </xf>
    <xf numFmtId="0" fontId="38" fillId="8" borderId="4" xfId="0" applyFont="1" applyFill="1" applyBorder="1" applyAlignment="1">
      <alignment horizontal="left" vertical="center" wrapText="1"/>
    </xf>
    <xf numFmtId="0" fontId="38" fillId="8" borderId="4" xfId="0" applyFont="1" applyFill="1" applyBorder="1" applyAlignment="1">
      <alignment horizontal="center" vertical="center" wrapText="1"/>
    </xf>
    <xf numFmtId="0" fontId="38" fillId="8" borderId="4" xfId="0" applyFont="1" applyFill="1" applyBorder="1" applyAlignment="1">
      <alignment horizontal="center" vertical="center"/>
    </xf>
    <xf numFmtId="0" fontId="38" fillId="8" borderId="4" xfId="0" applyFont="1" applyFill="1" applyBorder="1" applyAlignment="1">
      <alignment horizontal="left" vertical="center" wrapText="1"/>
    </xf>
    <xf numFmtId="0" fontId="38" fillId="10" borderId="4" xfId="0" applyFont="1" applyFill="1" applyBorder="1" applyAlignment="1">
      <alignment horizontal="center" vertical="center" wrapText="1"/>
    </xf>
    <xf numFmtId="0" fontId="38" fillId="10" borderId="4" xfId="0" applyFont="1" applyFill="1" applyBorder="1" applyAlignment="1">
      <alignment horizontal="center" vertical="top" wrapText="1"/>
    </xf>
    <xf numFmtId="0" fontId="33" fillId="11" borderId="1" xfId="0" applyFont="1" applyFill="1" applyBorder="1" applyAlignment="1">
      <alignment horizontal="center" vertical="center"/>
    </xf>
    <xf numFmtId="0" fontId="33" fillId="11" borderId="1" xfId="0" applyFont="1" applyFill="1" applyBorder="1" applyAlignment="1">
      <alignment horizontal="center" vertical="center" wrapText="1"/>
    </xf>
    <xf numFmtId="0" fontId="9" fillId="2" borderId="4" xfId="0" applyFont="1" applyFill="1" applyBorder="1"/>
    <xf numFmtId="0" fontId="7" fillId="2" borderId="4" xfId="0" applyFont="1" applyFill="1" applyBorder="1" applyAlignment="1">
      <alignment horizontal="center"/>
    </xf>
    <xf numFmtId="0" fontId="7" fillId="2" borderId="15" xfId="0" applyFont="1" applyFill="1" applyBorder="1"/>
  </cellXfs>
  <cellStyles count="6">
    <cellStyle name="Comma" xfId="1" builtinId="3"/>
    <cellStyle name="Comma 2 3" xfId="5" xr:uid="{B4986B37-98C0-459E-A63A-F31FA5D0036E}"/>
    <cellStyle name="Input Data" xfId="3" xr:uid="{099ABAA1-9D23-4DE6-B267-BE5319019EAD}"/>
    <cellStyle name="Normal" xfId="0" builtinId="0"/>
    <cellStyle name="Normal 2" xfId="2" xr:uid="{613D1FE3-9AF8-480D-A981-B0291DA55E28}"/>
    <cellStyle name="Percent" xfId="4"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B82716-0E94-4FD2-BA0F-FB906528349C}">
  <sheetPr>
    <pageSetUpPr fitToPage="1"/>
  </sheetPr>
  <dimension ref="A1:D13"/>
  <sheetViews>
    <sheetView tabSelected="1" workbookViewId="0">
      <selection activeCell="A4" sqref="A4"/>
    </sheetView>
  </sheetViews>
  <sheetFormatPr defaultColWidth="9.140625" defaultRowHeight="12"/>
  <cols>
    <col min="1" max="1" width="24.42578125" style="29" customWidth="1"/>
    <col min="2" max="4" width="30.42578125" style="29" customWidth="1"/>
    <col min="5" max="16384" width="9.140625" style="29"/>
  </cols>
  <sheetData>
    <row r="1" spans="1:4" s="99" customFormat="1" ht="18">
      <c r="A1" s="97" t="s">
        <v>56</v>
      </c>
      <c r="B1" s="98"/>
      <c r="C1" s="98"/>
      <c r="D1" s="98"/>
    </row>
    <row r="2" spans="1:4" s="1" customFormat="1" ht="18">
      <c r="A2" s="95" t="s">
        <v>0</v>
      </c>
      <c r="B2" s="3"/>
      <c r="C2" s="3"/>
      <c r="D2" s="3"/>
    </row>
    <row r="3" spans="1:4" s="1" customFormat="1" ht="15" customHeight="1">
      <c r="A3" s="95"/>
      <c r="B3" s="3"/>
      <c r="C3" s="3"/>
      <c r="D3" s="3"/>
    </row>
    <row r="4" spans="1:4" s="1" customFormat="1" ht="15" customHeight="1">
      <c r="A4" s="96" t="s">
        <v>58</v>
      </c>
      <c r="B4" s="3"/>
      <c r="C4" s="3"/>
      <c r="D4" s="3"/>
    </row>
    <row r="5" spans="1:4" s="1" customFormat="1" ht="15" customHeight="1" thickBot="1">
      <c r="A5" s="319" t="s">
        <v>3</v>
      </c>
      <c r="B5" s="319" t="s">
        <v>59</v>
      </c>
      <c r="C5" s="319" t="s">
        <v>60</v>
      </c>
      <c r="D5" s="319" t="s">
        <v>61</v>
      </c>
    </row>
    <row r="6" spans="1:4" s="1" customFormat="1" ht="15" customHeight="1" thickTop="1">
      <c r="A6" s="27" t="s">
        <v>62</v>
      </c>
      <c r="B6" s="27" t="s">
        <v>63</v>
      </c>
      <c r="C6" s="27" t="s">
        <v>64</v>
      </c>
      <c r="D6" s="27" t="s">
        <v>65</v>
      </c>
    </row>
    <row r="7" spans="1:4" s="1" customFormat="1" ht="15" customHeight="1">
      <c r="A7" s="10" t="s">
        <v>66</v>
      </c>
      <c r="B7" s="28" t="s">
        <v>67</v>
      </c>
      <c r="C7" s="28" t="s">
        <v>68</v>
      </c>
      <c r="D7" s="28" t="s">
        <v>69</v>
      </c>
    </row>
    <row r="8" spans="1:4" s="1" customFormat="1" ht="24.95" customHeight="1">
      <c r="A8" s="294" t="s">
        <v>70</v>
      </c>
      <c r="B8" s="294"/>
      <c r="C8" s="294"/>
      <c r="D8" s="294"/>
    </row>
    <row r="9" spans="1:4" s="1" customFormat="1" ht="24.95" customHeight="1">
      <c r="A9" s="295" t="s">
        <v>443</v>
      </c>
      <c r="B9" s="295"/>
      <c r="C9" s="295"/>
      <c r="D9" s="295"/>
    </row>
    <row r="10" spans="1:4" s="1" customFormat="1" ht="11.25"/>
    <row r="11" spans="1:4" s="1" customFormat="1" ht="11.25"/>
    <row r="12" spans="1:4" s="1" customFormat="1" ht="11.25"/>
    <row r="13" spans="1:4" s="1" customFormat="1" ht="11.25"/>
  </sheetData>
  <mergeCells count="2">
    <mergeCell ref="A8:D8"/>
    <mergeCell ref="A9:D9"/>
  </mergeCells>
  <pageMargins left="0.25" right="0.25" top="0.75" bottom="0.75" header="0.3" footer="0.3"/>
  <pageSetup scale="88"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9EB1C9-1D9A-484C-8855-D1D5AB49B737}">
  <sheetPr>
    <pageSetUpPr fitToPage="1"/>
  </sheetPr>
  <dimension ref="A1:R81"/>
  <sheetViews>
    <sheetView zoomScaleNormal="100" workbookViewId="0">
      <selection activeCell="A4" sqref="A4"/>
    </sheetView>
  </sheetViews>
  <sheetFormatPr defaultColWidth="8.5703125" defaultRowHeight="11.25"/>
  <cols>
    <col min="1" max="1" width="40.7109375" style="1" customWidth="1"/>
    <col min="2" max="17" width="9.7109375" style="1" customWidth="1"/>
    <col min="18" max="16384" width="8.5703125" style="1"/>
  </cols>
  <sheetData>
    <row r="1" spans="1:18" s="99" customFormat="1" ht="18">
      <c r="A1" s="97" t="s">
        <v>56</v>
      </c>
      <c r="B1" s="98"/>
      <c r="C1" s="98"/>
      <c r="D1" s="98"/>
      <c r="E1" s="98"/>
      <c r="F1" s="98"/>
      <c r="G1" s="98"/>
      <c r="H1" s="98"/>
      <c r="I1" s="98"/>
      <c r="J1" s="98"/>
      <c r="K1" s="98"/>
      <c r="L1" s="98"/>
      <c r="M1" s="98"/>
      <c r="N1" s="98"/>
      <c r="O1" s="98"/>
      <c r="P1" s="98"/>
      <c r="Q1" s="98"/>
    </row>
    <row r="2" spans="1:18" ht="18">
      <c r="A2" s="2" t="s">
        <v>0</v>
      </c>
      <c r="B2" s="3"/>
      <c r="C2" s="3"/>
      <c r="D2" s="3"/>
      <c r="E2" s="3"/>
      <c r="F2" s="3"/>
      <c r="G2" s="3"/>
      <c r="H2" s="3"/>
      <c r="I2" s="3"/>
      <c r="J2" s="3"/>
      <c r="K2" s="3"/>
      <c r="L2" s="3"/>
      <c r="M2" s="3"/>
      <c r="N2" s="3"/>
      <c r="O2" s="3"/>
      <c r="P2" s="3"/>
      <c r="Q2" s="3"/>
    </row>
    <row r="3" spans="1:18" ht="12" customHeight="1">
      <c r="A3" s="95"/>
      <c r="B3" s="3"/>
      <c r="C3" s="3"/>
      <c r="D3" s="3"/>
      <c r="E3" s="3"/>
      <c r="F3" s="3"/>
      <c r="G3" s="3"/>
      <c r="H3" s="3"/>
      <c r="I3" s="3"/>
      <c r="J3" s="3"/>
      <c r="K3" s="3"/>
      <c r="L3" s="3"/>
      <c r="M3" s="3"/>
      <c r="N3" s="3"/>
      <c r="O3" s="3"/>
      <c r="P3" s="3"/>
      <c r="Q3" s="3"/>
    </row>
    <row r="4" spans="1:18" ht="12.75">
      <c r="A4" s="4" t="s">
        <v>1</v>
      </c>
      <c r="B4" s="3"/>
      <c r="C4" s="3"/>
      <c r="D4" s="3"/>
      <c r="E4" s="3"/>
      <c r="F4" s="3"/>
      <c r="G4" s="3"/>
      <c r="H4" s="3"/>
      <c r="I4" s="3"/>
      <c r="J4" s="3"/>
      <c r="K4" s="3"/>
      <c r="L4" s="3"/>
      <c r="M4" s="3"/>
      <c r="N4" s="3"/>
      <c r="O4" s="3"/>
      <c r="P4" s="3"/>
      <c r="Q4" s="3"/>
    </row>
    <row r="5" spans="1:18" ht="12" customHeight="1">
      <c r="A5" s="5" t="s">
        <v>2</v>
      </c>
      <c r="B5" s="3"/>
      <c r="C5" s="6"/>
      <c r="D5" s="6"/>
      <c r="E5" s="6"/>
      <c r="F5" s="6"/>
      <c r="G5" s="6"/>
      <c r="H5" s="6"/>
      <c r="I5" s="6"/>
      <c r="J5" s="7"/>
      <c r="K5" s="7"/>
      <c r="L5" s="7"/>
      <c r="M5" s="7"/>
      <c r="N5" s="7"/>
      <c r="O5" s="3"/>
      <c r="P5" s="3"/>
      <c r="Q5" s="3"/>
    </row>
    <row r="6" spans="1:18" ht="12" customHeight="1" thickBot="1">
      <c r="A6" s="320" t="s">
        <v>3</v>
      </c>
      <c r="B6" s="321">
        <v>2006</v>
      </c>
      <c r="C6" s="321">
        <v>2007</v>
      </c>
      <c r="D6" s="321">
        <v>2008</v>
      </c>
      <c r="E6" s="321">
        <v>2009</v>
      </c>
      <c r="F6" s="321">
        <v>2010</v>
      </c>
      <c r="G6" s="321">
        <v>2011</v>
      </c>
      <c r="H6" s="321">
        <v>2012</v>
      </c>
      <c r="I6" s="321">
        <v>2013</v>
      </c>
      <c r="J6" s="321">
        <v>2014</v>
      </c>
      <c r="K6" s="322">
        <v>2015</v>
      </c>
      <c r="L6" s="321">
        <v>2016</v>
      </c>
      <c r="M6" s="321">
        <v>2017</v>
      </c>
      <c r="N6" s="321">
        <v>2018</v>
      </c>
      <c r="O6" s="321">
        <v>2019</v>
      </c>
      <c r="P6" s="321">
        <v>2020</v>
      </c>
      <c r="Q6" s="321">
        <v>2021</v>
      </c>
    </row>
    <row r="7" spans="1:18" ht="12" customHeight="1" thickTop="1">
      <c r="A7" s="159" t="s">
        <v>4</v>
      </c>
      <c r="B7" s="160"/>
      <c r="C7" s="160"/>
      <c r="D7" s="160"/>
      <c r="E7" s="160"/>
      <c r="F7" s="160"/>
      <c r="G7" s="160"/>
      <c r="H7" s="160"/>
      <c r="I7" s="160"/>
      <c r="J7" s="161"/>
      <c r="K7" s="161"/>
      <c r="L7" s="161"/>
      <c r="M7" s="161"/>
      <c r="N7" s="161"/>
      <c r="O7" s="161"/>
      <c r="P7" s="161"/>
      <c r="Q7" s="161"/>
    </row>
    <row r="8" spans="1:18" s="9" customFormat="1" ht="12" customHeight="1">
      <c r="A8" s="124" t="s">
        <v>5</v>
      </c>
      <c r="B8" s="125">
        <v>783065</v>
      </c>
      <c r="C8" s="125">
        <v>783868.99999999988</v>
      </c>
      <c r="D8" s="125">
        <v>761409</v>
      </c>
      <c r="E8" s="125">
        <v>780505</v>
      </c>
      <c r="F8" s="125">
        <v>777687.00000000012</v>
      </c>
      <c r="G8" s="125">
        <v>820255</v>
      </c>
      <c r="H8" s="126">
        <v>944897</v>
      </c>
      <c r="I8" s="125">
        <v>941174</v>
      </c>
      <c r="J8" s="125">
        <v>946988</v>
      </c>
      <c r="K8" s="125">
        <v>900914</v>
      </c>
      <c r="L8" s="126">
        <v>915726</v>
      </c>
      <c r="M8" s="125">
        <v>924721</v>
      </c>
      <c r="N8" s="126">
        <v>1003111</v>
      </c>
      <c r="O8" s="119">
        <v>1000506</v>
      </c>
      <c r="P8" s="170">
        <f>SUM(P10:P13)</f>
        <v>957620</v>
      </c>
      <c r="Q8" s="170">
        <f>SUM(Q10:Q13)</f>
        <v>1080810</v>
      </c>
      <c r="R8" s="94"/>
    </row>
    <row r="9" spans="1:18" s="9" customFormat="1" ht="12" customHeight="1">
      <c r="A9" s="127" t="s">
        <v>6</v>
      </c>
      <c r="B9" s="128">
        <v>780469</v>
      </c>
      <c r="C9" s="128">
        <v>781201</v>
      </c>
      <c r="D9" s="128">
        <v>758436</v>
      </c>
      <c r="E9" s="128">
        <v>777425</v>
      </c>
      <c r="F9" s="128">
        <v>774664</v>
      </c>
      <c r="G9" s="128">
        <v>816759</v>
      </c>
      <c r="H9" s="129">
        <v>940886</v>
      </c>
      <c r="I9" s="128">
        <v>937327</v>
      </c>
      <c r="J9" s="128">
        <v>942925</v>
      </c>
      <c r="K9" s="128">
        <v>896839</v>
      </c>
      <c r="L9" s="129">
        <v>911768</v>
      </c>
      <c r="M9" s="128">
        <v>920677</v>
      </c>
      <c r="N9" s="129">
        <v>998342</v>
      </c>
      <c r="O9" s="120">
        <v>995745</v>
      </c>
      <c r="P9" s="121">
        <v>952969</v>
      </c>
      <c r="Q9" s="121">
        <v>1076279</v>
      </c>
      <c r="R9" s="94"/>
    </row>
    <row r="10" spans="1:18" s="9" customFormat="1" ht="12" customHeight="1">
      <c r="A10" s="127" t="s">
        <v>7</v>
      </c>
      <c r="B10" s="128">
        <v>720191</v>
      </c>
      <c r="C10" s="128">
        <v>720084</v>
      </c>
      <c r="D10" s="128">
        <v>697077</v>
      </c>
      <c r="E10" s="128">
        <v>710863</v>
      </c>
      <c r="F10" s="128">
        <v>709899</v>
      </c>
      <c r="G10" s="128">
        <v>743250</v>
      </c>
      <c r="H10" s="130">
        <v>844764</v>
      </c>
      <c r="I10" s="128">
        <v>846817</v>
      </c>
      <c r="J10" s="128">
        <v>851756</v>
      </c>
      <c r="K10" s="128">
        <v>806609</v>
      </c>
      <c r="L10" s="129">
        <v>820795</v>
      </c>
      <c r="M10" s="128">
        <v>828436</v>
      </c>
      <c r="N10" s="129">
        <v>887272</v>
      </c>
      <c r="O10" s="120">
        <v>891044</v>
      </c>
      <c r="P10" s="121">
        <v>850127</v>
      </c>
      <c r="Q10" s="121">
        <v>978612</v>
      </c>
    </row>
    <row r="11" spans="1:18" s="9" customFormat="1" ht="12" customHeight="1">
      <c r="A11" s="127" t="s">
        <v>8</v>
      </c>
      <c r="B11" s="128">
        <v>57439</v>
      </c>
      <c r="C11" s="128">
        <v>58198</v>
      </c>
      <c r="D11" s="128">
        <v>58292</v>
      </c>
      <c r="E11" s="128">
        <v>63555</v>
      </c>
      <c r="F11" s="128">
        <v>61979</v>
      </c>
      <c r="G11" s="128">
        <v>70222</v>
      </c>
      <c r="H11" s="130">
        <v>92027</v>
      </c>
      <c r="I11" s="128">
        <v>86762</v>
      </c>
      <c r="J11" s="128">
        <v>87283</v>
      </c>
      <c r="K11" s="128">
        <v>86367</v>
      </c>
      <c r="L11" s="129">
        <v>86955</v>
      </c>
      <c r="M11" s="128">
        <v>88412</v>
      </c>
      <c r="N11" s="129">
        <v>106175</v>
      </c>
      <c r="O11" s="120">
        <v>99936</v>
      </c>
      <c r="P11" s="121">
        <v>98126</v>
      </c>
      <c r="Q11" s="121">
        <v>93230</v>
      </c>
    </row>
    <row r="12" spans="1:18" s="9" customFormat="1" ht="12" customHeight="1">
      <c r="A12" s="127" t="s">
        <v>9</v>
      </c>
      <c r="B12" s="128">
        <v>2839</v>
      </c>
      <c r="C12" s="128">
        <v>2919</v>
      </c>
      <c r="D12" s="128">
        <v>3067</v>
      </c>
      <c r="E12" s="128">
        <v>3007</v>
      </c>
      <c r="F12" s="128">
        <v>2786</v>
      </c>
      <c r="G12" s="128">
        <v>3287</v>
      </c>
      <c r="H12" s="130">
        <v>4095</v>
      </c>
      <c r="I12" s="128">
        <v>3748</v>
      </c>
      <c r="J12" s="128">
        <v>3886</v>
      </c>
      <c r="K12" s="128">
        <v>3863</v>
      </c>
      <c r="L12" s="129">
        <v>4018</v>
      </c>
      <c r="M12" s="128">
        <v>3829</v>
      </c>
      <c r="N12" s="129">
        <v>4895</v>
      </c>
      <c r="O12" s="120">
        <v>4765</v>
      </c>
      <c r="P12" s="121">
        <v>4716</v>
      </c>
      <c r="Q12" s="121">
        <v>4437</v>
      </c>
    </row>
    <row r="13" spans="1:18" s="9" customFormat="1" ht="12" customHeight="1">
      <c r="A13" s="127" t="s">
        <v>10</v>
      </c>
      <c r="B13" s="131">
        <v>2596</v>
      </c>
      <c r="C13" s="131">
        <v>2667.9999999998836</v>
      </c>
      <c r="D13" s="131">
        <v>2973</v>
      </c>
      <c r="E13" s="131">
        <v>3080.0000000001164</v>
      </c>
      <c r="F13" s="131">
        <v>3023.0000000001164</v>
      </c>
      <c r="G13" s="131">
        <v>3496</v>
      </c>
      <c r="H13" s="129">
        <v>4011</v>
      </c>
      <c r="I13" s="131">
        <v>3847</v>
      </c>
      <c r="J13" s="131">
        <v>4063</v>
      </c>
      <c r="K13" s="131">
        <v>4075</v>
      </c>
      <c r="L13" s="129">
        <v>3958</v>
      </c>
      <c r="M13" s="131">
        <v>4044</v>
      </c>
      <c r="N13" s="129">
        <v>4769</v>
      </c>
      <c r="O13" s="120">
        <v>4761</v>
      </c>
      <c r="P13" s="121">
        <v>4651</v>
      </c>
      <c r="Q13" s="121">
        <v>4531</v>
      </c>
    </row>
    <row r="14" spans="1:18" s="9" customFormat="1" ht="12" customHeight="1">
      <c r="A14" s="132" t="s">
        <v>11</v>
      </c>
      <c r="B14" s="116">
        <v>99.668482182194325</v>
      </c>
      <c r="C14" s="116">
        <v>99.659637005673147</v>
      </c>
      <c r="D14" s="116">
        <v>99.60953968235205</v>
      </c>
      <c r="E14" s="116">
        <f>E9/E8*100</f>
        <v>99.605383693890488</v>
      </c>
      <c r="F14" s="116">
        <v>99.611283202625216</v>
      </c>
      <c r="G14" s="116">
        <v>99.573791077165026</v>
      </c>
      <c r="H14" s="133">
        <v>99.575509288313967</v>
      </c>
      <c r="I14" s="116">
        <v>99.6</v>
      </c>
      <c r="J14" s="116">
        <v>99.6</v>
      </c>
      <c r="K14" s="116">
        <v>99.5</v>
      </c>
      <c r="L14" s="133">
        <v>99.567774640012402</v>
      </c>
      <c r="M14" s="116">
        <v>99.6</v>
      </c>
      <c r="N14" s="133">
        <v>99.524579034623287</v>
      </c>
      <c r="O14" s="134">
        <v>99.524140784762906</v>
      </c>
      <c r="P14" s="256">
        <f>P9/P8*100</f>
        <v>99.514316743593483</v>
      </c>
      <c r="Q14" s="256">
        <f>Q9/Q8*100</f>
        <v>99.580777379928023</v>
      </c>
    </row>
    <row r="15" spans="1:18" s="11" customFormat="1" ht="12" customHeight="1">
      <c r="A15" s="135" t="s">
        <v>12</v>
      </c>
      <c r="B15" s="136" t="s">
        <v>403</v>
      </c>
      <c r="C15" s="137">
        <v>9.3789759747023901E-2</v>
      </c>
      <c r="D15" s="137">
        <v>-2.9141027725258928</v>
      </c>
      <c r="E15" s="137">
        <f>((E9/D9)-1)*100</f>
        <v>2.5037049929064636</v>
      </c>
      <c r="F15" s="137">
        <v>-0.34643027592213099</v>
      </c>
      <c r="G15" s="137">
        <v>5.433968791630952</v>
      </c>
      <c r="H15" s="137">
        <v>15.197506241131105</v>
      </c>
      <c r="I15" s="137">
        <v>-0.37826049064392497</v>
      </c>
      <c r="J15" s="137">
        <v>0.59723020888121225</v>
      </c>
      <c r="K15" s="137">
        <v>-4.8875573348887773</v>
      </c>
      <c r="L15" s="137">
        <v>1.664624308264917</v>
      </c>
      <c r="M15" s="137">
        <v>0.97711259881899781</v>
      </c>
      <c r="N15" s="137">
        <v>8.4356402951306482</v>
      </c>
      <c r="O15" s="138">
        <v>-0.26013129769156818</v>
      </c>
      <c r="P15" s="257">
        <f>((P9/O9)-1)*100</f>
        <v>-4.2958789649960583</v>
      </c>
      <c r="Q15" s="257">
        <f>((Q9/P9)-1)*100</f>
        <v>12.9395604683888</v>
      </c>
    </row>
    <row r="16" spans="1:18" ht="12" customHeight="1">
      <c r="A16" s="12" t="s">
        <v>14</v>
      </c>
      <c r="B16" s="13"/>
      <c r="C16" s="13"/>
      <c r="D16" s="13"/>
      <c r="E16" s="13"/>
      <c r="F16" s="13"/>
      <c r="G16" s="13"/>
      <c r="H16" s="13"/>
      <c r="I16" s="13"/>
      <c r="J16" s="13"/>
      <c r="K16" s="13"/>
      <c r="L16" s="13"/>
      <c r="M16" s="13"/>
      <c r="N16" s="13"/>
      <c r="O16" s="14"/>
      <c r="P16" s="14"/>
      <c r="Q16" s="14"/>
    </row>
    <row r="17" spans="1:17" s="15" customFormat="1" ht="12" customHeight="1">
      <c r="A17" s="142" t="s">
        <v>15</v>
      </c>
      <c r="B17" s="143">
        <v>0.70432009471228196</v>
      </c>
      <c r="C17" s="143">
        <v>0.71850906488854982</v>
      </c>
      <c r="D17" s="143">
        <v>0.67691934454588132</v>
      </c>
      <c r="E17" s="143">
        <v>0.65099527285590253</v>
      </c>
      <c r="F17" s="143">
        <v>0.63976123842078625</v>
      </c>
      <c r="G17" s="143">
        <v>0.60923724134046886</v>
      </c>
      <c r="H17" s="143">
        <v>0.91615774918534232</v>
      </c>
      <c r="I17" s="143">
        <v>0.88859064125966714</v>
      </c>
      <c r="J17" s="143">
        <v>0.87822467322427544</v>
      </c>
      <c r="K17" s="143">
        <v>0.91376490094654672</v>
      </c>
      <c r="L17" s="143">
        <v>0.99191899693781749</v>
      </c>
      <c r="M17" s="143">
        <v>0.98340677566616741</v>
      </c>
      <c r="N17" s="143">
        <v>0.85201263695206653</v>
      </c>
      <c r="O17" s="143">
        <v>0.85232664989530449</v>
      </c>
      <c r="P17" s="143">
        <v>0.86823390897290464</v>
      </c>
      <c r="Q17" s="143">
        <v>0.81280039840970608</v>
      </c>
    </row>
    <row r="18" spans="1:17" s="15" customFormat="1" ht="12" customHeight="1">
      <c r="A18" s="144" t="s">
        <v>16</v>
      </c>
      <c r="B18" s="116">
        <v>14.909112341425477</v>
      </c>
      <c r="C18" s="116">
        <v>14.929064350916088</v>
      </c>
      <c r="D18" s="116">
        <v>14.675991118565046</v>
      </c>
      <c r="E18" s="116">
        <v>14.406148503071037</v>
      </c>
      <c r="F18" s="116">
        <v>14.318723988722853</v>
      </c>
      <c r="G18" s="116">
        <v>13.68396307846011</v>
      </c>
      <c r="H18" s="116">
        <v>12.498963742685087</v>
      </c>
      <c r="I18" s="116">
        <v>12.538207050474382</v>
      </c>
      <c r="J18" s="116">
        <v>12.476283903809952</v>
      </c>
      <c r="K18" s="116">
        <v>12.705624978396346</v>
      </c>
      <c r="L18" s="116">
        <v>12.694896070052907</v>
      </c>
      <c r="M18" s="116">
        <v>12.60713583591205</v>
      </c>
      <c r="N18" s="116">
        <v>11.652820376183714</v>
      </c>
      <c r="O18" s="116">
        <v>11.588006969655886</v>
      </c>
      <c r="P18" s="116">
        <v>11.638993503461288</v>
      </c>
      <c r="Q18" s="116">
        <v>12.131891451937648</v>
      </c>
    </row>
    <row r="19" spans="1:17" s="15" customFormat="1" ht="12" customHeight="1">
      <c r="A19" s="144" t="s">
        <v>17</v>
      </c>
      <c r="B19" s="116">
        <v>1.1904380571169386</v>
      </c>
      <c r="C19" s="116">
        <v>1.1657691170390208</v>
      </c>
      <c r="D19" s="116">
        <v>1.1250784509174141</v>
      </c>
      <c r="E19" s="116">
        <v>1.197157282052931</v>
      </c>
      <c r="F19" s="116">
        <v>2.2865397127012486</v>
      </c>
      <c r="G19" s="116">
        <v>3.1414407432302554</v>
      </c>
      <c r="H19" s="116">
        <v>4.854254394262429</v>
      </c>
      <c r="I19" s="116">
        <v>4.7296194391071635</v>
      </c>
      <c r="J19" s="116">
        <v>4.6652703025161069</v>
      </c>
      <c r="K19" s="116">
        <v>4.4777267714718025</v>
      </c>
      <c r="L19" s="116">
        <v>4.7723763062533457</v>
      </c>
      <c r="M19" s="116">
        <v>4.7711629594309404</v>
      </c>
      <c r="N19" s="116">
        <v>4.0620348537875799</v>
      </c>
      <c r="O19" s="116">
        <v>4.0182978573831658</v>
      </c>
      <c r="P19" s="116">
        <v>3.884386585502781</v>
      </c>
      <c r="Q19" s="116">
        <v>2.2535978124631253</v>
      </c>
    </row>
    <row r="20" spans="1:17" s="15" customFormat="1" ht="12" customHeight="1">
      <c r="A20" s="144" t="s">
        <v>18</v>
      </c>
      <c r="B20" s="116">
        <v>0.30942933031292724</v>
      </c>
      <c r="C20" s="116">
        <v>0.31016345345180046</v>
      </c>
      <c r="D20" s="116">
        <v>0.27873149481300991</v>
      </c>
      <c r="E20" s="116">
        <v>0.31025500852172233</v>
      </c>
      <c r="F20" s="116">
        <v>0.29587020953600529</v>
      </c>
      <c r="G20" s="116">
        <v>0.35028692674338452</v>
      </c>
      <c r="H20" s="116">
        <v>0.40589401904162675</v>
      </c>
      <c r="I20" s="116">
        <v>0.34587715919844408</v>
      </c>
      <c r="J20" s="116">
        <v>0.3319458069305618</v>
      </c>
      <c r="K20" s="116">
        <v>0.34599298201795414</v>
      </c>
      <c r="L20" s="116">
        <v>0.34592133086486915</v>
      </c>
      <c r="M20" s="116">
        <v>0.33888106252246986</v>
      </c>
      <c r="N20" s="116">
        <v>0.42520498987320982</v>
      </c>
      <c r="O20" s="116">
        <v>0.39769218022686531</v>
      </c>
      <c r="P20" s="116">
        <v>0.40882756941726334</v>
      </c>
      <c r="Q20" s="116">
        <v>0.38214998155682683</v>
      </c>
    </row>
    <row r="21" spans="1:17" s="15" customFormat="1" ht="12" customHeight="1">
      <c r="A21" s="144" t="s">
        <v>19</v>
      </c>
      <c r="B21" s="116">
        <v>50.12562958938792</v>
      </c>
      <c r="C21" s="116">
        <v>50.063940010317445</v>
      </c>
      <c r="D21" s="116">
        <v>49.933547458190276</v>
      </c>
      <c r="E21" s="116">
        <v>49.603884619095091</v>
      </c>
      <c r="F21" s="116">
        <v>47.934846591554532</v>
      </c>
      <c r="G21" s="116">
        <v>46.970526189487963</v>
      </c>
      <c r="H21" s="116">
        <v>46.425284253352686</v>
      </c>
      <c r="I21" s="116">
        <v>46.392240914856821</v>
      </c>
      <c r="J21" s="116">
        <v>46.366890261685711</v>
      </c>
      <c r="K21" s="116">
        <v>46.507121122074309</v>
      </c>
      <c r="L21" s="116">
        <v>46.134323643733936</v>
      </c>
      <c r="M21" s="116">
        <v>46.013639962766526</v>
      </c>
      <c r="N21" s="116">
        <v>46.253187785348111</v>
      </c>
      <c r="O21" s="116">
        <v>46.446831267041262</v>
      </c>
      <c r="P21" s="116">
        <v>46.736672441600938</v>
      </c>
      <c r="Q21" s="116">
        <v>50.080508864337226</v>
      </c>
    </row>
    <row r="22" spans="1:17" s="15" customFormat="1" ht="12" customHeight="1">
      <c r="A22" s="144" t="s">
        <v>20</v>
      </c>
      <c r="B22" s="116">
        <v>32.722119648570278</v>
      </c>
      <c r="C22" s="116">
        <v>32.773255538587378</v>
      </c>
      <c r="D22" s="116">
        <v>33.267408192649086</v>
      </c>
      <c r="E22" s="116">
        <v>33.779592886773649</v>
      </c>
      <c r="F22" s="116">
        <v>34.404722563588855</v>
      </c>
      <c r="G22" s="116">
        <v>35.098480702385892</v>
      </c>
      <c r="H22" s="116">
        <v>34.6851797135891</v>
      </c>
      <c r="I22" s="116">
        <v>34.902547350071004</v>
      </c>
      <c r="J22" s="116">
        <v>35.071612270329027</v>
      </c>
      <c r="K22" s="116">
        <v>34.836353013194113</v>
      </c>
      <c r="L22" s="116">
        <v>34.84044186679067</v>
      </c>
      <c r="M22" s="116">
        <v>35.063762861459558</v>
      </c>
      <c r="N22" s="116">
        <v>36.552003221340982</v>
      </c>
      <c r="O22" s="116">
        <v>36.502016078413654</v>
      </c>
      <c r="P22" s="116">
        <v>36.264243642762779</v>
      </c>
      <c r="Q22" s="116">
        <v>34.150996163634147</v>
      </c>
    </row>
    <row r="23" spans="1:17" s="15" customFormat="1" ht="12" customHeight="1">
      <c r="A23" s="145" t="s">
        <v>21</v>
      </c>
      <c r="B23" s="189">
        <v>3.8950938474173864E-2</v>
      </c>
      <c r="C23" s="189">
        <v>3.9298464799712232E-2</v>
      </c>
      <c r="D23" s="189">
        <v>4.2323940319288642E-2</v>
      </c>
      <c r="E23" s="136">
        <v>5.1966427629674891E-2</v>
      </c>
      <c r="F23" s="136">
        <v>0.11953569547571592</v>
      </c>
      <c r="G23" s="136">
        <v>0.14606511835192512</v>
      </c>
      <c r="H23" s="136">
        <v>0.21426612788371813</v>
      </c>
      <c r="I23" s="136">
        <v>0.20291744503252332</v>
      </c>
      <c r="J23" s="136">
        <v>0.20977278150436143</v>
      </c>
      <c r="K23" s="136">
        <v>0.213416231898925</v>
      </c>
      <c r="L23" s="136">
        <v>0.22012178536645285</v>
      </c>
      <c r="M23" s="136">
        <v>0.22201054224228475</v>
      </c>
      <c r="N23" s="136">
        <v>0.20273613651434078</v>
      </c>
      <c r="O23" s="136">
        <v>0.19482899738386836</v>
      </c>
      <c r="P23" s="136">
        <v>0.19864234828205324</v>
      </c>
      <c r="Q23" s="136">
        <v>0.18805532766132202</v>
      </c>
    </row>
    <row r="24" spans="1:17" ht="12" customHeight="1">
      <c r="A24" s="12" t="s">
        <v>57</v>
      </c>
      <c r="B24" s="16"/>
      <c r="C24" s="16"/>
      <c r="D24" s="16"/>
      <c r="E24" s="16"/>
      <c r="F24" s="16"/>
      <c r="G24" s="16"/>
      <c r="H24" s="16"/>
      <c r="I24" s="16"/>
      <c r="J24" s="16"/>
      <c r="K24" s="16"/>
      <c r="L24" s="16"/>
      <c r="M24" s="16"/>
      <c r="N24" s="16"/>
      <c r="O24" s="16"/>
      <c r="P24" s="16"/>
      <c r="Q24" s="16"/>
    </row>
    <row r="25" spans="1:17" ht="12" customHeight="1">
      <c r="A25" s="146" t="s">
        <v>22</v>
      </c>
      <c r="B25" s="143">
        <v>24.9</v>
      </c>
      <c r="C25" s="143">
        <v>25</v>
      </c>
      <c r="D25" s="143">
        <v>26.2</v>
      </c>
      <c r="E25" s="143">
        <v>27.1</v>
      </c>
      <c r="F25" s="143">
        <v>27</v>
      </c>
      <c r="G25" s="143">
        <v>26</v>
      </c>
      <c r="H25" s="147">
        <v>22.381722647100087</v>
      </c>
      <c r="I25" s="143">
        <v>22.2</v>
      </c>
      <c r="J25" s="143">
        <v>22.3</v>
      </c>
      <c r="K25" s="143">
        <v>21.2</v>
      </c>
      <c r="L25" s="147">
        <v>20.390932781146081</v>
      </c>
      <c r="M25" s="143">
        <v>20.9</v>
      </c>
      <c r="N25" s="147">
        <v>20.364965112155957</v>
      </c>
      <c r="O25" s="143">
        <v>20.287422984800322</v>
      </c>
      <c r="P25" s="143">
        <v>21.104883789504171</v>
      </c>
      <c r="Q25" s="143">
        <v>18.457295924198096</v>
      </c>
    </row>
    <row r="26" spans="1:17" ht="12" customHeight="1">
      <c r="A26" s="148" t="s">
        <v>23</v>
      </c>
      <c r="B26" s="136">
        <v>75.099999999999994</v>
      </c>
      <c r="C26" s="136">
        <v>75</v>
      </c>
      <c r="D26" s="136">
        <v>73.8</v>
      </c>
      <c r="E26" s="136">
        <v>72.900000000000006</v>
      </c>
      <c r="F26" s="136">
        <v>73</v>
      </c>
      <c r="G26" s="136">
        <v>74</v>
      </c>
      <c r="H26" s="137">
        <v>77.618277352899909</v>
      </c>
      <c r="I26" s="136">
        <v>77.8</v>
      </c>
      <c r="J26" s="136">
        <v>77.7</v>
      </c>
      <c r="K26" s="136">
        <v>78.8</v>
      </c>
      <c r="L26" s="137">
        <v>79.609067218853923</v>
      </c>
      <c r="M26" s="136">
        <v>79.099999999999994</v>
      </c>
      <c r="N26" s="137">
        <v>79.635034887844043</v>
      </c>
      <c r="O26" s="136">
        <v>79.71257701519967</v>
      </c>
      <c r="P26" s="136">
        <v>78.895116210495829</v>
      </c>
      <c r="Q26" s="136">
        <v>81.542704075801907</v>
      </c>
    </row>
    <row r="27" spans="1:17" ht="12" customHeight="1">
      <c r="A27" s="162" t="s">
        <v>24</v>
      </c>
      <c r="B27" s="163"/>
      <c r="C27" s="164"/>
      <c r="D27" s="164"/>
      <c r="E27" s="164"/>
      <c r="F27" s="164"/>
      <c r="G27" s="164"/>
      <c r="H27" s="164"/>
      <c r="I27" s="164"/>
      <c r="J27" s="164"/>
      <c r="K27" s="164"/>
      <c r="L27" s="164"/>
      <c r="M27" s="164"/>
      <c r="N27" s="164"/>
      <c r="O27" s="165"/>
      <c r="P27" s="165"/>
      <c r="Q27" s="165"/>
    </row>
    <row r="28" spans="1:17" ht="12" customHeight="1">
      <c r="A28" s="149" t="s">
        <v>25</v>
      </c>
      <c r="B28" s="150">
        <v>4984882.9999999991</v>
      </c>
      <c r="C28" s="150">
        <v>5187793</v>
      </c>
      <c r="D28" s="150">
        <v>5544590</v>
      </c>
      <c r="E28" s="150">
        <v>5691110</v>
      </c>
      <c r="F28" s="150">
        <v>5669297</v>
      </c>
      <c r="G28" s="150">
        <v>6345741.9999999991</v>
      </c>
      <c r="H28" s="151">
        <v>7598591</v>
      </c>
      <c r="I28" s="150">
        <v>7489611</v>
      </c>
      <c r="J28" s="150">
        <v>7789257</v>
      </c>
      <c r="K28" s="150">
        <v>7766689</v>
      </c>
      <c r="L28" s="151">
        <v>7710908</v>
      </c>
      <c r="M28" s="150">
        <v>7832089</v>
      </c>
      <c r="N28" s="151">
        <v>9043063</v>
      </c>
      <c r="O28" s="119">
        <v>8826335</v>
      </c>
      <c r="P28" s="170">
        <f>SUM(P30:P33)</f>
        <v>8586826</v>
      </c>
      <c r="Q28" s="170">
        <f>SUM(Q30:Q33)</f>
        <v>8445578</v>
      </c>
    </row>
    <row r="29" spans="1:17" ht="12" customHeight="1">
      <c r="A29" s="152" t="s">
        <v>26</v>
      </c>
      <c r="B29" s="153">
        <v>3327855</v>
      </c>
      <c r="C29" s="153">
        <v>3355742</v>
      </c>
      <c r="D29" s="153">
        <v>3395505</v>
      </c>
      <c r="E29" s="153">
        <v>3596812</v>
      </c>
      <c r="F29" s="153">
        <v>3532935</v>
      </c>
      <c r="G29" s="153">
        <v>3872406</v>
      </c>
      <c r="H29" s="154">
        <v>4930851</v>
      </c>
      <c r="I29" s="153">
        <v>4770445</v>
      </c>
      <c r="J29" s="153">
        <v>4891836</v>
      </c>
      <c r="K29" s="153">
        <v>4784870</v>
      </c>
      <c r="L29" s="155">
        <v>4879179</v>
      </c>
      <c r="M29" s="153">
        <v>4922251</v>
      </c>
      <c r="N29" s="155">
        <v>5714262</v>
      </c>
      <c r="O29" s="120">
        <v>5510760</v>
      </c>
      <c r="P29" s="121">
        <f>SUM(P30:P32)</f>
        <v>5380815</v>
      </c>
      <c r="Q29" s="121">
        <f>SUM(Q30:Q32)</f>
        <v>5461731</v>
      </c>
    </row>
    <row r="30" spans="1:17" ht="12" customHeight="1">
      <c r="A30" s="127" t="s">
        <v>7</v>
      </c>
      <c r="B30" s="153">
        <v>1667824</v>
      </c>
      <c r="C30" s="153">
        <v>1661884</v>
      </c>
      <c r="D30" s="153">
        <v>1663382</v>
      </c>
      <c r="E30" s="153">
        <v>1731247</v>
      </c>
      <c r="F30" s="153">
        <v>1729100</v>
      </c>
      <c r="G30" s="153">
        <v>1778353</v>
      </c>
      <c r="H30" s="154">
        <v>2316664</v>
      </c>
      <c r="I30" s="153">
        <v>2326509</v>
      </c>
      <c r="J30" s="153">
        <v>2372678</v>
      </c>
      <c r="K30" s="153">
        <v>2285634</v>
      </c>
      <c r="L30" s="121">
        <v>2345992</v>
      </c>
      <c r="M30" s="153">
        <v>2369748</v>
      </c>
      <c r="N30" s="121">
        <v>2610221</v>
      </c>
      <c r="O30" s="120">
        <v>2631165</v>
      </c>
      <c r="P30" s="258">
        <v>2522662</v>
      </c>
      <c r="Q30" s="184">
        <v>2741741</v>
      </c>
    </row>
    <row r="31" spans="1:17" ht="12" customHeight="1">
      <c r="A31" s="127" t="s">
        <v>8</v>
      </c>
      <c r="B31" s="153">
        <v>1279018</v>
      </c>
      <c r="C31" s="153">
        <v>1297792</v>
      </c>
      <c r="D31" s="153">
        <v>1314065</v>
      </c>
      <c r="E31" s="153">
        <v>1449867</v>
      </c>
      <c r="F31" s="153">
        <v>1417672</v>
      </c>
      <c r="G31" s="153">
        <v>1642492</v>
      </c>
      <c r="H31" s="154">
        <v>2061090</v>
      </c>
      <c r="I31" s="153">
        <v>1932857</v>
      </c>
      <c r="J31" s="153">
        <v>1986823</v>
      </c>
      <c r="K31" s="153">
        <v>1968452</v>
      </c>
      <c r="L31" s="121">
        <v>1981316</v>
      </c>
      <c r="M31" s="153">
        <v>2024470</v>
      </c>
      <c r="N31" s="121">
        <v>2445111</v>
      </c>
      <c r="O31" s="120">
        <v>2228204</v>
      </c>
      <c r="P31" s="258">
        <v>2213654</v>
      </c>
      <c r="Q31" s="184">
        <v>2118519</v>
      </c>
    </row>
    <row r="32" spans="1:17" ht="12" customHeight="1">
      <c r="A32" s="127" t="s">
        <v>9</v>
      </c>
      <c r="B32" s="153">
        <v>381013</v>
      </c>
      <c r="C32" s="153">
        <v>396066</v>
      </c>
      <c r="D32" s="153">
        <v>418058</v>
      </c>
      <c r="E32" s="153">
        <v>415698</v>
      </c>
      <c r="F32" s="153">
        <v>386163</v>
      </c>
      <c r="G32" s="153">
        <v>451561</v>
      </c>
      <c r="H32" s="154">
        <v>553097</v>
      </c>
      <c r="I32" s="153">
        <v>511079</v>
      </c>
      <c r="J32" s="153">
        <v>532335</v>
      </c>
      <c r="K32" s="153">
        <v>530784</v>
      </c>
      <c r="L32" s="121">
        <v>551871</v>
      </c>
      <c r="M32" s="153">
        <v>528033</v>
      </c>
      <c r="N32" s="121">
        <v>658930</v>
      </c>
      <c r="O32" s="120">
        <v>651391</v>
      </c>
      <c r="P32" s="258">
        <v>644499</v>
      </c>
      <c r="Q32" s="184">
        <v>601471</v>
      </c>
    </row>
    <row r="33" spans="1:17" ht="12" customHeight="1">
      <c r="A33" s="152" t="s">
        <v>27</v>
      </c>
      <c r="B33" s="120">
        <v>1657027.9999999991</v>
      </c>
      <c r="C33" s="120">
        <v>1832051</v>
      </c>
      <c r="D33" s="120">
        <v>2149085</v>
      </c>
      <c r="E33" s="120">
        <v>2094298</v>
      </c>
      <c r="F33" s="120">
        <v>2136362</v>
      </c>
      <c r="G33" s="120">
        <v>2473335.9999999991</v>
      </c>
      <c r="H33" s="121">
        <v>2667740</v>
      </c>
      <c r="I33" s="120">
        <v>2719166</v>
      </c>
      <c r="J33" s="120">
        <v>2897421</v>
      </c>
      <c r="K33" s="120">
        <v>2981819</v>
      </c>
      <c r="L33" s="121">
        <v>2831729</v>
      </c>
      <c r="M33" s="120">
        <v>2909838</v>
      </c>
      <c r="N33" s="121">
        <v>3328801</v>
      </c>
      <c r="O33" s="120">
        <v>3315575</v>
      </c>
      <c r="P33" s="258">
        <v>3206011</v>
      </c>
      <c r="Q33" s="184">
        <v>2983847</v>
      </c>
    </row>
    <row r="34" spans="1:17" ht="12" customHeight="1">
      <c r="A34" s="156" t="s">
        <v>28</v>
      </c>
      <c r="B34" s="116">
        <v>66.758938976100353</v>
      </c>
      <c r="C34" s="116">
        <v>64.685348856440498</v>
      </c>
      <c r="D34" s="116">
        <v>61.239965443792954</v>
      </c>
      <c r="E34" s="116">
        <f>E29/E28*100</f>
        <v>63.200535572146734</v>
      </c>
      <c r="F34" s="116">
        <v>62.31698568623235</v>
      </c>
      <c r="G34" s="116">
        <v>61.023691161727037</v>
      </c>
      <c r="H34" s="133">
        <v>64.900000000000006</v>
      </c>
      <c r="I34" s="116">
        <v>63.7</v>
      </c>
      <c r="J34" s="116">
        <v>62.8</v>
      </c>
      <c r="K34" s="116">
        <v>61.6</v>
      </c>
      <c r="L34" s="133">
        <v>63.276322321573545</v>
      </c>
      <c r="M34" s="116">
        <v>62.8</v>
      </c>
      <c r="N34" s="133">
        <v>63.189452511831448</v>
      </c>
      <c r="O34" s="116">
        <v>62.435427615199288</v>
      </c>
      <c r="P34" s="259">
        <f>P29/P28*100</f>
        <v>62.663608183046918</v>
      </c>
      <c r="Q34" s="259">
        <f>Q29/Q28*100</f>
        <v>64.669712363085154</v>
      </c>
    </row>
    <row r="35" spans="1:17" ht="12" customHeight="1">
      <c r="A35" s="156" t="s">
        <v>29</v>
      </c>
      <c r="B35" s="116" t="s">
        <v>403</v>
      </c>
      <c r="C35" s="133">
        <v>0.83798723201581804</v>
      </c>
      <c r="D35" s="133">
        <v>1.1849242283822774</v>
      </c>
      <c r="E35" s="133">
        <f>((E29/D29)-1)*100</f>
        <v>5.9286321180501922</v>
      </c>
      <c r="F35" s="133">
        <v>-1.743944960022427</v>
      </c>
      <c r="G35" s="133">
        <v>9.6087530622556034</v>
      </c>
      <c r="H35" s="133">
        <v>27.3330069212784</v>
      </c>
      <c r="I35" s="133">
        <v>-3.2531098587241836</v>
      </c>
      <c r="J35" s="133">
        <v>2.5446473022956977</v>
      </c>
      <c r="K35" s="133">
        <v>-2.1866227731264907</v>
      </c>
      <c r="L35" s="133">
        <v>1.9709835376927691</v>
      </c>
      <c r="M35" s="133">
        <v>0.88277146626512371</v>
      </c>
      <c r="N35" s="133">
        <v>16.090422857347178</v>
      </c>
      <c r="O35" s="116">
        <v>-3.5612997793940893</v>
      </c>
      <c r="P35" s="116">
        <f>((P29/O29)-1)*100</f>
        <v>-2.3580232127692002</v>
      </c>
      <c r="Q35" s="116">
        <f>((Q29/P29)-1)*100</f>
        <v>1.5037870657140129</v>
      </c>
    </row>
    <row r="36" spans="1:17" ht="12" customHeight="1">
      <c r="A36" s="157" t="s">
        <v>30</v>
      </c>
      <c r="B36" s="136">
        <v>38.675082730726807</v>
      </c>
      <c r="C36" s="136">
        <v>38.790226460071516</v>
      </c>
      <c r="D36" s="136">
        <v>38.513890111179563</v>
      </c>
      <c r="E36" s="255">
        <v>38.952112033313369</v>
      </c>
      <c r="F36" s="136">
        <v>39.167476064936871</v>
      </c>
      <c r="G36" s="136">
        <v>39.306840180684013</v>
      </c>
      <c r="H36" s="136">
        <v>39.231382978723403</v>
      </c>
      <c r="I36" s="136">
        <v>39.267537646256365</v>
      </c>
      <c r="J36" s="136">
        <v>39.54878269643735</v>
      </c>
      <c r="K36" s="136">
        <v>39.583387109264088</v>
      </c>
      <c r="L36" s="137">
        <v>38.936045660763938</v>
      </c>
      <c r="M36" s="136">
        <v>37.851440472058314</v>
      </c>
      <c r="N36" s="137">
        <v>38.224360376120707</v>
      </c>
      <c r="O36" s="136" t="s">
        <v>403</v>
      </c>
      <c r="P36" s="136" t="s">
        <v>403</v>
      </c>
      <c r="Q36" s="136"/>
    </row>
    <row r="37" spans="1:17" ht="12" customHeight="1">
      <c r="A37" s="17" t="s">
        <v>31</v>
      </c>
      <c r="B37" s="13"/>
      <c r="C37" s="13"/>
      <c r="D37" s="13"/>
      <c r="E37" s="13"/>
      <c r="F37" s="13"/>
      <c r="G37" s="13"/>
      <c r="H37" s="13"/>
      <c r="I37" s="13"/>
      <c r="J37" s="18"/>
      <c r="K37" s="14"/>
      <c r="L37" s="14"/>
      <c r="M37" s="14"/>
      <c r="N37" s="14"/>
      <c r="O37" s="14"/>
      <c r="P37" s="14"/>
      <c r="Q37" s="14"/>
    </row>
    <row r="38" spans="1:17" ht="12" customHeight="1">
      <c r="A38" s="142" t="s">
        <v>15</v>
      </c>
      <c r="B38" s="143">
        <v>2.3157258955092694</v>
      </c>
      <c r="C38" s="143">
        <v>2.3450253326984019</v>
      </c>
      <c r="D38" s="143">
        <v>2.2104223083164358</v>
      </c>
      <c r="E38" s="143">
        <v>2.0431148472591842</v>
      </c>
      <c r="F38" s="143">
        <v>2.0121513698950024</v>
      </c>
      <c r="G38" s="143">
        <v>1.7642003446952617</v>
      </c>
      <c r="H38" s="143">
        <v>2.1843896722898339</v>
      </c>
      <c r="I38" s="143">
        <v>2.2068171837218542</v>
      </c>
      <c r="J38" s="143">
        <v>2.153710794883557</v>
      </c>
      <c r="K38" s="143">
        <v>2.1771960366739327</v>
      </c>
      <c r="L38" s="143">
        <v>2.127120156895248</v>
      </c>
      <c r="M38" s="143">
        <v>2.0940013014370864</v>
      </c>
      <c r="N38" s="143">
        <v>1.87168526749386</v>
      </c>
      <c r="O38" s="143">
        <v>1.8787426779609344</v>
      </c>
      <c r="P38" s="143">
        <v>1.8957165410816019</v>
      </c>
      <c r="Q38" s="143">
        <v>2.0420998397760708</v>
      </c>
    </row>
    <row r="39" spans="1:17" ht="12" customHeight="1">
      <c r="A39" s="144" t="s">
        <v>16</v>
      </c>
      <c r="B39" s="116">
        <v>19.379660471985709</v>
      </c>
      <c r="C39" s="116">
        <v>19.490830939923271</v>
      </c>
      <c r="D39" s="116">
        <v>18.701783681661492</v>
      </c>
      <c r="E39" s="116">
        <v>17.729339203717071</v>
      </c>
      <c r="F39" s="116">
        <v>17.29001524228439</v>
      </c>
      <c r="G39" s="158">
        <v>16.74907021629447</v>
      </c>
      <c r="H39" s="158">
        <v>16.604598273198683</v>
      </c>
      <c r="I39" s="158">
        <v>16.474521768933506</v>
      </c>
      <c r="J39" s="158">
        <v>16.073065409388214</v>
      </c>
      <c r="K39" s="116">
        <v>15.970841423068965</v>
      </c>
      <c r="L39" s="116">
        <v>15.584917052643487</v>
      </c>
      <c r="M39" s="116">
        <v>15.341984795167901</v>
      </c>
      <c r="N39" s="116">
        <v>13.437098263957795</v>
      </c>
      <c r="O39" s="116">
        <v>13.557367767785205</v>
      </c>
      <c r="P39" s="116">
        <v>13.604444679848685</v>
      </c>
      <c r="Q39" s="116">
        <v>13.937888922028566</v>
      </c>
    </row>
    <row r="40" spans="1:17" ht="12" customHeight="1">
      <c r="A40" s="144" t="s">
        <v>17</v>
      </c>
      <c r="B40" s="116">
        <v>2.7950436542457529</v>
      </c>
      <c r="C40" s="116">
        <v>2.7676740345354318</v>
      </c>
      <c r="D40" s="116">
        <v>2.8080653687743062</v>
      </c>
      <c r="E40" s="116">
        <v>2.8353163857326988</v>
      </c>
      <c r="F40" s="116">
        <v>3.7319112862251922</v>
      </c>
      <c r="G40" s="116">
        <v>4.2906916268593731</v>
      </c>
      <c r="H40" s="116">
        <v>4.5748289696849493</v>
      </c>
      <c r="I40" s="116">
        <v>4.4346596596334305</v>
      </c>
      <c r="J40" s="116">
        <v>4.4080382089669401</v>
      </c>
      <c r="K40" s="116">
        <v>4.3181946426966666</v>
      </c>
      <c r="L40" s="116">
        <v>4.9102113285862234</v>
      </c>
      <c r="M40" s="116">
        <v>4.8695606948934547</v>
      </c>
      <c r="N40" s="116">
        <v>4.9136178915142503</v>
      </c>
      <c r="O40" s="116">
        <v>4.9339474047136873</v>
      </c>
      <c r="P40" s="116">
        <v>4.8889805726455942</v>
      </c>
      <c r="Q40" s="116">
        <v>4.5789878703290228</v>
      </c>
    </row>
    <row r="41" spans="1:17" ht="12" customHeight="1">
      <c r="A41" s="144" t="s">
        <v>18</v>
      </c>
      <c r="B41" s="116">
        <v>1.2766782206556475</v>
      </c>
      <c r="C41" s="116">
        <v>1.2972689795580232</v>
      </c>
      <c r="D41" s="116">
        <v>1.2511246486163325</v>
      </c>
      <c r="E41" s="116">
        <v>1.4705522557197874</v>
      </c>
      <c r="F41" s="116">
        <v>1.42875541157706</v>
      </c>
      <c r="G41" s="116">
        <v>1.4758524803442614</v>
      </c>
      <c r="H41" s="116">
        <v>1.5863793085615443</v>
      </c>
      <c r="I41" s="116">
        <v>1.6548560983304494</v>
      </c>
      <c r="J41" s="116">
        <v>1.6516089255649617</v>
      </c>
      <c r="K41" s="116">
        <v>1.6781647150288304</v>
      </c>
      <c r="L41" s="116">
        <v>1.6679035550858046</v>
      </c>
      <c r="M41" s="116">
        <v>1.6245819240018438</v>
      </c>
      <c r="N41" s="116">
        <v>1.5991041362821656</v>
      </c>
      <c r="O41" s="116">
        <v>1.6168550254411371</v>
      </c>
      <c r="P41" s="116">
        <v>1.6698957314087177</v>
      </c>
      <c r="Q41" s="116">
        <v>1.7579042248693684</v>
      </c>
    </row>
    <row r="42" spans="1:17" ht="12" customHeight="1">
      <c r="A42" s="144" t="s">
        <v>19</v>
      </c>
      <c r="B42" s="116">
        <v>35.504100989977026</v>
      </c>
      <c r="C42" s="116">
        <v>35.286413556226911</v>
      </c>
      <c r="D42" s="116">
        <v>35.096841265143183</v>
      </c>
      <c r="E42" s="116">
        <v>34.778687348685452</v>
      </c>
      <c r="F42" s="116">
        <v>34.273882763198301</v>
      </c>
      <c r="G42" s="116">
        <v>33.907885691737896</v>
      </c>
      <c r="H42" s="116">
        <v>35.701626352124613</v>
      </c>
      <c r="I42" s="116">
        <v>35.787374133859629</v>
      </c>
      <c r="J42" s="116">
        <v>35.463637783441641</v>
      </c>
      <c r="K42" s="116">
        <v>35.677103035192182</v>
      </c>
      <c r="L42" s="116">
        <v>35.495028979260653</v>
      </c>
      <c r="M42" s="116">
        <v>35.404513097767669</v>
      </c>
      <c r="N42" s="116">
        <v>35.713693211826829</v>
      </c>
      <c r="O42" s="116">
        <v>36.006412908564336</v>
      </c>
      <c r="P42" s="116">
        <v>36.07473960728997</v>
      </c>
      <c r="Q42" s="116">
        <v>39.821001803274456</v>
      </c>
    </row>
    <row r="43" spans="1:17" ht="12" customHeight="1">
      <c r="A43" s="144" t="s">
        <v>20</v>
      </c>
      <c r="B43" s="116">
        <v>38.622866681390867</v>
      </c>
      <c r="C43" s="116">
        <v>38.699429217144818</v>
      </c>
      <c r="D43" s="116">
        <v>39.789810352215646</v>
      </c>
      <c r="E43" s="116">
        <v>40.948539984853255</v>
      </c>
      <c r="F43" s="116">
        <v>40.430746673799547</v>
      </c>
      <c r="G43" s="116">
        <v>40.894549796689702</v>
      </c>
      <c r="H43" s="116">
        <v>38.464922180775687</v>
      </c>
      <c r="I43" s="116">
        <v>38.571202476917769</v>
      </c>
      <c r="J43" s="116">
        <v>39.267730970539489</v>
      </c>
      <c r="K43" s="116">
        <v>39.20877683197245</v>
      </c>
      <c r="L43" s="116">
        <v>39.258715451923365</v>
      </c>
      <c r="M43" s="116">
        <v>39.719733918485666</v>
      </c>
      <c r="N43" s="116">
        <v>41.62514774436314</v>
      </c>
      <c r="O43" s="116">
        <v>41.122240852441408</v>
      </c>
      <c r="P43" s="116">
        <v>40.983419797930239</v>
      </c>
      <c r="Q43" s="116">
        <v>36.957898512394699</v>
      </c>
    </row>
    <row r="44" spans="1:17" ht="12" customHeight="1">
      <c r="A44" s="145" t="s">
        <v>21</v>
      </c>
      <c r="B44" s="136">
        <v>0.10592408623572842</v>
      </c>
      <c r="C44" s="136">
        <v>0.11335793991313992</v>
      </c>
      <c r="D44" s="136">
        <v>0.14195237527260304</v>
      </c>
      <c r="E44" s="136">
        <v>0.19444997403255992</v>
      </c>
      <c r="F44" s="136">
        <v>0.83253725302050563</v>
      </c>
      <c r="G44" s="136">
        <v>0.91774984337902576</v>
      </c>
      <c r="H44" s="136">
        <v>0.88325524336468497</v>
      </c>
      <c r="I44" s="136">
        <v>0.87056867860335874</v>
      </c>
      <c r="J44" s="136">
        <v>0.98220790721520512</v>
      </c>
      <c r="K44" s="136">
        <v>0.96972331536697964</v>
      </c>
      <c r="L44" s="136">
        <v>0.95610347560521958</v>
      </c>
      <c r="M44" s="136">
        <v>0.94562426824637746</v>
      </c>
      <c r="N44" s="136">
        <v>0.83965348456196098</v>
      </c>
      <c r="O44" s="136">
        <v>0.8844333630932939</v>
      </c>
      <c r="P44" s="136">
        <v>0.88280306979518897</v>
      </c>
      <c r="Q44" s="136">
        <v>0.90421882732781966</v>
      </c>
    </row>
    <row r="45" spans="1:17" ht="12" customHeight="1">
      <c r="A45" s="12" t="s">
        <v>32</v>
      </c>
      <c r="B45" s="16"/>
      <c r="C45" s="16"/>
      <c r="D45" s="16"/>
      <c r="E45" s="16"/>
      <c r="F45" s="16"/>
      <c r="G45" s="16"/>
      <c r="H45" s="16"/>
      <c r="I45" s="16"/>
      <c r="J45" s="16"/>
      <c r="K45" s="16"/>
      <c r="L45" s="16"/>
      <c r="M45" s="16"/>
      <c r="N45" s="16"/>
      <c r="O45" s="16"/>
      <c r="P45" s="16"/>
      <c r="Q45" s="16"/>
    </row>
    <row r="46" spans="1:17" ht="12" customHeight="1">
      <c r="A46" s="146" t="s">
        <v>22</v>
      </c>
      <c r="B46" s="147">
        <v>35.299999999999997</v>
      </c>
      <c r="C46" s="147">
        <v>35.6</v>
      </c>
      <c r="D46" s="147">
        <v>35.799999999999997</v>
      </c>
      <c r="E46" s="147">
        <v>37.799999999999997</v>
      </c>
      <c r="F46" s="147">
        <v>37.5</v>
      </c>
      <c r="G46" s="147">
        <v>37.200000000000003</v>
      </c>
      <c r="H46" s="147">
        <v>32</v>
      </c>
      <c r="I46" s="147">
        <v>31.5</v>
      </c>
      <c r="J46" s="147">
        <v>31.8</v>
      </c>
      <c r="K46" s="147">
        <v>30.8</v>
      </c>
      <c r="L46" s="147">
        <v>29.610719344381504</v>
      </c>
      <c r="M46" s="147">
        <v>30.1</v>
      </c>
      <c r="N46" s="147">
        <v>28.379605275361889</v>
      </c>
      <c r="O46" s="147">
        <v>27.91095964984866</v>
      </c>
      <c r="P46" s="147">
        <v>28.45769646419734</v>
      </c>
      <c r="Q46" s="147">
        <v>25.127693033582212</v>
      </c>
    </row>
    <row r="47" spans="1:17" ht="12" customHeight="1">
      <c r="A47" s="148" t="s">
        <v>23</v>
      </c>
      <c r="B47" s="137">
        <v>64.7</v>
      </c>
      <c r="C47" s="137">
        <v>64.400000000000006</v>
      </c>
      <c r="D47" s="137">
        <v>64.2</v>
      </c>
      <c r="E47" s="137">
        <v>62.2</v>
      </c>
      <c r="F47" s="137">
        <v>62.5</v>
      </c>
      <c r="G47" s="137">
        <v>62.8</v>
      </c>
      <c r="H47" s="137">
        <v>68</v>
      </c>
      <c r="I47" s="137">
        <v>68.5</v>
      </c>
      <c r="J47" s="137">
        <v>68.2</v>
      </c>
      <c r="K47" s="137">
        <v>69.2</v>
      </c>
      <c r="L47" s="137">
        <v>70.389280655618492</v>
      </c>
      <c r="M47" s="137">
        <v>69.900000000000006</v>
      </c>
      <c r="N47" s="137">
        <v>71.620394724638103</v>
      </c>
      <c r="O47" s="137">
        <v>72.08904035015135</v>
      </c>
      <c r="P47" s="137">
        <v>71.54230353580266</v>
      </c>
      <c r="Q47" s="137">
        <v>74.872306966417796</v>
      </c>
    </row>
    <row r="48" spans="1:17" ht="12" customHeight="1">
      <c r="A48" s="162" t="s">
        <v>33</v>
      </c>
      <c r="B48" s="164"/>
      <c r="C48" s="164"/>
      <c r="D48" s="164"/>
      <c r="E48" s="164"/>
      <c r="F48" s="164"/>
      <c r="G48" s="164"/>
      <c r="H48" s="164"/>
      <c r="I48" s="164"/>
      <c r="J48" s="164"/>
      <c r="K48" s="164"/>
      <c r="L48" s="164"/>
      <c r="M48" s="164"/>
      <c r="N48" s="164"/>
      <c r="O48" s="164"/>
      <c r="P48" s="164"/>
      <c r="Q48" s="164"/>
    </row>
    <row r="49" spans="1:17" ht="12" customHeight="1">
      <c r="A49" s="149" t="s">
        <v>34</v>
      </c>
      <c r="B49" s="119">
        <v>751943</v>
      </c>
      <c r="C49" s="119" t="s">
        <v>403</v>
      </c>
      <c r="D49" s="119" t="s">
        <v>403</v>
      </c>
      <c r="E49" s="119" t="s">
        <v>403</v>
      </c>
      <c r="F49" s="119" t="s">
        <v>403</v>
      </c>
      <c r="G49" s="119" t="s">
        <v>403</v>
      </c>
      <c r="H49" s="119" t="s">
        <v>403</v>
      </c>
      <c r="I49" s="119" t="s">
        <v>403</v>
      </c>
      <c r="J49" s="119" t="s">
        <v>403</v>
      </c>
      <c r="K49" s="119" t="s">
        <v>403</v>
      </c>
      <c r="L49" s="119" t="s">
        <v>403</v>
      </c>
      <c r="M49" s="119" t="s">
        <v>403</v>
      </c>
      <c r="N49" s="119" t="s">
        <v>403</v>
      </c>
      <c r="O49" s="119" t="s">
        <v>403</v>
      </c>
      <c r="P49" s="119" t="s">
        <v>403</v>
      </c>
      <c r="Q49" s="119" t="s">
        <v>403</v>
      </c>
    </row>
    <row r="50" spans="1:17" ht="12" customHeight="1">
      <c r="A50" s="109" t="s">
        <v>35</v>
      </c>
      <c r="B50" s="116">
        <v>35.66168345390615</v>
      </c>
      <c r="C50" s="116" t="s">
        <v>403</v>
      </c>
      <c r="D50" s="116" t="s">
        <v>403</v>
      </c>
      <c r="E50" s="116" t="s">
        <v>403</v>
      </c>
      <c r="F50" s="116" t="s">
        <v>403</v>
      </c>
      <c r="G50" s="116" t="s">
        <v>403</v>
      </c>
      <c r="H50" s="116" t="s">
        <v>403</v>
      </c>
      <c r="I50" s="116" t="s">
        <v>403</v>
      </c>
      <c r="J50" s="116" t="s">
        <v>403</v>
      </c>
      <c r="K50" s="116" t="s">
        <v>403</v>
      </c>
      <c r="L50" s="116" t="s">
        <v>403</v>
      </c>
      <c r="M50" s="116" t="s">
        <v>403</v>
      </c>
      <c r="N50" s="116" t="s">
        <v>403</v>
      </c>
      <c r="O50" s="116" t="s">
        <v>403</v>
      </c>
      <c r="P50" s="116" t="s">
        <v>403</v>
      </c>
      <c r="Q50" s="116" t="s">
        <v>403</v>
      </c>
    </row>
    <row r="51" spans="1:17" ht="12" customHeight="1">
      <c r="A51" s="166" t="s">
        <v>36</v>
      </c>
      <c r="B51" s="136" t="s">
        <v>403</v>
      </c>
      <c r="C51" s="136" t="s">
        <v>403</v>
      </c>
      <c r="D51" s="136" t="s">
        <v>403</v>
      </c>
      <c r="E51" s="136" t="s">
        <v>403</v>
      </c>
      <c r="F51" s="136" t="s">
        <v>403</v>
      </c>
      <c r="G51" s="136" t="s">
        <v>403</v>
      </c>
      <c r="H51" s="136" t="s">
        <v>403</v>
      </c>
      <c r="I51" s="136" t="s">
        <v>403</v>
      </c>
      <c r="J51" s="136" t="s">
        <v>403</v>
      </c>
      <c r="K51" s="136" t="s">
        <v>403</v>
      </c>
      <c r="L51" s="136" t="s">
        <v>403</v>
      </c>
      <c r="M51" s="136" t="s">
        <v>403</v>
      </c>
      <c r="N51" s="136" t="s">
        <v>403</v>
      </c>
      <c r="O51" s="136" t="s">
        <v>403</v>
      </c>
      <c r="P51" s="136" t="s">
        <v>403</v>
      </c>
      <c r="Q51" s="136" t="s">
        <v>403</v>
      </c>
    </row>
    <row r="52" spans="1:17" ht="12" customHeight="1">
      <c r="A52" s="12" t="s">
        <v>37</v>
      </c>
      <c r="B52" s="19"/>
      <c r="C52" s="19"/>
      <c r="D52" s="19"/>
      <c r="E52" s="19"/>
      <c r="F52" s="19"/>
      <c r="G52" s="19"/>
      <c r="H52" s="19"/>
      <c r="I52" s="19"/>
      <c r="J52" s="20"/>
      <c r="K52" s="16"/>
      <c r="L52" s="16"/>
      <c r="M52" s="16"/>
      <c r="N52" s="16"/>
      <c r="O52" s="16"/>
      <c r="P52" s="16"/>
      <c r="Q52" s="16"/>
    </row>
    <row r="53" spans="1:17" ht="12" customHeight="1">
      <c r="A53" s="142" t="s">
        <v>15</v>
      </c>
      <c r="B53" s="143">
        <v>1.0093523969722458</v>
      </c>
      <c r="C53" s="143" t="s">
        <v>403</v>
      </c>
      <c r="D53" s="143" t="s">
        <v>403</v>
      </c>
      <c r="E53" s="143" t="s">
        <v>403</v>
      </c>
      <c r="F53" s="143" t="s">
        <v>403</v>
      </c>
      <c r="G53" s="143" t="s">
        <v>403</v>
      </c>
      <c r="H53" s="143" t="s">
        <v>403</v>
      </c>
      <c r="I53" s="143" t="s">
        <v>403</v>
      </c>
      <c r="J53" s="143" t="s">
        <v>403</v>
      </c>
      <c r="K53" s="143" t="s">
        <v>403</v>
      </c>
      <c r="L53" s="143" t="s">
        <v>403</v>
      </c>
      <c r="M53" s="143" t="s">
        <v>403</v>
      </c>
      <c r="N53" s="143" t="s">
        <v>403</v>
      </c>
      <c r="O53" s="143" t="s">
        <v>403</v>
      </c>
      <c r="P53" s="143" t="s">
        <v>403</v>
      </c>
      <c r="Q53" s="143" t="s">
        <v>403</v>
      </c>
    </row>
    <row r="54" spans="1:17" ht="12" customHeight="1">
      <c r="A54" s="144" t="s">
        <v>16</v>
      </c>
      <c r="B54" s="116">
        <v>19.261808242220354</v>
      </c>
      <c r="C54" s="116" t="s">
        <v>403</v>
      </c>
      <c r="D54" s="116" t="s">
        <v>403</v>
      </c>
      <c r="E54" s="116" t="s">
        <v>403</v>
      </c>
      <c r="F54" s="116" t="s">
        <v>403</v>
      </c>
      <c r="G54" s="116" t="s">
        <v>403</v>
      </c>
      <c r="H54" s="116" t="s">
        <v>403</v>
      </c>
      <c r="I54" s="116" t="s">
        <v>403</v>
      </c>
      <c r="J54" s="116" t="s">
        <v>403</v>
      </c>
      <c r="K54" s="116" t="s">
        <v>403</v>
      </c>
      <c r="L54" s="116" t="s">
        <v>403</v>
      </c>
      <c r="M54" s="116" t="s">
        <v>403</v>
      </c>
      <c r="N54" s="116" t="s">
        <v>403</v>
      </c>
      <c r="O54" s="116" t="s">
        <v>403</v>
      </c>
      <c r="P54" s="116" t="s">
        <v>403</v>
      </c>
      <c r="Q54" s="116" t="s">
        <v>403</v>
      </c>
    </row>
    <row r="55" spans="1:17" ht="12" customHeight="1">
      <c r="A55" s="144" t="s">
        <v>17</v>
      </c>
      <c r="B55" s="116" t="s">
        <v>403</v>
      </c>
      <c r="C55" s="116" t="s">
        <v>403</v>
      </c>
      <c r="D55" s="116" t="s">
        <v>403</v>
      </c>
      <c r="E55" s="116" t="s">
        <v>403</v>
      </c>
      <c r="F55" s="116" t="s">
        <v>403</v>
      </c>
      <c r="G55" s="116" t="s">
        <v>403</v>
      </c>
      <c r="H55" s="116" t="s">
        <v>403</v>
      </c>
      <c r="I55" s="116" t="s">
        <v>403</v>
      </c>
      <c r="J55" s="116" t="s">
        <v>403</v>
      </c>
      <c r="K55" s="116" t="s">
        <v>403</v>
      </c>
      <c r="L55" s="116" t="s">
        <v>403</v>
      </c>
      <c r="M55" s="116" t="s">
        <v>403</v>
      </c>
      <c r="N55" s="116" t="s">
        <v>403</v>
      </c>
      <c r="O55" s="116" t="s">
        <v>403</v>
      </c>
      <c r="P55" s="116" t="s">
        <v>403</v>
      </c>
      <c r="Q55" s="116" t="s">
        <v>403</v>
      </c>
    </row>
    <row r="56" spans="1:17" ht="12" customHeight="1">
      <c r="A56" s="144" t="s">
        <v>18</v>
      </c>
      <c r="B56" s="116" t="s">
        <v>403</v>
      </c>
      <c r="C56" s="116" t="s">
        <v>403</v>
      </c>
      <c r="D56" s="116" t="s">
        <v>403</v>
      </c>
      <c r="E56" s="116" t="s">
        <v>403</v>
      </c>
      <c r="F56" s="116" t="s">
        <v>403</v>
      </c>
      <c r="G56" s="116" t="s">
        <v>403</v>
      </c>
      <c r="H56" s="116" t="s">
        <v>403</v>
      </c>
      <c r="I56" s="116" t="s">
        <v>403</v>
      </c>
      <c r="J56" s="116" t="s">
        <v>403</v>
      </c>
      <c r="K56" s="116" t="s">
        <v>403</v>
      </c>
      <c r="L56" s="116" t="s">
        <v>403</v>
      </c>
      <c r="M56" s="116" t="s">
        <v>403</v>
      </c>
      <c r="N56" s="116" t="s">
        <v>403</v>
      </c>
      <c r="O56" s="116" t="s">
        <v>403</v>
      </c>
      <c r="P56" s="116" t="s">
        <v>403</v>
      </c>
      <c r="Q56" s="116" t="s">
        <v>403</v>
      </c>
    </row>
    <row r="57" spans="1:17" ht="12" customHeight="1">
      <c r="A57" s="144" t="s">
        <v>19</v>
      </c>
      <c r="B57" s="116">
        <v>18.448718811326049</v>
      </c>
      <c r="C57" s="116" t="s">
        <v>403</v>
      </c>
      <c r="D57" s="116" t="s">
        <v>403</v>
      </c>
      <c r="E57" s="116" t="s">
        <v>403</v>
      </c>
      <c r="F57" s="116" t="s">
        <v>403</v>
      </c>
      <c r="G57" s="116" t="s">
        <v>403</v>
      </c>
      <c r="H57" s="116" t="s">
        <v>403</v>
      </c>
      <c r="I57" s="116" t="s">
        <v>403</v>
      </c>
      <c r="J57" s="116" t="s">
        <v>403</v>
      </c>
      <c r="K57" s="116" t="s">
        <v>403</v>
      </c>
      <c r="L57" s="116" t="s">
        <v>403</v>
      </c>
      <c r="M57" s="116" t="s">
        <v>403</v>
      </c>
      <c r="N57" s="116" t="s">
        <v>403</v>
      </c>
      <c r="O57" s="116" t="s">
        <v>403</v>
      </c>
      <c r="P57" s="116" t="s">
        <v>403</v>
      </c>
      <c r="Q57" s="116" t="s">
        <v>403</v>
      </c>
    </row>
    <row r="58" spans="1:17" ht="12" customHeight="1">
      <c r="A58" s="144" t="s">
        <v>20</v>
      </c>
      <c r="B58" s="116">
        <v>41.944199607513326</v>
      </c>
      <c r="C58" s="116" t="s">
        <v>403</v>
      </c>
      <c r="D58" s="116" t="s">
        <v>403</v>
      </c>
      <c r="E58" s="116" t="s">
        <v>403</v>
      </c>
      <c r="F58" s="116" t="s">
        <v>403</v>
      </c>
      <c r="G58" s="116" t="s">
        <v>403</v>
      </c>
      <c r="H58" s="116" t="s">
        <v>403</v>
      </c>
      <c r="I58" s="116" t="s">
        <v>403</v>
      </c>
      <c r="J58" s="116" t="s">
        <v>403</v>
      </c>
      <c r="K58" s="116" t="s">
        <v>403</v>
      </c>
      <c r="L58" s="116" t="s">
        <v>403</v>
      </c>
      <c r="M58" s="116" t="s">
        <v>403</v>
      </c>
      <c r="N58" s="116" t="s">
        <v>403</v>
      </c>
      <c r="O58" s="116" t="s">
        <v>403</v>
      </c>
      <c r="P58" s="116" t="s">
        <v>403</v>
      </c>
      <c r="Q58" s="116" t="s">
        <v>403</v>
      </c>
    </row>
    <row r="59" spans="1:17" ht="12" customHeight="1">
      <c r="A59" s="145" t="s">
        <v>23</v>
      </c>
      <c r="B59" s="136">
        <v>19.345920941968043</v>
      </c>
      <c r="C59" s="136" t="s">
        <v>403</v>
      </c>
      <c r="D59" s="136" t="s">
        <v>403</v>
      </c>
      <c r="E59" s="136" t="s">
        <v>403</v>
      </c>
      <c r="F59" s="136" t="s">
        <v>403</v>
      </c>
      <c r="G59" s="136" t="s">
        <v>403</v>
      </c>
      <c r="H59" s="136" t="s">
        <v>403</v>
      </c>
      <c r="I59" s="136" t="s">
        <v>403</v>
      </c>
      <c r="J59" s="136" t="s">
        <v>403</v>
      </c>
      <c r="K59" s="136" t="s">
        <v>403</v>
      </c>
      <c r="L59" s="136" t="s">
        <v>403</v>
      </c>
      <c r="M59" s="136" t="s">
        <v>403</v>
      </c>
      <c r="N59" s="136" t="s">
        <v>403</v>
      </c>
      <c r="O59" s="136" t="s">
        <v>403</v>
      </c>
      <c r="P59" s="136" t="s">
        <v>403</v>
      </c>
      <c r="Q59" s="136" t="s">
        <v>403</v>
      </c>
    </row>
    <row r="60" spans="1:17" ht="12" customHeight="1">
      <c r="A60" s="12" t="s">
        <v>38</v>
      </c>
      <c r="B60" s="16"/>
      <c r="C60" s="16"/>
      <c r="D60" s="16"/>
      <c r="E60" s="16"/>
      <c r="F60" s="16"/>
      <c r="G60" s="16"/>
      <c r="H60" s="16"/>
      <c r="I60" s="16"/>
      <c r="J60" s="16"/>
      <c r="K60" s="16"/>
      <c r="L60" s="16"/>
      <c r="M60" s="16"/>
      <c r="N60" s="16"/>
      <c r="O60" s="16"/>
      <c r="P60" s="16"/>
      <c r="Q60" s="16"/>
    </row>
    <row r="61" spans="1:17" ht="12" customHeight="1">
      <c r="A61" s="146" t="s">
        <v>22</v>
      </c>
      <c r="B61" s="143" t="s">
        <v>403</v>
      </c>
      <c r="C61" s="143" t="s">
        <v>403</v>
      </c>
      <c r="D61" s="143" t="s">
        <v>403</v>
      </c>
      <c r="E61" s="143" t="s">
        <v>403</v>
      </c>
      <c r="F61" s="143" t="s">
        <v>403</v>
      </c>
      <c r="G61" s="143" t="s">
        <v>403</v>
      </c>
      <c r="H61" s="143" t="s">
        <v>403</v>
      </c>
      <c r="I61" s="143" t="s">
        <v>403</v>
      </c>
      <c r="J61" s="143" t="s">
        <v>403</v>
      </c>
      <c r="K61" s="143" t="s">
        <v>403</v>
      </c>
      <c r="L61" s="143" t="s">
        <v>403</v>
      </c>
      <c r="M61" s="143" t="s">
        <v>403</v>
      </c>
      <c r="N61" s="143" t="s">
        <v>403</v>
      </c>
      <c r="O61" s="143" t="s">
        <v>403</v>
      </c>
      <c r="P61" s="143" t="s">
        <v>403</v>
      </c>
      <c r="Q61" s="143" t="s">
        <v>403</v>
      </c>
    </row>
    <row r="62" spans="1:17" ht="12" customHeight="1">
      <c r="A62" s="148" t="s">
        <v>23</v>
      </c>
      <c r="B62" s="136" t="s">
        <v>403</v>
      </c>
      <c r="C62" s="136" t="s">
        <v>403</v>
      </c>
      <c r="D62" s="136" t="s">
        <v>403</v>
      </c>
      <c r="E62" s="136" t="s">
        <v>403</v>
      </c>
      <c r="F62" s="136" t="s">
        <v>403</v>
      </c>
      <c r="G62" s="136" t="s">
        <v>403</v>
      </c>
      <c r="H62" s="136" t="s">
        <v>403</v>
      </c>
      <c r="I62" s="136" t="s">
        <v>403</v>
      </c>
      <c r="J62" s="136" t="s">
        <v>403</v>
      </c>
      <c r="K62" s="136" t="s">
        <v>403</v>
      </c>
      <c r="L62" s="136" t="s">
        <v>403</v>
      </c>
      <c r="M62" s="136" t="s">
        <v>403</v>
      </c>
      <c r="N62" s="136" t="s">
        <v>403</v>
      </c>
      <c r="O62" s="136" t="s">
        <v>403</v>
      </c>
      <c r="P62" s="136" t="s">
        <v>403</v>
      </c>
      <c r="Q62" s="136" t="s">
        <v>403</v>
      </c>
    </row>
    <row r="63" spans="1:17" ht="12" customHeight="1">
      <c r="A63" s="162" t="s">
        <v>39</v>
      </c>
      <c r="B63" s="163"/>
      <c r="C63" s="163"/>
      <c r="D63" s="163"/>
      <c r="E63" s="163"/>
      <c r="F63" s="163"/>
      <c r="G63" s="163"/>
      <c r="H63" s="163"/>
      <c r="I63" s="163"/>
      <c r="J63" s="165"/>
      <c r="K63" s="165"/>
      <c r="L63" s="165"/>
      <c r="M63" s="165"/>
      <c r="N63" s="165"/>
      <c r="O63" s="165"/>
      <c r="P63" s="165"/>
      <c r="Q63" s="165"/>
    </row>
    <row r="64" spans="1:17" ht="12" customHeight="1">
      <c r="A64" s="149" t="s">
        <v>40</v>
      </c>
      <c r="B64" s="119">
        <v>47410</v>
      </c>
      <c r="C64" s="119">
        <v>50466</v>
      </c>
      <c r="D64" s="119">
        <v>49078</v>
      </c>
      <c r="E64" s="119">
        <v>38436</v>
      </c>
      <c r="F64" s="119">
        <v>51497.514000000003</v>
      </c>
      <c r="G64" s="119">
        <v>48304.928</v>
      </c>
      <c r="H64" s="119">
        <v>52099.520660000002</v>
      </c>
      <c r="I64" s="119">
        <v>56697.864000000001</v>
      </c>
      <c r="J64" s="119">
        <v>62101.619189999998</v>
      </c>
      <c r="K64" s="119">
        <v>58827.235359999999</v>
      </c>
      <c r="L64" s="119">
        <v>57406.12371</v>
      </c>
      <c r="M64" s="119">
        <v>68712.897400000002</v>
      </c>
      <c r="N64" s="119">
        <v>69307.425789999994</v>
      </c>
      <c r="O64" s="119">
        <v>70926.981839999993</v>
      </c>
      <c r="P64" s="119">
        <v>65214.516369999998</v>
      </c>
      <c r="Q64" s="119">
        <v>74653</v>
      </c>
    </row>
    <row r="65" spans="1:17" ht="12" customHeight="1">
      <c r="A65" s="109" t="s">
        <v>41</v>
      </c>
      <c r="B65" s="116" t="s">
        <v>403</v>
      </c>
      <c r="C65" s="116">
        <v>6.4458974899810118</v>
      </c>
      <c r="D65" s="116">
        <v>-2.7503665834423208</v>
      </c>
      <c r="E65" s="116">
        <v>-21.68385019764456</v>
      </c>
      <c r="F65" s="116">
        <v>33.982500780518279</v>
      </c>
      <c r="G65" s="116">
        <v>-6.1994953775826982</v>
      </c>
      <c r="H65" s="116">
        <v>7.8554980146125164</v>
      </c>
      <c r="I65" s="116">
        <v>8.8260760977220123</v>
      </c>
      <c r="J65" s="116">
        <v>9.5307914774355407</v>
      </c>
      <c r="K65" s="116">
        <v>-5.27262231276453</v>
      </c>
      <c r="L65" s="116">
        <v>-2.4157376108248863</v>
      </c>
      <c r="M65" s="116">
        <v>19.69611072699966</v>
      </c>
      <c r="N65" s="116">
        <v>0.86523551254003017</v>
      </c>
      <c r="O65" s="116">
        <v>2.3367713221772446</v>
      </c>
      <c r="P65" s="116">
        <v>-8.0540089565440898</v>
      </c>
      <c r="Q65" s="116">
        <v>14.5</v>
      </c>
    </row>
    <row r="66" spans="1:17" ht="12" customHeight="1">
      <c r="A66" s="109" t="s">
        <v>42</v>
      </c>
      <c r="B66" s="120" t="s">
        <v>403</v>
      </c>
      <c r="C66" s="120" t="s">
        <v>403</v>
      </c>
      <c r="D66" s="120" t="s">
        <v>403</v>
      </c>
      <c r="E66" s="120" t="s">
        <v>403</v>
      </c>
      <c r="F66" s="120" t="s">
        <v>403</v>
      </c>
      <c r="G66" s="120" t="s">
        <v>403</v>
      </c>
      <c r="H66" s="120" t="s">
        <v>403</v>
      </c>
      <c r="I66" s="120" t="s">
        <v>403</v>
      </c>
      <c r="J66" s="120" t="s">
        <v>403</v>
      </c>
      <c r="K66" s="120" t="s">
        <v>403</v>
      </c>
      <c r="L66" s="120" t="s">
        <v>403</v>
      </c>
      <c r="M66" s="120" t="s">
        <v>403</v>
      </c>
      <c r="N66" s="120" t="s">
        <v>403</v>
      </c>
      <c r="O66" s="120" t="s">
        <v>403</v>
      </c>
      <c r="P66" s="120" t="s">
        <v>403</v>
      </c>
      <c r="Q66" s="120" t="s">
        <v>403</v>
      </c>
    </row>
    <row r="67" spans="1:17" ht="12" customHeight="1">
      <c r="A67" s="109" t="s">
        <v>43</v>
      </c>
      <c r="B67" s="120" t="s">
        <v>403</v>
      </c>
      <c r="C67" s="120" t="s">
        <v>403</v>
      </c>
      <c r="D67" s="120" t="s">
        <v>403</v>
      </c>
      <c r="E67" s="120" t="s">
        <v>403</v>
      </c>
      <c r="F67" s="120" t="s">
        <v>403</v>
      </c>
      <c r="G67" s="120" t="s">
        <v>403</v>
      </c>
      <c r="H67" s="120" t="s">
        <v>403</v>
      </c>
      <c r="I67" s="120" t="s">
        <v>403</v>
      </c>
      <c r="J67" s="120" t="s">
        <v>403</v>
      </c>
      <c r="K67" s="120" t="s">
        <v>403</v>
      </c>
      <c r="L67" s="120" t="s">
        <v>403</v>
      </c>
      <c r="M67" s="120" t="s">
        <v>403</v>
      </c>
      <c r="N67" s="120" t="s">
        <v>403</v>
      </c>
      <c r="O67" s="120" t="s">
        <v>403</v>
      </c>
      <c r="P67" s="120" t="s">
        <v>403</v>
      </c>
      <c r="Q67" s="120" t="s">
        <v>403</v>
      </c>
    </row>
    <row r="68" spans="1:17" ht="12" customHeight="1">
      <c r="A68" s="166" t="s">
        <v>44</v>
      </c>
      <c r="B68" s="122" t="s">
        <v>403</v>
      </c>
      <c r="C68" s="122" t="s">
        <v>403</v>
      </c>
      <c r="D68" s="122" t="s">
        <v>403</v>
      </c>
      <c r="E68" s="122" t="s">
        <v>403</v>
      </c>
      <c r="F68" s="122" t="s">
        <v>403</v>
      </c>
      <c r="G68" s="122" t="s">
        <v>403</v>
      </c>
      <c r="H68" s="122" t="s">
        <v>403</v>
      </c>
      <c r="I68" s="122" t="s">
        <v>403</v>
      </c>
      <c r="J68" s="122" t="s">
        <v>403</v>
      </c>
      <c r="K68" s="122" t="s">
        <v>403</v>
      </c>
      <c r="L68" s="122" t="s">
        <v>403</v>
      </c>
      <c r="M68" s="122" t="s">
        <v>403</v>
      </c>
      <c r="N68" s="122" t="s">
        <v>403</v>
      </c>
      <c r="O68" s="122" t="s">
        <v>403</v>
      </c>
      <c r="P68" s="122" t="s">
        <v>403</v>
      </c>
      <c r="Q68" s="122" t="s">
        <v>403</v>
      </c>
    </row>
    <row r="69" spans="1:17" ht="12" customHeight="1">
      <c r="A69" s="162" t="s">
        <v>45</v>
      </c>
      <c r="B69" s="163"/>
      <c r="C69" s="163"/>
      <c r="D69" s="163"/>
      <c r="E69" s="163"/>
      <c r="F69" s="163"/>
      <c r="G69" s="163"/>
      <c r="H69" s="163"/>
      <c r="I69" s="163"/>
      <c r="J69" s="165"/>
      <c r="K69" s="165"/>
      <c r="L69" s="165"/>
      <c r="M69" s="165"/>
      <c r="N69" s="165"/>
      <c r="O69" s="165"/>
      <c r="P69" s="165"/>
      <c r="Q69" s="165"/>
    </row>
    <row r="70" spans="1:17" ht="12" customHeight="1">
      <c r="A70" s="149" t="s">
        <v>46</v>
      </c>
      <c r="B70" s="119">
        <v>51773.68417</v>
      </c>
      <c r="C70" s="119">
        <v>55513.743219999997</v>
      </c>
      <c r="D70" s="119">
        <v>56746.060369999999</v>
      </c>
      <c r="E70" s="119">
        <v>43091.535880000003</v>
      </c>
      <c r="F70" s="119">
        <v>54932.916989999998</v>
      </c>
      <c r="G70" s="119">
        <v>60495.840270000001</v>
      </c>
      <c r="H70" s="119">
        <v>62128.657619999998</v>
      </c>
      <c r="I70" s="119">
        <v>62410.569620000002</v>
      </c>
      <c r="J70" s="119">
        <v>65397.984929999999</v>
      </c>
      <c r="K70" s="119">
        <v>71067.228489999994</v>
      </c>
      <c r="L70" s="119">
        <v>84108.043980000002</v>
      </c>
      <c r="M70" s="119">
        <v>96093.235220000002</v>
      </c>
      <c r="N70" s="119">
        <v>112840.84819999999</v>
      </c>
      <c r="O70" s="119">
        <v>111593.07919999999</v>
      </c>
      <c r="P70" s="119">
        <v>89811.539690000005</v>
      </c>
      <c r="Q70" s="119">
        <v>117879</v>
      </c>
    </row>
    <row r="71" spans="1:17" ht="12" customHeight="1">
      <c r="A71" s="109" t="s">
        <v>47</v>
      </c>
      <c r="B71" s="116" t="s">
        <v>403</v>
      </c>
      <c r="C71" s="116">
        <v>7.223861137097054</v>
      </c>
      <c r="D71" s="116">
        <v>2.2198415716921716</v>
      </c>
      <c r="E71" s="116">
        <v>-24.062506544011551</v>
      </c>
      <c r="F71" s="116">
        <v>27.479598645486924</v>
      </c>
      <c r="G71" s="116">
        <v>10.126757479513927</v>
      </c>
      <c r="H71" s="116">
        <v>2.699057228914481</v>
      </c>
      <c r="I71" s="116">
        <v>0.45375517643446717</v>
      </c>
      <c r="J71" s="116">
        <v>4.7867137380567248</v>
      </c>
      <c r="K71" s="116">
        <v>8.6688352340950292</v>
      </c>
      <c r="L71" s="116">
        <v>18.349970537875993</v>
      </c>
      <c r="M71" s="116">
        <v>14.249756233601097</v>
      </c>
      <c r="N71" s="116">
        <v>17.428503621152181</v>
      </c>
      <c r="O71" s="116">
        <v>-1.1057777568176719</v>
      </c>
      <c r="P71" s="116">
        <v>-19.518718961919269</v>
      </c>
      <c r="Q71" s="116">
        <v>31.3</v>
      </c>
    </row>
    <row r="72" spans="1:17" ht="12" customHeight="1">
      <c r="A72" s="109" t="s">
        <v>48</v>
      </c>
      <c r="B72" s="120" t="s">
        <v>403</v>
      </c>
      <c r="C72" s="120" t="s">
        <v>403</v>
      </c>
      <c r="D72" s="120" t="s">
        <v>403</v>
      </c>
      <c r="E72" s="120" t="s">
        <v>403</v>
      </c>
      <c r="F72" s="120" t="s">
        <v>403</v>
      </c>
      <c r="G72" s="120" t="s">
        <v>403</v>
      </c>
      <c r="H72" s="120" t="s">
        <v>403</v>
      </c>
      <c r="I72" s="120" t="s">
        <v>403</v>
      </c>
      <c r="J72" s="120" t="s">
        <v>403</v>
      </c>
      <c r="K72" s="120" t="s">
        <v>403</v>
      </c>
      <c r="L72" s="120" t="s">
        <v>403</v>
      </c>
      <c r="M72" s="120" t="s">
        <v>403</v>
      </c>
      <c r="N72" s="120" t="s">
        <v>403</v>
      </c>
      <c r="O72" s="120" t="s">
        <v>403</v>
      </c>
      <c r="P72" s="120" t="s">
        <v>403</v>
      </c>
      <c r="Q72" s="120" t="s">
        <v>403</v>
      </c>
    </row>
    <row r="73" spans="1:17" ht="12" customHeight="1">
      <c r="A73" s="109" t="s">
        <v>49</v>
      </c>
      <c r="B73" s="120" t="s">
        <v>403</v>
      </c>
      <c r="C73" s="120" t="s">
        <v>403</v>
      </c>
      <c r="D73" s="120" t="s">
        <v>403</v>
      </c>
      <c r="E73" s="120" t="s">
        <v>403</v>
      </c>
      <c r="F73" s="120" t="s">
        <v>403</v>
      </c>
      <c r="G73" s="120" t="s">
        <v>403</v>
      </c>
      <c r="H73" s="120" t="s">
        <v>403</v>
      </c>
      <c r="I73" s="120" t="s">
        <v>403</v>
      </c>
      <c r="J73" s="120" t="s">
        <v>403</v>
      </c>
      <c r="K73" s="120" t="s">
        <v>403</v>
      </c>
      <c r="L73" s="120" t="s">
        <v>403</v>
      </c>
      <c r="M73" s="120" t="s">
        <v>403</v>
      </c>
      <c r="N73" s="120" t="s">
        <v>403</v>
      </c>
      <c r="O73" s="120" t="s">
        <v>403</v>
      </c>
      <c r="P73" s="120" t="s">
        <v>403</v>
      </c>
      <c r="Q73" s="120" t="s">
        <v>403</v>
      </c>
    </row>
    <row r="74" spans="1:17" ht="12" customHeight="1">
      <c r="A74" s="166" t="s">
        <v>50</v>
      </c>
      <c r="B74" s="122" t="s">
        <v>403</v>
      </c>
      <c r="C74" s="122" t="s">
        <v>403</v>
      </c>
      <c r="D74" s="122" t="s">
        <v>403</v>
      </c>
      <c r="E74" s="122" t="s">
        <v>403</v>
      </c>
      <c r="F74" s="122" t="s">
        <v>403</v>
      </c>
      <c r="G74" s="122" t="s">
        <v>403</v>
      </c>
      <c r="H74" s="122" t="s">
        <v>403</v>
      </c>
      <c r="I74" s="122" t="s">
        <v>403</v>
      </c>
      <c r="J74" s="122" t="s">
        <v>403</v>
      </c>
      <c r="K74" s="122" t="s">
        <v>403</v>
      </c>
      <c r="L74" s="122" t="s">
        <v>403</v>
      </c>
      <c r="M74" s="122" t="s">
        <v>403</v>
      </c>
      <c r="N74" s="122" t="s">
        <v>403</v>
      </c>
      <c r="O74" s="122" t="s">
        <v>403</v>
      </c>
      <c r="P74" s="122" t="s">
        <v>403</v>
      </c>
      <c r="Q74" s="122" t="s">
        <v>403</v>
      </c>
    </row>
    <row r="75" spans="1:17" s="22" customFormat="1" ht="12" customHeight="1">
      <c r="A75" s="21" t="s">
        <v>51</v>
      </c>
      <c r="B75" s="21"/>
      <c r="C75" s="21"/>
      <c r="D75" s="21"/>
      <c r="E75" s="21"/>
      <c r="F75" s="21"/>
      <c r="G75" s="21"/>
      <c r="H75" s="5"/>
      <c r="I75" s="5"/>
      <c r="J75" s="5"/>
      <c r="K75" s="5"/>
      <c r="L75" s="5"/>
      <c r="M75" s="5"/>
      <c r="N75" s="5"/>
      <c r="O75" s="5"/>
      <c r="P75" s="5"/>
      <c r="Q75" s="5"/>
    </row>
    <row r="76" spans="1:17" s="22" customFormat="1" ht="12" customHeight="1">
      <c r="A76" s="23" t="s">
        <v>52</v>
      </c>
      <c r="B76" s="21"/>
      <c r="C76" s="21"/>
      <c r="D76" s="21"/>
      <c r="E76" s="21"/>
      <c r="F76" s="21"/>
      <c r="G76" s="21"/>
      <c r="H76" s="5"/>
      <c r="I76" s="5"/>
      <c r="J76" s="5"/>
      <c r="K76" s="5"/>
      <c r="L76" s="5"/>
      <c r="M76" s="5"/>
      <c r="N76" s="5"/>
      <c r="O76" s="5"/>
      <c r="P76" s="5"/>
      <c r="Q76" s="5"/>
    </row>
    <row r="77" spans="1:17" ht="12" customHeight="1">
      <c r="A77" s="24" t="s">
        <v>53</v>
      </c>
      <c r="B77" s="25"/>
      <c r="C77" s="25"/>
      <c r="D77" s="25"/>
      <c r="E77" s="25"/>
      <c r="F77" s="25"/>
      <c r="G77" s="25"/>
      <c r="H77" s="3"/>
      <c r="I77" s="3"/>
      <c r="J77" s="3"/>
      <c r="K77" s="3"/>
      <c r="L77" s="3"/>
      <c r="M77" s="3"/>
      <c r="N77" s="3"/>
      <c r="O77" s="3"/>
      <c r="P77" s="3"/>
      <c r="Q77" s="3"/>
    </row>
    <row r="78" spans="1:17" ht="12" customHeight="1">
      <c r="A78" s="3" t="s">
        <v>54</v>
      </c>
      <c r="B78" s="3"/>
      <c r="C78" s="3"/>
      <c r="D78" s="3"/>
      <c r="E78" s="3"/>
      <c r="F78" s="3"/>
      <c r="G78" s="3"/>
      <c r="H78" s="3"/>
      <c r="I78" s="3"/>
      <c r="J78" s="3"/>
      <c r="K78" s="3"/>
      <c r="L78" s="3"/>
      <c r="M78" s="3"/>
      <c r="N78" s="3"/>
      <c r="O78" s="3"/>
      <c r="P78" s="3"/>
      <c r="Q78" s="3"/>
    </row>
    <row r="79" spans="1:17" ht="12" customHeight="1">
      <c r="A79" s="3" t="s">
        <v>55</v>
      </c>
      <c r="B79" s="3"/>
      <c r="C79" s="3"/>
      <c r="D79" s="3"/>
      <c r="E79" s="3"/>
      <c r="F79" s="3"/>
      <c r="G79" s="3"/>
      <c r="H79" s="3"/>
      <c r="I79" s="3"/>
      <c r="J79" s="3"/>
      <c r="K79" s="3"/>
      <c r="L79" s="3"/>
      <c r="M79" s="3"/>
      <c r="N79" s="3"/>
      <c r="O79" s="3"/>
      <c r="P79" s="3"/>
      <c r="Q79" s="3"/>
    </row>
    <row r="80" spans="1:17" ht="12" customHeight="1">
      <c r="A80" s="3" t="s">
        <v>404</v>
      </c>
      <c r="B80" s="3"/>
      <c r="C80" s="3"/>
      <c r="D80" s="3"/>
      <c r="E80" s="3"/>
      <c r="F80" s="3"/>
      <c r="G80" s="3"/>
      <c r="H80" s="3"/>
      <c r="I80" s="3"/>
      <c r="J80" s="3"/>
      <c r="K80" s="3"/>
      <c r="L80" s="3"/>
      <c r="M80" s="3"/>
      <c r="N80" s="3"/>
      <c r="O80" s="3"/>
      <c r="P80" s="3"/>
      <c r="Q80" s="3"/>
    </row>
    <row r="81" ht="11.1" customHeight="1"/>
  </sheetData>
  <pageMargins left="0.25" right="0.25" top="0.75" bottom="0.75" header="0.3" footer="0.3"/>
  <pageSetup scale="51" orientation="portrait" horizontalDpi="4294967293" r:id="rId1"/>
  <ignoredErrors>
    <ignoredError sqref="P8:Q8" formulaRange="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0EF3A3-FAF4-48FD-8E6A-47AA08F39480}">
  <sheetPr>
    <pageSetUpPr fitToPage="1"/>
  </sheetPr>
  <dimension ref="A1:P133"/>
  <sheetViews>
    <sheetView zoomScaleNormal="100" workbookViewId="0">
      <selection activeCell="A4" sqref="A4"/>
    </sheetView>
  </sheetViews>
  <sheetFormatPr defaultColWidth="8.5703125" defaultRowHeight="18"/>
  <cols>
    <col min="1" max="1" width="35.5703125" style="30" customWidth="1"/>
    <col min="2" max="15" width="9.7109375" style="30" customWidth="1"/>
    <col min="16" max="16384" width="8.5703125" style="31"/>
  </cols>
  <sheetData>
    <row r="1" spans="1:16" s="99" customFormat="1">
      <c r="A1" s="97" t="s">
        <v>56</v>
      </c>
      <c r="B1" s="98"/>
      <c r="C1" s="98"/>
      <c r="D1" s="98"/>
      <c r="E1" s="98"/>
      <c r="F1" s="98"/>
      <c r="G1" s="98"/>
      <c r="H1" s="98"/>
      <c r="I1" s="98"/>
      <c r="J1" s="98"/>
      <c r="K1" s="98"/>
      <c r="L1" s="98"/>
      <c r="M1" s="98"/>
      <c r="N1" s="98"/>
      <c r="O1" s="98"/>
    </row>
    <row r="2" spans="1:16">
      <c r="A2" s="2" t="s">
        <v>0</v>
      </c>
      <c r="B2" s="32"/>
      <c r="C2" s="32"/>
      <c r="D2" s="32"/>
      <c r="E2" s="32"/>
      <c r="F2" s="32"/>
      <c r="G2" s="32"/>
      <c r="H2" s="32"/>
      <c r="I2" s="32"/>
      <c r="J2" s="32"/>
      <c r="K2" s="32"/>
      <c r="L2" s="32"/>
      <c r="M2" s="32"/>
      <c r="N2" s="32"/>
      <c r="O2" s="32"/>
      <c r="P2" s="260"/>
    </row>
    <row r="3" spans="1:16" s="1" customFormat="1" ht="12" customHeight="1">
      <c r="A3" s="95"/>
      <c r="B3" s="3"/>
      <c r="C3" s="3"/>
      <c r="D3" s="3"/>
      <c r="E3" s="3"/>
      <c r="F3" s="3"/>
      <c r="G3" s="3"/>
      <c r="H3" s="3"/>
      <c r="I3" s="3"/>
      <c r="J3" s="3"/>
      <c r="K3" s="3"/>
      <c r="L3" s="3"/>
      <c r="M3" s="3"/>
      <c r="N3" s="3"/>
      <c r="O3" s="3"/>
    </row>
    <row r="4" spans="1:16" s="101" customFormat="1" ht="12.75">
      <c r="A4" s="4" t="s">
        <v>71</v>
      </c>
      <c r="B4" s="100"/>
      <c r="C4" s="100"/>
      <c r="D4" s="100"/>
      <c r="E4" s="100"/>
      <c r="F4" s="100"/>
      <c r="G4" s="100"/>
      <c r="H4" s="100"/>
      <c r="I4" s="100"/>
      <c r="J4" s="100"/>
      <c r="K4" s="100"/>
      <c r="L4" s="100"/>
      <c r="M4" s="100"/>
      <c r="N4" s="100"/>
      <c r="O4" s="100"/>
      <c r="P4" s="261"/>
    </row>
    <row r="5" spans="1:16" s="26" customFormat="1" ht="12" customHeight="1">
      <c r="A5" s="5" t="s">
        <v>2</v>
      </c>
      <c r="B5" s="3"/>
      <c r="C5" s="3"/>
      <c r="D5" s="3"/>
      <c r="E5" s="3"/>
      <c r="F5" s="3"/>
      <c r="G5" s="3"/>
      <c r="H5" s="3"/>
      <c r="I5" s="3"/>
      <c r="J5" s="3"/>
      <c r="K5" s="3"/>
      <c r="L5" s="3"/>
      <c r="M5" s="3"/>
      <c r="N5" s="3"/>
      <c r="O5" s="3"/>
      <c r="P5" s="33"/>
    </row>
    <row r="6" spans="1:16" s="26" customFormat="1" ht="12" customHeight="1" thickBot="1">
      <c r="A6" s="320" t="s">
        <v>3</v>
      </c>
      <c r="B6" s="321">
        <v>2008</v>
      </c>
      <c r="C6" s="321">
        <v>2009</v>
      </c>
      <c r="D6" s="321">
        <v>2010</v>
      </c>
      <c r="E6" s="321">
        <v>2011</v>
      </c>
      <c r="F6" s="322">
        <v>2012</v>
      </c>
      <c r="G6" s="321">
        <v>2013</v>
      </c>
      <c r="H6" s="321">
        <v>2014</v>
      </c>
      <c r="I6" s="321">
        <v>2015</v>
      </c>
      <c r="J6" s="321">
        <v>2016</v>
      </c>
      <c r="K6" s="321">
        <v>2017</v>
      </c>
      <c r="L6" s="322">
        <v>2018</v>
      </c>
      <c r="M6" s="322">
        <v>2019</v>
      </c>
      <c r="N6" s="322">
        <v>2020</v>
      </c>
      <c r="O6" s="322">
        <v>2021</v>
      </c>
      <c r="P6" s="33"/>
    </row>
    <row r="7" spans="1:16" s="26" customFormat="1" ht="12" customHeight="1" thickTop="1">
      <c r="A7" s="159" t="s">
        <v>72</v>
      </c>
      <c r="B7" s="160"/>
      <c r="C7" s="160"/>
      <c r="D7" s="160"/>
      <c r="E7" s="160"/>
      <c r="F7" s="160"/>
      <c r="G7" s="160"/>
      <c r="H7" s="161"/>
      <c r="I7" s="161"/>
      <c r="J7" s="161"/>
      <c r="K7" s="161"/>
      <c r="L7" s="161"/>
      <c r="M7" s="161"/>
      <c r="N7" s="161"/>
      <c r="O7" s="161"/>
      <c r="P7" s="33"/>
    </row>
    <row r="8" spans="1:16" s="26" customFormat="1" ht="12" customHeight="1">
      <c r="A8" s="149" t="s">
        <v>73</v>
      </c>
      <c r="B8" s="119" t="s">
        <v>403</v>
      </c>
      <c r="C8" s="119">
        <v>785</v>
      </c>
      <c r="D8" s="119">
        <v>758</v>
      </c>
      <c r="E8" s="119">
        <v>726</v>
      </c>
      <c r="F8" s="119">
        <v>696</v>
      </c>
      <c r="G8" s="119">
        <v>673</v>
      </c>
      <c r="H8" s="119">
        <v>648</v>
      </c>
      <c r="I8" s="119">
        <v>632</v>
      </c>
      <c r="J8" s="119">
        <v>602</v>
      </c>
      <c r="K8" s="119">
        <v>587</v>
      </c>
      <c r="L8" s="119">
        <v>571</v>
      </c>
      <c r="M8" s="119">
        <v>547</v>
      </c>
      <c r="N8" s="119">
        <v>535</v>
      </c>
      <c r="O8" s="119">
        <v>506</v>
      </c>
      <c r="P8" s="33"/>
    </row>
    <row r="9" spans="1:16" s="26" customFormat="1" ht="12" customHeight="1">
      <c r="A9" s="168" t="s">
        <v>74</v>
      </c>
      <c r="B9" s="120" t="s">
        <v>403</v>
      </c>
      <c r="C9" s="120">
        <v>38</v>
      </c>
      <c r="D9" s="120">
        <v>38</v>
      </c>
      <c r="E9" s="120">
        <v>38</v>
      </c>
      <c r="F9" s="120">
        <v>37</v>
      </c>
      <c r="G9" s="120">
        <v>36</v>
      </c>
      <c r="H9" s="120">
        <v>36</v>
      </c>
      <c r="I9" s="120">
        <v>40</v>
      </c>
      <c r="J9" s="120">
        <v>42</v>
      </c>
      <c r="K9" s="120">
        <v>43</v>
      </c>
      <c r="L9" s="120">
        <v>45</v>
      </c>
      <c r="M9" s="120">
        <v>46</v>
      </c>
      <c r="N9" s="120">
        <v>46</v>
      </c>
      <c r="O9" s="120">
        <v>46</v>
      </c>
      <c r="P9" s="33"/>
    </row>
    <row r="10" spans="1:16" s="26" customFormat="1" ht="12" customHeight="1">
      <c r="A10" s="168" t="s">
        <v>75</v>
      </c>
      <c r="B10" s="120" t="s">
        <v>403</v>
      </c>
      <c r="C10" s="120">
        <v>73</v>
      </c>
      <c r="D10" s="120">
        <v>73</v>
      </c>
      <c r="E10" s="120">
        <v>71</v>
      </c>
      <c r="F10" s="120">
        <v>70</v>
      </c>
      <c r="G10" s="120">
        <v>71</v>
      </c>
      <c r="H10" s="120">
        <v>69</v>
      </c>
      <c r="I10" s="120">
        <v>68</v>
      </c>
      <c r="J10" s="120">
        <v>60</v>
      </c>
      <c r="K10" s="120">
        <v>55</v>
      </c>
      <c r="L10" s="120">
        <v>54</v>
      </c>
      <c r="M10" s="120">
        <v>50</v>
      </c>
      <c r="N10" s="120">
        <v>48</v>
      </c>
      <c r="O10" s="120">
        <v>47</v>
      </c>
    </row>
    <row r="11" spans="1:16" s="26" customFormat="1" ht="12" customHeight="1">
      <c r="A11" s="169" t="s">
        <v>76</v>
      </c>
      <c r="B11" s="122" t="s">
        <v>403</v>
      </c>
      <c r="C11" s="122">
        <v>674</v>
      </c>
      <c r="D11" s="122">
        <v>647</v>
      </c>
      <c r="E11" s="122">
        <v>617</v>
      </c>
      <c r="F11" s="122">
        <v>589</v>
      </c>
      <c r="G11" s="122">
        <v>566</v>
      </c>
      <c r="H11" s="122">
        <v>543</v>
      </c>
      <c r="I11" s="122">
        <v>524</v>
      </c>
      <c r="J11" s="122">
        <v>500</v>
      </c>
      <c r="K11" s="122">
        <v>489</v>
      </c>
      <c r="L11" s="122">
        <v>472</v>
      </c>
      <c r="M11" s="122">
        <v>451</v>
      </c>
      <c r="N11" s="122">
        <v>441</v>
      </c>
      <c r="O11" s="122">
        <v>413</v>
      </c>
    </row>
    <row r="12" spans="1:16" s="26" customFormat="1" ht="12" customHeight="1">
      <c r="A12" s="17" t="s">
        <v>77</v>
      </c>
      <c r="B12" s="34"/>
      <c r="C12" s="34"/>
      <c r="D12" s="34"/>
      <c r="E12" s="34"/>
      <c r="F12" s="34"/>
      <c r="G12" s="19"/>
      <c r="H12" s="19"/>
      <c r="I12" s="19"/>
      <c r="J12" s="19"/>
      <c r="K12" s="19"/>
      <c r="L12" s="19"/>
      <c r="M12" s="19"/>
      <c r="N12" s="19"/>
      <c r="O12" s="19"/>
    </row>
    <row r="13" spans="1:16" s="26" customFormat="1" ht="12" customHeight="1">
      <c r="A13" s="173" t="s">
        <v>78</v>
      </c>
      <c r="B13" s="170" t="s">
        <v>403</v>
      </c>
      <c r="C13" s="170" t="s">
        <v>403</v>
      </c>
      <c r="D13" s="170" t="s">
        <v>403</v>
      </c>
      <c r="E13" s="170" t="s">
        <v>403</v>
      </c>
      <c r="F13" s="170">
        <v>3630905.74324677</v>
      </c>
      <c r="G13" s="170">
        <v>4259771.0881807404</v>
      </c>
      <c r="H13" s="170">
        <v>5116990.97197528</v>
      </c>
      <c r="I13" s="170">
        <v>5820813.8749349499</v>
      </c>
      <c r="J13" s="170">
        <v>6856475.6161927003</v>
      </c>
      <c r="K13" s="170">
        <v>8100476.8346956298</v>
      </c>
      <c r="L13" s="170">
        <v>9282979.8856154997</v>
      </c>
      <c r="M13" s="170">
        <v>9716173.6738894396</v>
      </c>
      <c r="N13" s="170">
        <v>9890523.2963512409</v>
      </c>
      <c r="O13" s="170">
        <v>9916519.1982841715</v>
      </c>
    </row>
    <row r="14" spans="1:16" s="26" customFormat="1" ht="12" customHeight="1">
      <c r="A14" s="171" t="s">
        <v>79</v>
      </c>
      <c r="B14" s="121" t="s">
        <v>403</v>
      </c>
      <c r="C14" s="121" t="s">
        <v>403</v>
      </c>
      <c r="D14" s="121" t="s">
        <v>403</v>
      </c>
      <c r="E14" s="121" t="s">
        <v>403</v>
      </c>
      <c r="F14" s="121" t="s">
        <v>403</v>
      </c>
      <c r="G14" s="121" t="s">
        <v>403</v>
      </c>
      <c r="H14" s="121" t="s">
        <v>403</v>
      </c>
      <c r="I14" s="121" t="s">
        <v>403</v>
      </c>
      <c r="J14" s="121" t="s">
        <v>403</v>
      </c>
      <c r="K14" s="121" t="s">
        <v>403</v>
      </c>
      <c r="L14" s="121" t="s">
        <v>403</v>
      </c>
      <c r="M14" s="121" t="s">
        <v>403</v>
      </c>
      <c r="N14" s="121" t="s">
        <v>403</v>
      </c>
      <c r="O14" s="121" t="s">
        <v>403</v>
      </c>
    </row>
    <row r="15" spans="1:16" s="26" customFormat="1" ht="12" customHeight="1">
      <c r="A15" s="171" t="s">
        <v>80</v>
      </c>
      <c r="B15" s="133" t="s">
        <v>403</v>
      </c>
      <c r="C15" s="133" t="s">
        <v>403</v>
      </c>
      <c r="D15" s="133" t="s">
        <v>403</v>
      </c>
      <c r="E15" s="133" t="s">
        <v>403</v>
      </c>
      <c r="F15" s="133" t="s">
        <v>403</v>
      </c>
      <c r="G15" s="133" t="s">
        <v>403</v>
      </c>
      <c r="H15" s="133" t="s">
        <v>403</v>
      </c>
      <c r="I15" s="133" t="s">
        <v>403</v>
      </c>
      <c r="J15" s="133" t="s">
        <v>403</v>
      </c>
      <c r="K15" s="133" t="s">
        <v>403</v>
      </c>
      <c r="L15" s="133" t="s">
        <v>403</v>
      </c>
      <c r="M15" s="121" t="s">
        <v>403</v>
      </c>
      <c r="N15" s="121" t="s">
        <v>403</v>
      </c>
      <c r="O15" s="121" t="s">
        <v>403</v>
      </c>
    </row>
    <row r="16" spans="1:16" s="26" customFormat="1" ht="12" customHeight="1">
      <c r="A16" s="171" t="s">
        <v>418</v>
      </c>
      <c r="B16" s="133" t="s">
        <v>403</v>
      </c>
      <c r="C16" s="133" t="s">
        <v>403</v>
      </c>
      <c r="D16" s="133" t="s">
        <v>403</v>
      </c>
      <c r="E16" s="133" t="s">
        <v>403</v>
      </c>
      <c r="F16" s="133" t="s">
        <v>403</v>
      </c>
      <c r="G16" s="133">
        <v>17.31979261933791</v>
      </c>
      <c r="H16" s="133">
        <v>20.123613829226684</v>
      </c>
      <c r="I16" s="133">
        <v>13.754624677166033</v>
      </c>
      <c r="J16" s="133">
        <v>17.792387173165274</v>
      </c>
      <c r="K16" s="133">
        <v>18.143449902527401</v>
      </c>
      <c r="L16" s="133">
        <v>14.59794373900338</v>
      </c>
      <c r="M16" s="133">
        <v>4.6665380471759725</v>
      </c>
      <c r="N16" s="133">
        <v>1.794426780681535</v>
      </c>
      <c r="O16" s="133">
        <v>2.2367993161800381</v>
      </c>
    </row>
    <row r="17" spans="1:15" s="26" customFormat="1" ht="12" customHeight="1">
      <c r="A17" s="171" t="s">
        <v>419</v>
      </c>
      <c r="B17" s="133" t="s">
        <v>403</v>
      </c>
      <c r="C17" s="133" t="s">
        <v>403</v>
      </c>
      <c r="D17" s="133" t="s">
        <v>403</v>
      </c>
      <c r="E17" s="133" t="s">
        <v>403</v>
      </c>
      <c r="F17" s="133">
        <v>34.379995864510043</v>
      </c>
      <c r="G17" s="133">
        <v>36.918212994702387</v>
      </c>
      <c r="H17" s="133">
        <v>40.501107881585533</v>
      </c>
      <c r="I17" s="133">
        <v>43.693243318833133</v>
      </c>
      <c r="J17" s="133">
        <v>47.350369924605843</v>
      </c>
      <c r="K17" s="133">
        <v>51.244191621091304</v>
      </c>
      <c r="L17" s="133">
        <v>53.270247590498784</v>
      </c>
      <c r="M17" s="133">
        <v>52.200883903231997</v>
      </c>
      <c r="N17" s="133">
        <v>55.095578433708546</v>
      </c>
      <c r="O17" s="133">
        <f>(O13/13748045)*100</f>
        <v>72.130395254628368</v>
      </c>
    </row>
    <row r="18" spans="1:15" s="26" customFormat="1" ht="12" customHeight="1">
      <c r="A18" s="171" t="s">
        <v>420</v>
      </c>
      <c r="B18" s="133">
        <v>8.7569999999999997</v>
      </c>
      <c r="C18" s="133">
        <v>8.5399999999999991</v>
      </c>
      <c r="D18" s="133">
        <v>7.665</v>
      </c>
      <c r="E18" s="133">
        <v>6.6340000000000003</v>
      </c>
      <c r="F18" s="133">
        <v>5.6529999999999996</v>
      </c>
      <c r="G18" s="133">
        <v>5.7640000000000002</v>
      </c>
      <c r="H18" s="133">
        <v>5.5250000000000004</v>
      </c>
      <c r="I18" s="133">
        <v>5.58</v>
      </c>
      <c r="J18" s="133">
        <v>5.6420000000000003</v>
      </c>
      <c r="K18" s="133">
        <v>5.63</v>
      </c>
      <c r="L18" s="133">
        <v>6.1390000000000002</v>
      </c>
      <c r="M18" s="133">
        <v>7.0869999999999997</v>
      </c>
      <c r="N18" s="133" t="s">
        <v>403</v>
      </c>
      <c r="O18" s="262" t="s">
        <v>403</v>
      </c>
    </row>
    <row r="19" spans="1:15" s="26" customFormat="1" ht="12" customHeight="1">
      <c r="A19" s="171" t="s">
        <v>81</v>
      </c>
      <c r="B19" s="121">
        <v>119258.63137517001</v>
      </c>
      <c r="C19" s="121">
        <v>114902.63923014</v>
      </c>
      <c r="D19" s="121">
        <v>116899.30491753</v>
      </c>
      <c r="E19" s="121">
        <v>106094.96875684001</v>
      </c>
      <c r="F19" s="121">
        <v>105309.34877699999</v>
      </c>
      <c r="G19" s="121">
        <v>135543.00335816</v>
      </c>
      <c r="H19" s="121">
        <v>134830.59157519002</v>
      </c>
      <c r="I19" s="121">
        <v>136503.58106157</v>
      </c>
      <c r="J19" s="121">
        <v>144157.94101655998</v>
      </c>
      <c r="K19" s="121">
        <v>152985.25871828999</v>
      </c>
      <c r="L19" s="121">
        <v>177844.53592969998</v>
      </c>
      <c r="M19" s="121">
        <v>224105.39937612001</v>
      </c>
      <c r="N19" s="133">
        <v>394867.17386186006</v>
      </c>
      <c r="O19" s="133">
        <v>452453.36750345002</v>
      </c>
    </row>
    <row r="20" spans="1:15" s="26" customFormat="1" ht="12" customHeight="1">
      <c r="A20" s="172" t="s">
        <v>421</v>
      </c>
      <c r="B20" s="137">
        <v>4.1061661282349</v>
      </c>
      <c r="C20" s="137">
        <v>3.6406509979466799</v>
      </c>
      <c r="D20" s="137">
        <v>3.5688270622760201</v>
      </c>
      <c r="E20" s="137">
        <v>2.8470871541821698</v>
      </c>
      <c r="F20" s="137">
        <v>2.5128010770468201</v>
      </c>
      <c r="G20" s="137">
        <v>2.7679064962750499</v>
      </c>
      <c r="H20" s="137">
        <v>2.3117606105108801</v>
      </c>
      <c r="I20" s="137">
        <v>2.0912822581409198</v>
      </c>
      <c r="J20" s="137">
        <v>1.89379513107599</v>
      </c>
      <c r="K20" s="137">
        <v>1.72560510347687</v>
      </c>
      <c r="L20" s="137">
        <v>1.7646932407070099</v>
      </c>
      <c r="M20" s="137">
        <v>2.0436177275370002</v>
      </c>
      <c r="N20" s="137">
        <v>3.6317758373127758</v>
      </c>
      <c r="O20" s="137">
        <v>3.9719805218269704</v>
      </c>
    </row>
    <row r="21" spans="1:15" s="1" customFormat="1" ht="12" customHeight="1">
      <c r="A21" s="17" t="s">
        <v>82</v>
      </c>
      <c r="B21" s="34"/>
      <c r="C21" s="34"/>
      <c r="D21" s="34"/>
      <c r="E21" s="34"/>
      <c r="F21" s="34"/>
      <c r="G21" s="34"/>
      <c r="H21" s="34"/>
      <c r="I21" s="34"/>
      <c r="J21" s="34"/>
      <c r="K21" s="34"/>
      <c r="L21" s="34"/>
      <c r="M21" s="34"/>
      <c r="N21" s="34"/>
      <c r="O21" s="34"/>
    </row>
    <row r="22" spans="1:15" s="26" customFormat="1" ht="12" customHeight="1">
      <c r="A22" s="173" t="s">
        <v>83</v>
      </c>
      <c r="B22" s="170" t="s">
        <v>403</v>
      </c>
      <c r="C22" s="170" t="s">
        <v>403</v>
      </c>
      <c r="D22" s="170" t="s">
        <v>403</v>
      </c>
      <c r="E22" s="170" t="s">
        <v>403</v>
      </c>
      <c r="F22" s="170">
        <v>5753629</v>
      </c>
      <c r="G22" s="170">
        <v>7608868</v>
      </c>
      <c r="H22" s="170">
        <v>8524553</v>
      </c>
      <c r="I22" s="170">
        <v>9231344</v>
      </c>
      <c r="J22" s="170">
        <v>10506562</v>
      </c>
      <c r="K22" s="170">
        <v>11726967</v>
      </c>
      <c r="L22" s="170">
        <v>12764135</v>
      </c>
      <c r="M22" s="170">
        <v>13669468.5592841</v>
      </c>
      <c r="N22" s="170">
        <v>14895016.331743799</v>
      </c>
      <c r="O22" s="170">
        <v>16241133.076834219</v>
      </c>
    </row>
    <row r="23" spans="1:15" s="26" customFormat="1" ht="12" customHeight="1">
      <c r="A23" s="171" t="s">
        <v>84</v>
      </c>
      <c r="B23" s="121" t="s">
        <v>403</v>
      </c>
      <c r="C23" s="121" t="s">
        <v>403</v>
      </c>
      <c r="D23" s="121" t="s">
        <v>403</v>
      </c>
      <c r="E23" s="121" t="s">
        <v>403</v>
      </c>
      <c r="F23" s="121" t="s">
        <v>403</v>
      </c>
      <c r="G23" s="121" t="s">
        <v>403</v>
      </c>
      <c r="H23" s="121" t="s">
        <v>403</v>
      </c>
      <c r="I23" s="121" t="s">
        <v>403</v>
      </c>
      <c r="J23" s="121" t="s">
        <v>403</v>
      </c>
      <c r="K23" s="121" t="s">
        <v>403</v>
      </c>
      <c r="L23" s="121" t="s">
        <v>403</v>
      </c>
      <c r="M23" s="121" t="s">
        <v>403</v>
      </c>
      <c r="N23" s="121" t="s">
        <v>403</v>
      </c>
      <c r="O23" s="121" t="s">
        <v>403</v>
      </c>
    </row>
    <row r="24" spans="1:15" s="26" customFormat="1" ht="12" customHeight="1">
      <c r="A24" s="171" t="s">
        <v>85</v>
      </c>
      <c r="B24" s="121" t="s">
        <v>403</v>
      </c>
      <c r="C24" s="121" t="s">
        <v>403</v>
      </c>
      <c r="D24" s="121" t="s">
        <v>403</v>
      </c>
      <c r="E24" s="121" t="s">
        <v>403</v>
      </c>
      <c r="F24" s="121" t="s">
        <v>403</v>
      </c>
      <c r="G24" s="121" t="s">
        <v>403</v>
      </c>
      <c r="H24" s="121" t="s">
        <v>403</v>
      </c>
      <c r="I24" s="121" t="s">
        <v>403</v>
      </c>
      <c r="J24" s="121" t="s">
        <v>403</v>
      </c>
      <c r="K24" s="121" t="s">
        <v>403</v>
      </c>
      <c r="L24" s="121" t="s">
        <v>403</v>
      </c>
      <c r="M24" s="121" t="s">
        <v>403</v>
      </c>
      <c r="N24" s="121" t="s">
        <v>403</v>
      </c>
      <c r="O24" s="121" t="s">
        <v>403</v>
      </c>
    </row>
    <row r="25" spans="1:15" s="26" customFormat="1" ht="12" customHeight="1">
      <c r="A25" s="172" t="s">
        <v>422</v>
      </c>
      <c r="B25" s="137">
        <v>2.2240000000000002</v>
      </c>
      <c r="C25" s="137">
        <v>2.0680000000000001</v>
      </c>
      <c r="D25" s="137">
        <v>1.6</v>
      </c>
      <c r="E25" s="137">
        <v>1.62</v>
      </c>
      <c r="F25" s="137">
        <v>1.341</v>
      </c>
      <c r="G25" s="137">
        <v>0.82699999999999996</v>
      </c>
      <c r="H25" s="137">
        <v>0.627</v>
      </c>
      <c r="I25" s="137">
        <v>0.71</v>
      </c>
      <c r="J25" s="137">
        <v>0.72</v>
      </c>
      <c r="K25" s="137">
        <v>0.68500000000000005</v>
      </c>
      <c r="L25" s="137">
        <v>0.89900000000000002</v>
      </c>
      <c r="M25" s="137">
        <v>1.2310000000000001</v>
      </c>
      <c r="N25" s="137" t="s">
        <v>403</v>
      </c>
      <c r="O25" s="263" t="s">
        <v>403</v>
      </c>
    </row>
    <row r="26" spans="1:15" s="26" customFormat="1" ht="12" customHeight="1">
      <c r="A26" s="167" t="s">
        <v>423</v>
      </c>
      <c r="B26" s="264"/>
      <c r="C26" s="265"/>
      <c r="D26" s="265"/>
      <c r="E26" s="265"/>
      <c r="F26" s="265"/>
      <c r="G26" s="265"/>
      <c r="H26" s="265"/>
      <c r="I26" s="265"/>
      <c r="J26" s="265"/>
      <c r="K26" s="265"/>
      <c r="L26" s="265"/>
      <c r="M26" s="265"/>
      <c r="N26" s="265"/>
      <c r="O26" s="265"/>
    </row>
    <row r="27" spans="1:15" s="26" customFormat="1" ht="12" customHeight="1">
      <c r="A27" s="173" t="s">
        <v>86</v>
      </c>
      <c r="B27" s="170">
        <v>270526.15553737001</v>
      </c>
      <c r="C27" s="170">
        <v>257894.390037</v>
      </c>
      <c r="D27" s="170">
        <v>311452.06523800001</v>
      </c>
      <c r="E27" s="170">
        <v>351692.96143000002</v>
      </c>
      <c r="F27" s="170">
        <v>384082.26168900001</v>
      </c>
      <c r="G27" s="170">
        <v>395030.53984500002</v>
      </c>
      <c r="H27" s="170">
        <v>425155.45942999999</v>
      </c>
      <c r="I27" s="170">
        <v>461650.29528600001</v>
      </c>
      <c r="J27" s="170">
        <v>496863.14742499997</v>
      </c>
      <c r="K27" s="170">
        <v>532197.94367011008</v>
      </c>
      <c r="L27" s="170">
        <v>577719.07976382005</v>
      </c>
      <c r="M27" s="170">
        <v>588837.25035921996</v>
      </c>
      <c r="N27" s="170">
        <v>488013.02819705004</v>
      </c>
      <c r="O27" s="170">
        <v>470078.26306367002</v>
      </c>
    </row>
    <row r="28" spans="1:15" s="26" customFormat="1" ht="12" customHeight="1">
      <c r="A28" s="171" t="s">
        <v>87</v>
      </c>
      <c r="B28" s="133">
        <v>11.568214029213699</v>
      </c>
      <c r="C28" s="133">
        <v>10.57403585315752</v>
      </c>
      <c r="D28" s="133">
        <v>11.708460156462635</v>
      </c>
      <c r="E28" s="133">
        <v>11.023060862492635</v>
      </c>
      <c r="F28" s="133">
        <v>10.578139143473114</v>
      </c>
      <c r="G28" s="133">
        <v>9.2735156811843922</v>
      </c>
      <c r="H28" s="133">
        <v>8.3087005968642487</v>
      </c>
      <c r="I28" s="133">
        <v>7.9310265747186275</v>
      </c>
      <c r="J28" s="133">
        <v>7.2466260399377118</v>
      </c>
      <c r="K28" s="133">
        <v>6.5699582201213342</v>
      </c>
      <c r="L28" s="133">
        <v>6.2234227250565128</v>
      </c>
      <c r="M28" s="133">
        <v>6.0603821022839401</v>
      </c>
      <c r="N28" s="133">
        <v>4.9341477045717621</v>
      </c>
      <c r="O28" s="133">
        <f>(449694.79931955/O13)*100</f>
        <v>4.5348049081310657</v>
      </c>
    </row>
    <row r="29" spans="1:15" s="26" customFormat="1" ht="12" customHeight="1">
      <c r="A29" s="171" t="s">
        <v>424</v>
      </c>
      <c r="B29" s="133">
        <v>3.5038148469524679</v>
      </c>
      <c r="C29" s="133">
        <v>3.2131794909762355</v>
      </c>
      <c r="D29" s="133">
        <v>3.4592409327289486</v>
      </c>
      <c r="E29" s="133">
        <v>3.6225890164659025</v>
      </c>
      <c r="F29" s="133">
        <v>3.6367675959672221</v>
      </c>
      <c r="G29" s="133">
        <v>3.4236162712767806</v>
      </c>
      <c r="H29" s="133">
        <v>3.3651157922939321</v>
      </c>
      <c r="I29" s="133">
        <v>3.4653227389731271</v>
      </c>
      <c r="J29" s="133">
        <v>3.4313042369633227</v>
      </c>
      <c r="K29" s="133">
        <v>3.3667219797446171</v>
      </c>
      <c r="L29" s="133">
        <v>3.3152326942409709</v>
      </c>
      <c r="M29" s="133">
        <v>3.1635730253054999</v>
      </c>
      <c r="N29" s="133">
        <v>2.7204659579966517</v>
      </c>
      <c r="O29" s="133">
        <v>2.4217645858104855</v>
      </c>
    </row>
    <row r="30" spans="1:15" s="26" customFormat="1" ht="12" customHeight="1">
      <c r="A30" s="171" t="s">
        <v>88</v>
      </c>
      <c r="B30" s="133" t="s">
        <v>403</v>
      </c>
      <c r="C30" s="133">
        <v>-4.6693324256497171</v>
      </c>
      <c r="D30" s="133">
        <v>20.767289739538771</v>
      </c>
      <c r="E30" s="133">
        <v>12.920413984492102</v>
      </c>
      <c r="F30" s="133">
        <v>9.2095389476387517</v>
      </c>
      <c r="G30" s="133">
        <v>2.850503459299321</v>
      </c>
      <c r="H30" s="133">
        <v>7.6259723100953716</v>
      </c>
      <c r="I30" s="133">
        <v>8.5838803304862026</v>
      </c>
      <c r="J30" s="133">
        <v>7.6276030793362803</v>
      </c>
      <c r="K30" s="133">
        <v>7.1115751748209073</v>
      </c>
      <c r="L30" s="133">
        <v>8.5534220180916076</v>
      </c>
      <c r="M30" s="133">
        <v>1.9244942714970033</v>
      </c>
      <c r="N30" s="133">
        <v>-17.122595776789282</v>
      </c>
      <c r="O30" s="133">
        <v>-3.6750586761258139</v>
      </c>
    </row>
    <row r="31" spans="1:15" s="26" customFormat="1" ht="12" customHeight="1">
      <c r="A31" s="171" t="s">
        <v>89</v>
      </c>
      <c r="B31" s="133" t="s">
        <v>403</v>
      </c>
      <c r="C31" s="133" t="s">
        <v>403</v>
      </c>
      <c r="D31" s="133" t="s">
        <v>403</v>
      </c>
      <c r="E31" s="133" t="s">
        <v>403</v>
      </c>
      <c r="F31" s="133" t="s">
        <v>403</v>
      </c>
      <c r="G31" s="133" t="s">
        <v>403</v>
      </c>
      <c r="H31" s="133" t="s">
        <v>403</v>
      </c>
      <c r="I31" s="133" t="s">
        <v>403</v>
      </c>
      <c r="J31" s="133" t="s">
        <v>403</v>
      </c>
      <c r="K31" s="133" t="s">
        <v>403</v>
      </c>
      <c r="L31" s="133" t="s">
        <v>403</v>
      </c>
      <c r="M31" s="133" t="s">
        <v>403</v>
      </c>
      <c r="N31" s="133" t="s">
        <v>403</v>
      </c>
      <c r="O31" s="133" t="s">
        <v>403</v>
      </c>
    </row>
    <row r="32" spans="1:15" s="26" customFormat="1" ht="12" customHeight="1">
      <c r="A32" s="171" t="s">
        <v>90</v>
      </c>
      <c r="B32" s="121" t="s">
        <v>403</v>
      </c>
      <c r="C32" s="121" t="s">
        <v>403</v>
      </c>
      <c r="D32" s="121">
        <v>23655.670354729999</v>
      </c>
      <c r="E32" s="121">
        <v>26078.416409019999</v>
      </c>
      <c r="F32" s="121">
        <v>25346.5048623</v>
      </c>
      <c r="G32" s="121">
        <v>25511.669480230001</v>
      </c>
      <c r="H32" s="121">
        <v>25096.685200799999</v>
      </c>
      <c r="I32" s="121">
        <v>25208.8629967099</v>
      </c>
      <c r="J32" s="121">
        <v>26216.815494130002</v>
      </c>
      <c r="K32" s="121">
        <v>25988.734656249999</v>
      </c>
      <c r="L32" s="121">
        <v>30030.26198453</v>
      </c>
      <c r="M32" s="121">
        <v>32305.852735119999</v>
      </c>
      <c r="N32" s="121">
        <v>48072.276729719997</v>
      </c>
      <c r="O32" s="121">
        <v>52635.966429289998</v>
      </c>
    </row>
    <row r="33" spans="1:15" s="26" customFormat="1" ht="12" customHeight="1">
      <c r="A33" s="171" t="s">
        <v>91</v>
      </c>
      <c r="B33" s="121" t="s">
        <v>403</v>
      </c>
      <c r="C33" s="121" t="s">
        <v>403</v>
      </c>
      <c r="D33" s="133">
        <v>7.5952844739216037</v>
      </c>
      <c r="E33" s="133">
        <v>7.4151089925098139</v>
      </c>
      <c r="F33" s="133">
        <v>6.5992385982208228</v>
      </c>
      <c r="G33" s="133">
        <v>6.4581511824984812</v>
      </c>
      <c r="H33" s="133">
        <v>5.9029431809359272</v>
      </c>
      <c r="I33" s="133">
        <v>5.4605971780203655</v>
      </c>
      <c r="J33" s="133">
        <v>5.2764660913168955</v>
      </c>
      <c r="K33" s="133">
        <v>4.88</v>
      </c>
      <c r="L33" s="133">
        <v>5.2</v>
      </c>
      <c r="M33" s="133">
        <v>5.4863806111810698</v>
      </c>
      <c r="N33" s="133">
        <v>9.8506133959828137</v>
      </c>
      <c r="O33" s="133">
        <v>11.197277254694223</v>
      </c>
    </row>
    <row r="34" spans="1:15" s="26" customFormat="1" ht="12" customHeight="1">
      <c r="A34" s="171" t="s">
        <v>92</v>
      </c>
      <c r="B34" s="121">
        <v>432061</v>
      </c>
      <c r="C34" s="121">
        <v>749111</v>
      </c>
      <c r="D34" s="121">
        <v>1140207</v>
      </c>
      <c r="E34" s="121">
        <v>792965</v>
      </c>
      <c r="F34" s="121">
        <v>902681</v>
      </c>
      <c r="G34" s="121">
        <v>836651</v>
      </c>
      <c r="H34" s="121">
        <v>1466675</v>
      </c>
      <c r="I34" s="121">
        <v>1589185</v>
      </c>
      <c r="J34" s="121">
        <v>1642865</v>
      </c>
      <c r="K34" s="121">
        <v>1603181</v>
      </c>
      <c r="L34" s="121">
        <v>1712488</v>
      </c>
      <c r="M34" s="121">
        <v>1651501</v>
      </c>
      <c r="N34" s="121">
        <v>1408941</v>
      </c>
      <c r="O34" s="121">
        <v>1414163</v>
      </c>
    </row>
    <row r="35" spans="1:15" s="26" customFormat="1" ht="12" customHeight="1">
      <c r="A35" s="171" t="s">
        <v>93</v>
      </c>
      <c r="B35" s="121" t="s">
        <v>403</v>
      </c>
      <c r="C35" s="121" t="s">
        <v>403</v>
      </c>
      <c r="D35" s="121" t="s">
        <v>403</v>
      </c>
      <c r="E35" s="121" t="s">
        <v>403</v>
      </c>
      <c r="F35" s="121" t="s">
        <v>403</v>
      </c>
      <c r="G35" s="121" t="s">
        <v>403</v>
      </c>
      <c r="H35" s="121" t="s">
        <v>403</v>
      </c>
      <c r="I35" s="121" t="s">
        <v>403</v>
      </c>
      <c r="J35" s="121" t="s">
        <v>403</v>
      </c>
      <c r="K35" s="121" t="s">
        <v>403</v>
      </c>
      <c r="L35" s="121" t="s">
        <v>403</v>
      </c>
      <c r="M35" s="121" t="s">
        <v>403</v>
      </c>
      <c r="N35" s="121" t="s">
        <v>403</v>
      </c>
      <c r="O35" s="121" t="s">
        <v>403</v>
      </c>
    </row>
    <row r="36" spans="1:15" s="26" customFormat="1" ht="12" customHeight="1">
      <c r="A36" s="171" t="s">
        <v>94</v>
      </c>
      <c r="B36" s="121" t="s">
        <v>403</v>
      </c>
      <c r="C36" s="121" t="s">
        <v>403</v>
      </c>
      <c r="D36" s="121" t="s">
        <v>403</v>
      </c>
      <c r="E36" s="121" t="s">
        <v>403</v>
      </c>
      <c r="F36" s="121" t="s">
        <v>403</v>
      </c>
      <c r="G36" s="121" t="s">
        <v>403</v>
      </c>
      <c r="H36" s="121" t="s">
        <v>403</v>
      </c>
      <c r="I36" s="121" t="s">
        <v>403</v>
      </c>
      <c r="J36" s="121" t="s">
        <v>403</v>
      </c>
      <c r="K36" s="121" t="s">
        <v>403</v>
      </c>
      <c r="L36" s="121" t="s">
        <v>403</v>
      </c>
      <c r="M36" s="121" t="s">
        <v>403</v>
      </c>
      <c r="N36" s="121" t="s">
        <v>403</v>
      </c>
      <c r="O36" s="121" t="s">
        <v>403</v>
      </c>
    </row>
    <row r="37" spans="1:15" s="26" customFormat="1" ht="12" customHeight="1">
      <c r="A37" s="171" t="s">
        <v>95</v>
      </c>
      <c r="B37" s="121" t="s">
        <v>403</v>
      </c>
      <c r="C37" s="121" t="s">
        <v>403</v>
      </c>
      <c r="D37" s="121" t="s">
        <v>403</v>
      </c>
      <c r="E37" s="121" t="s">
        <v>403</v>
      </c>
      <c r="F37" s="121" t="s">
        <v>403</v>
      </c>
      <c r="G37" s="121" t="s">
        <v>403</v>
      </c>
      <c r="H37" s="121" t="s">
        <v>403</v>
      </c>
      <c r="I37" s="121" t="s">
        <v>403</v>
      </c>
      <c r="J37" s="121" t="s">
        <v>403</v>
      </c>
      <c r="K37" s="121" t="s">
        <v>403</v>
      </c>
      <c r="L37" s="121" t="s">
        <v>403</v>
      </c>
      <c r="M37" s="121" t="s">
        <v>403</v>
      </c>
      <c r="N37" s="121" t="s">
        <v>403</v>
      </c>
      <c r="O37" s="121" t="s">
        <v>403</v>
      </c>
    </row>
    <row r="38" spans="1:15" s="26" customFormat="1" ht="12" customHeight="1">
      <c r="A38" s="171" t="s">
        <v>96</v>
      </c>
      <c r="B38" s="121" t="s">
        <v>403</v>
      </c>
      <c r="C38" s="121" t="s">
        <v>403</v>
      </c>
      <c r="D38" s="121" t="s">
        <v>403</v>
      </c>
      <c r="E38" s="121" t="s">
        <v>403</v>
      </c>
      <c r="F38" s="121" t="s">
        <v>403</v>
      </c>
      <c r="G38" s="121" t="s">
        <v>403</v>
      </c>
      <c r="H38" s="121" t="s">
        <v>403</v>
      </c>
      <c r="I38" s="121" t="s">
        <v>403</v>
      </c>
      <c r="J38" s="121" t="s">
        <v>403</v>
      </c>
      <c r="K38" s="121" t="s">
        <v>403</v>
      </c>
      <c r="L38" s="121" t="s">
        <v>403</v>
      </c>
      <c r="M38" s="121" t="s">
        <v>403</v>
      </c>
      <c r="N38" s="121" t="s">
        <v>403</v>
      </c>
      <c r="O38" s="121" t="s">
        <v>403</v>
      </c>
    </row>
    <row r="39" spans="1:15" s="1" customFormat="1" ht="12" customHeight="1">
      <c r="A39" s="172" t="s">
        <v>97</v>
      </c>
      <c r="B39" s="122" t="s">
        <v>403</v>
      </c>
      <c r="C39" s="122" t="s">
        <v>403</v>
      </c>
      <c r="D39" s="122" t="s">
        <v>403</v>
      </c>
      <c r="E39" s="122" t="s">
        <v>403</v>
      </c>
      <c r="F39" s="122" t="s">
        <v>403</v>
      </c>
      <c r="G39" s="122" t="s">
        <v>403</v>
      </c>
      <c r="H39" s="122" t="s">
        <v>403</v>
      </c>
      <c r="I39" s="122" t="s">
        <v>403</v>
      </c>
      <c r="J39" s="122" t="s">
        <v>403</v>
      </c>
      <c r="K39" s="122" t="s">
        <v>403</v>
      </c>
      <c r="L39" s="122" t="s">
        <v>403</v>
      </c>
      <c r="M39" s="122" t="s">
        <v>403</v>
      </c>
      <c r="N39" s="122" t="s">
        <v>403</v>
      </c>
      <c r="O39" s="122" t="s">
        <v>403</v>
      </c>
    </row>
    <row r="40" spans="1:15" s="36" customFormat="1" ht="12" customHeight="1">
      <c r="A40" s="17" t="s">
        <v>98</v>
      </c>
      <c r="B40" s="34"/>
      <c r="C40" s="34"/>
      <c r="D40" s="34"/>
      <c r="E40" s="34"/>
      <c r="F40" s="34"/>
      <c r="G40" s="34"/>
      <c r="H40" s="18"/>
      <c r="I40" s="12"/>
      <c r="J40" s="12"/>
      <c r="K40" s="12"/>
      <c r="L40" s="12"/>
      <c r="M40" s="12"/>
      <c r="N40" s="12"/>
      <c r="O40" s="12"/>
    </row>
    <row r="41" spans="1:15" s="1" customFormat="1" ht="12" customHeight="1">
      <c r="A41" s="142" t="s">
        <v>15</v>
      </c>
      <c r="B41" s="143" t="s">
        <v>403</v>
      </c>
      <c r="C41" s="143" t="s">
        <v>403</v>
      </c>
      <c r="D41" s="143" t="s">
        <v>403</v>
      </c>
      <c r="E41" s="143" t="s">
        <v>403</v>
      </c>
      <c r="F41" s="143" t="s">
        <v>403</v>
      </c>
      <c r="G41" s="143" t="s">
        <v>403</v>
      </c>
      <c r="H41" s="143" t="s">
        <v>403</v>
      </c>
      <c r="I41" s="143" t="s">
        <v>403</v>
      </c>
      <c r="J41" s="143" t="s">
        <v>403</v>
      </c>
      <c r="K41" s="143" t="s">
        <v>403</v>
      </c>
      <c r="L41" s="143" t="s">
        <v>403</v>
      </c>
      <c r="M41" s="143" t="s">
        <v>403</v>
      </c>
      <c r="N41" s="143" t="s">
        <v>403</v>
      </c>
      <c r="O41" s="143" t="s">
        <v>403</v>
      </c>
    </row>
    <row r="42" spans="1:15" s="1" customFormat="1" ht="12" customHeight="1">
      <c r="A42" s="144" t="s">
        <v>16</v>
      </c>
      <c r="B42" s="116" t="s">
        <v>403</v>
      </c>
      <c r="C42" s="116" t="s">
        <v>403</v>
      </c>
      <c r="D42" s="116" t="s">
        <v>403</v>
      </c>
      <c r="E42" s="116" t="s">
        <v>403</v>
      </c>
      <c r="F42" s="116" t="s">
        <v>403</v>
      </c>
      <c r="G42" s="116" t="s">
        <v>403</v>
      </c>
      <c r="H42" s="116" t="s">
        <v>403</v>
      </c>
      <c r="I42" s="116" t="s">
        <v>403</v>
      </c>
      <c r="J42" s="116" t="s">
        <v>403</v>
      </c>
      <c r="K42" s="116" t="s">
        <v>403</v>
      </c>
      <c r="L42" s="116" t="s">
        <v>403</v>
      </c>
      <c r="M42" s="116" t="s">
        <v>403</v>
      </c>
      <c r="N42" s="116" t="s">
        <v>403</v>
      </c>
      <c r="O42" s="116" t="s">
        <v>403</v>
      </c>
    </row>
    <row r="43" spans="1:15" s="1" customFormat="1" ht="12" customHeight="1">
      <c r="A43" s="144" t="s">
        <v>17</v>
      </c>
      <c r="B43" s="116" t="s">
        <v>403</v>
      </c>
      <c r="C43" s="116" t="s">
        <v>403</v>
      </c>
      <c r="D43" s="116" t="s">
        <v>403</v>
      </c>
      <c r="E43" s="116" t="s">
        <v>403</v>
      </c>
      <c r="F43" s="116" t="s">
        <v>403</v>
      </c>
      <c r="G43" s="116" t="s">
        <v>403</v>
      </c>
      <c r="H43" s="116" t="s">
        <v>403</v>
      </c>
      <c r="I43" s="116" t="s">
        <v>403</v>
      </c>
      <c r="J43" s="116" t="s">
        <v>403</v>
      </c>
      <c r="K43" s="116" t="s">
        <v>403</v>
      </c>
      <c r="L43" s="116" t="s">
        <v>403</v>
      </c>
      <c r="M43" s="116" t="s">
        <v>403</v>
      </c>
      <c r="N43" s="116" t="s">
        <v>403</v>
      </c>
      <c r="O43" s="116" t="s">
        <v>403</v>
      </c>
    </row>
    <row r="44" spans="1:15" s="1" customFormat="1" ht="12" customHeight="1">
      <c r="A44" s="144" t="s">
        <v>18</v>
      </c>
      <c r="B44" s="116" t="s">
        <v>403</v>
      </c>
      <c r="C44" s="116" t="s">
        <v>403</v>
      </c>
      <c r="D44" s="116" t="s">
        <v>403</v>
      </c>
      <c r="E44" s="116" t="s">
        <v>403</v>
      </c>
      <c r="F44" s="116" t="s">
        <v>403</v>
      </c>
      <c r="G44" s="116" t="s">
        <v>403</v>
      </c>
      <c r="H44" s="116" t="s">
        <v>403</v>
      </c>
      <c r="I44" s="116" t="s">
        <v>403</v>
      </c>
      <c r="J44" s="116" t="s">
        <v>403</v>
      </c>
      <c r="K44" s="116" t="s">
        <v>403</v>
      </c>
      <c r="L44" s="116" t="s">
        <v>403</v>
      </c>
      <c r="M44" s="116" t="s">
        <v>403</v>
      </c>
      <c r="N44" s="116" t="s">
        <v>403</v>
      </c>
      <c r="O44" s="116" t="s">
        <v>403</v>
      </c>
    </row>
    <row r="45" spans="1:15" s="1" customFormat="1" ht="12" customHeight="1">
      <c r="A45" s="144" t="s">
        <v>19</v>
      </c>
      <c r="B45" s="116" t="s">
        <v>403</v>
      </c>
      <c r="C45" s="116" t="s">
        <v>403</v>
      </c>
      <c r="D45" s="116" t="s">
        <v>403</v>
      </c>
      <c r="E45" s="116" t="s">
        <v>403</v>
      </c>
      <c r="F45" s="116" t="s">
        <v>403</v>
      </c>
      <c r="G45" s="116" t="s">
        <v>403</v>
      </c>
      <c r="H45" s="116" t="s">
        <v>403</v>
      </c>
      <c r="I45" s="116" t="s">
        <v>403</v>
      </c>
      <c r="J45" s="116" t="s">
        <v>403</v>
      </c>
      <c r="K45" s="116" t="s">
        <v>403</v>
      </c>
      <c r="L45" s="116" t="s">
        <v>403</v>
      </c>
      <c r="M45" s="116" t="s">
        <v>403</v>
      </c>
      <c r="N45" s="116" t="s">
        <v>403</v>
      </c>
      <c r="O45" s="116" t="s">
        <v>403</v>
      </c>
    </row>
    <row r="46" spans="1:15" s="1" customFormat="1" ht="12" customHeight="1">
      <c r="A46" s="144" t="s">
        <v>20</v>
      </c>
      <c r="B46" s="116" t="s">
        <v>403</v>
      </c>
      <c r="C46" s="116" t="s">
        <v>403</v>
      </c>
      <c r="D46" s="116" t="s">
        <v>403</v>
      </c>
      <c r="E46" s="116" t="s">
        <v>403</v>
      </c>
      <c r="F46" s="116" t="s">
        <v>403</v>
      </c>
      <c r="G46" s="116" t="s">
        <v>403</v>
      </c>
      <c r="H46" s="116" t="s">
        <v>403</v>
      </c>
      <c r="I46" s="116" t="s">
        <v>403</v>
      </c>
      <c r="J46" s="116" t="s">
        <v>403</v>
      </c>
      <c r="K46" s="116" t="s">
        <v>403</v>
      </c>
      <c r="L46" s="116" t="s">
        <v>403</v>
      </c>
      <c r="M46" s="116" t="s">
        <v>403</v>
      </c>
      <c r="N46" s="116" t="s">
        <v>403</v>
      </c>
      <c r="O46" s="116" t="s">
        <v>403</v>
      </c>
    </row>
    <row r="47" spans="1:15" s="1" customFormat="1" ht="12" customHeight="1">
      <c r="A47" s="145" t="s">
        <v>23</v>
      </c>
      <c r="B47" s="136" t="s">
        <v>403</v>
      </c>
      <c r="C47" s="136" t="s">
        <v>403</v>
      </c>
      <c r="D47" s="136" t="s">
        <v>403</v>
      </c>
      <c r="E47" s="136" t="s">
        <v>403</v>
      </c>
      <c r="F47" s="136" t="s">
        <v>403</v>
      </c>
      <c r="G47" s="136" t="s">
        <v>403</v>
      </c>
      <c r="H47" s="136" t="s">
        <v>403</v>
      </c>
      <c r="I47" s="136" t="s">
        <v>403</v>
      </c>
      <c r="J47" s="136" t="s">
        <v>403</v>
      </c>
      <c r="K47" s="136" t="s">
        <v>403</v>
      </c>
      <c r="L47" s="136" t="s">
        <v>403</v>
      </c>
      <c r="M47" s="136" t="s">
        <v>403</v>
      </c>
      <c r="N47" s="136" t="s">
        <v>403</v>
      </c>
      <c r="O47" s="136" t="s">
        <v>403</v>
      </c>
    </row>
    <row r="48" spans="1:15" s="36" customFormat="1" ht="12" customHeight="1">
      <c r="A48" s="17" t="s">
        <v>99</v>
      </c>
      <c r="B48" s="12"/>
      <c r="C48" s="12"/>
      <c r="D48" s="12"/>
      <c r="E48" s="12"/>
      <c r="F48" s="12"/>
      <c r="G48" s="12"/>
      <c r="H48" s="12"/>
      <c r="I48" s="12"/>
      <c r="J48" s="12"/>
      <c r="K48" s="12"/>
      <c r="L48" s="12"/>
      <c r="M48" s="12"/>
      <c r="N48" s="12"/>
      <c r="O48" s="12"/>
    </row>
    <row r="49" spans="1:15" s="1" customFormat="1" ht="12" customHeight="1">
      <c r="A49" s="142" t="s">
        <v>22</v>
      </c>
      <c r="B49" s="119" t="s">
        <v>403</v>
      </c>
      <c r="C49" s="119" t="s">
        <v>403</v>
      </c>
      <c r="D49" s="119" t="s">
        <v>403</v>
      </c>
      <c r="E49" s="119" t="s">
        <v>403</v>
      </c>
      <c r="F49" s="119" t="s">
        <v>403</v>
      </c>
      <c r="G49" s="119" t="s">
        <v>403</v>
      </c>
      <c r="H49" s="119" t="s">
        <v>403</v>
      </c>
      <c r="I49" s="119" t="s">
        <v>403</v>
      </c>
      <c r="J49" s="119" t="s">
        <v>403</v>
      </c>
      <c r="K49" s="119" t="s">
        <v>403</v>
      </c>
      <c r="L49" s="119" t="s">
        <v>403</v>
      </c>
      <c r="M49" s="119" t="s">
        <v>403</v>
      </c>
      <c r="N49" s="119" t="s">
        <v>403</v>
      </c>
      <c r="O49" s="119" t="s">
        <v>403</v>
      </c>
    </row>
    <row r="50" spans="1:15" s="1" customFormat="1" ht="12" customHeight="1">
      <c r="A50" s="145" t="s">
        <v>23</v>
      </c>
      <c r="B50" s="122" t="s">
        <v>403</v>
      </c>
      <c r="C50" s="122" t="s">
        <v>403</v>
      </c>
      <c r="D50" s="122" t="s">
        <v>403</v>
      </c>
      <c r="E50" s="122" t="s">
        <v>403</v>
      </c>
      <c r="F50" s="122" t="s">
        <v>403</v>
      </c>
      <c r="G50" s="122" t="s">
        <v>403</v>
      </c>
      <c r="H50" s="122" t="s">
        <v>403</v>
      </c>
      <c r="I50" s="122" t="s">
        <v>403</v>
      </c>
      <c r="J50" s="122" t="s">
        <v>403</v>
      </c>
      <c r="K50" s="122" t="s">
        <v>403</v>
      </c>
      <c r="L50" s="122" t="s">
        <v>403</v>
      </c>
      <c r="M50" s="122" t="s">
        <v>403</v>
      </c>
      <c r="N50" s="122" t="s">
        <v>403</v>
      </c>
      <c r="O50" s="122" t="s">
        <v>403</v>
      </c>
    </row>
    <row r="51" spans="1:15" s="36" customFormat="1" ht="12" customHeight="1">
      <c r="A51" s="12" t="s">
        <v>100</v>
      </c>
      <c r="B51" s="37"/>
      <c r="C51" s="37"/>
      <c r="D51" s="37"/>
      <c r="E51" s="37"/>
      <c r="F51" s="37"/>
      <c r="G51" s="37"/>
      <c r="H51" s="37"/>
      <c r="I51" s="37"/>
      <c r="J51" s="37"/>
      <c r="K51" s="37"/>
      <c r="L51" s="37"/>
      <c r="M51" s="37"/>
      <c r="N51" s="37"/>
      <c r="O51" s="37"/>
    </row>
    <row r="52" spans="1:15" s="26" customFormat="1" ht="12" customHeight="1">
      <c r="A52" s="174" t="s">
        <v>101</v>
      </c>
      <c r="B52" s="119" t="s">
        <v>403</v>
      </c>
      <c r="C52" s="119" t="s">
        <v>403</v>
      </c>
      <c r="D52" s="119" t="s">
        <v>403</v>
      </c>
      <c r="E52" s="119" t="s">
        <v>403</v>
      </c>
      <c r="F52" s="119" t="s">
        <v>403</v>
      </c>
      <c r="G52" s="119" t="s">
        <v>403</v>
      </c>
      <c r="H52" s="119" t="s">
        <v>403</v>
      </c>
      <c r="I52" s="119" t="s">
        <v>403</v>
      </c>
      <c r="J52" s="119" t="s">
        <v>403</v>
      </c>
      <c r="K52" s="119" t="s">
        <v>403</v>
      </c>
      <c r="L52" s="119" t="s">
        <v>403</v>
      </c>
      <c r="M52" s="119" t="s">
        <v>403</v>
      </c>
      <c r="N52" s="119" t="s">
        <v>403</v>
      </c>
      <c r="O52" s="119" t="s">
        <v>403</v>
      </c>
    </row>
    <row r="53" spans="1:15" s="26" customFormat="1" ht="12" customHeight="1">
      <c r="A53" s="175" t="s">
        <v>102</v>
      </c>
      <c r="B53" s="122" t="s">
        <v>403</v>
      </c>
      <c r="C53" s="122" t="s">
        <v>403</v>
      </c>
      <c r="D53" s="122" t="s">
        <v>403</v>
      </c>
      <c r="E53" s="122" t="s">
        <v>403</v>
      </c>
      <c r="F53" s="122" t="s">
        <v>403</v>
      </c>
      <c r="G53" s="122" t="s">
        <v>403</v>
      </c>
      <c r="H53" s="122" t="s">
        <v>403</v>
      </c>
      <c r="I53" s="122" t="s">
        <v>403</v>
      </c>
      <c r="J53" s="122" t="s">
        <v>403</v>
      </c>
      <c r="K53" s="122" t="s">
        <v>403</v>
      </c>
      <c r="L53" s="122" t="s">
        <v>403</v>
      </c>
      <c r="M53" s="122" t="s">
        <v>403</v>
      </c>
      <c r="N53" s="122" t="s">
        <v>403</v>
      </c>
      <c r="O53" s="122" t="s">
        <v>403</v>
      </c>
    </row>
    <row r="54" spans="1:15" s="36" customFormat="1" ht="12" customHeight="1">
      <c r="A54" s="12" t="s">
        <v>103</v>
      </c>
      <c r="B54" s="37"/>
      <c r="C54" s="37"/>
      <c r="D54" s="37"/>
      <c r="E54" s="37"/>
      <c r="F54" s="37"/>
      <c r="G54" s="37"/>
      <c r="H54" s="37"/>
      <c r="I54" s="37"/>
      <c r="J54" s="37"/>
      <c r="K54" s="37"/>
      <c r="L54" s="37"/>
      <c r="M54" s="37"/>
      <c r="N54" s="37"/>
      <c r="O54" s="37"/>
    </row>
    <row r="55" spans="1:15" s="26" customFormat="1" ht="12" customHeight="1">
      <c r="A55" s="174" t="s">
        <v>104</v>
      </c>
      <c r="B55" s="119" t="s">
        <v>403</v>
      </c>
      <c r="C55" s="119" t="s">
        <v>403</v>
      </c>
      <c r="D55" s="119" t="s">
        <v>403</v>
      </c>
      <c r="E55" s="119" t="s">
        <v>403</v>
      </c>
      <c r="F55" s="119" t="s">
        <v>403</v>
      </c>
      <c r="G55" s="119" t="s">
        <v>403</v>
      </c>
      <c r="H55" s="119" t="s">
        <v>403</v>
      </c>
      <c r="I55" s="119" t="s">
        <v>403</v>
      </c>
      <c r="J55" s="119" t="s">
        <v>403</v>
      </c>
      <c r="K55" s="119" t="s">
        <v>403</v>
      </c>
      <c r="L55" s="119" t="s">
        <v>403</v>
      </c>
      <c r="M55" s="119" t="s">
        <v>403</v>
      </c>
      <c r="N55" s="119" t="s">
        <v>403</v>
      </c>
      <c r="O55" s="119" t="s">
        <v>403</v>
      </c>
    </row>
    <row r="56" spans="1:15" s="26" customFormat="1" ht="12" customHeight="1">
      <c r="A56" s="176" t="s">
        <v>105</v>
      </c>
      <c r="B56" s="120" t="s">
        <v>403</v>
      </c>
      <c r="C56" s="120" t="s">
        <v>403</v>
      </c>
      <c r="D56" s="120" t="s">
        <v>403</v>
      </c>
      <c r="E56" s="120" t="s">
        <v>403</v>
      </c>
      <c r="F56" s="120" t="s">
        <v>403</v>
      </c>
      <c r="G56" s="120" t="s">
        <v>403</v>
      </c>
      <c r="H56" s="120" t="s">
        <v>403</v>
      </c>
      <c r="I56" s="120" t="s">
        <v>403</v>
      </c>
      <c r="J56" s="120" t="s">
        <v>403</v>
      </c>
      <c r="K56" s="120" t="s">
        <v>403</v>
      </c>
      <c r="L56" s="120" t="s">
        <v>403</v>
      </c>
      <c r="M56" s="120" t="s">
        <v>403</v>
      </c>
      <c r="N56" s="120" t="s">
        <v>403</v>
      </c>
      <c r="O56" s="120" t="s">
        <v>403</v>
      </c>
    </row>
    <row r="57" spans="1:15" s="26" customFormat="1" ht="12" customHeight="1">
      <c r="A57" s="175" t="s">
        <v>106</v>
      </c>
      <c r="B57" s="122" t="s">
        <v>403</v>
      </c>
      <c r="C57" s="122" t="s">
        <v>403</v>
      </c>
      <c r="D57" s="122" t="s">
        <v>403</v>
      </c>
      <c r="E57" s="122" t="s">
        <v>403</v>
      </c>
      <c r="F57" s="122" t="s">
        <v>403</v>
      </c>
      <c r="G57" s="122" t="s">
        <v>403</v>
      </c>
      <c r="H57" s="122" t="s">
        <v>403</v>
      </c>
      <c r="I57" s="122" t="s">
        <v>403</v>
      </c>
      <c r="J57" s="122" t="s">
        <v>403</v>
      </c>
      <c r="K57" s="122" t="s">
        <v>403</v>
      </c>
      <c r="L57" s="122" t="s">
        <v>403</v>
      </c>
      <c r="M57" s="122" t="s">
        <v>403</v>
      </c>
      <c r="N57" s="122" t="s">
        <v>403</v>
      </c>
      <c r="O57" s="122" t="s">
        <v>403</v>
      </c>
    </row>
    <row r="58" spans="1:15" s="26" customFormat="1" ht="12" customHeight="1">
      <c r="A58" s="35" t="s">
        <v>107</v>
      </c>
      <c r="B58" s="266"/>
      <c r="C58" s="266"/>
      <c r="D58" s="266"/>
      <c r="E58" s="266"/>
      <c r="F58" s="266"/>
      <c r="G58" s="266"/>
      <c r="H58" s="266"/>
      <c r="I58" s="266"/>
      <c r="J58" s="266"/>
      <c r="K58" s="266"/>
      <c r="L58" s="266"/>
      <c r="M58" s="266"/>
      <c r="N58" s="266"/>
      <c r="O58" s="266"/>
    </row>
    <row r="59" spans="1:15" s="26" customFormat="1" ht="12" customHeight="1">
      <c r="A59" s="35" t="s">
        <v>108</v>
      </c>
      <c r="B59" s="266"/>
      <c r="C59" s="266"/>
      <c r="D59" s="266"/>
      <c r="E59" s="266"/>
      <c r="F59" s="266"/>
      <c r="G59" s="266"/>
      <c r="H59" s="266"/>
      <c r="I59" s="266"/>
      <c r="J59" s="266"/>
      <c r="K59" s="266"/>
      <c r="L59" s="266"/>
      <c r="M59" s="266"/>
      <c r="N59" s="266"/>
      <c r="O59" s="266"/>
    </row>
    <row r="60" spans="1:15" s="26" customFormat="1" ht="12" customHeight="1">
      <c r="A60" s="35" t="s">
        <v>109</v>
      </c>
      <c r="B60" s="266"/>
      <c r="C60" s="266"/>
      <c r="D60" s="266"/>
      <c r="E60" s="266"/>
      <c r="F60" s="266"/>
      <c r="G60" s="266"/>
      <c r="H60" s="266"/>
      <c r="I60" s="266"/>
      <c r="J60" s="266"/>
      <c r="K60" s="266"/>
      <c r="L60" s="266"/>
      <c r="M60" s="266"/>
      <c r="N60" s="266"/>
      <c r="O60" s="266"/>
    </row>
    <row r="61" spans="1:15" s="26" customFormat="1" ht="12" customHeight="1">
      <c r="A61" s="35" t="s">
        <v>425</v>
      </c>
      <c r="B61" s="267"/>
      <c r="C61" s="267"/>
      <c r="D61" s="267"/>
      <c r="E61" s="267"/>
      <c r="F61" s="267"/>
      <c r="G61" s="267"/>
      <c r="H61" s="267"/>
      <c r="I61" s="267"/>
      <c r="J61" s="267"/>
      <c r="K61" s="267"/>
      <c r="L61" s="267"/>
      <c r="M61" s="267"/>
      <c r="N61" s="267"/>
      <c r="O61" s="267"/>
    </row>
    <row r="62" spans="1:15" s="26" customFormat="1" ht="12" customHeight="1">
      <c r="A62" s="35" t="s">
        <v>426</v>
      </c>
      <c r="B62" s="267"/>
      <c r="C62" s="267"/>
      <c r="D62" s="267"/>
      <c r="E62" s="267"/>
      <c r="F62" s="267"/>
      <c r="G62" s="267"/>
      <c r="H62" s="267"/>
      <c r="I62" s="267"/>
      <c r="J62" s="267"/>
      <c r="K62" s="267"/>
      <c r="L62" s="267"/>
      <c r="M62" s="267"/>
      <c r="N62" s="267"/>
      <c r="O62" s="267"/>
    </row>
    <row r="63" spans="1:15" s="26" customFormat="1" ht="12" customHeight="1">
      <c r="A63" s="35" t="s">
        <v>427</v>
      </c>
      <c r="B63" s="267"/>
      <c r="C63" s="267"/>
      <c r="D63" s="267"/>
      <c r="E63" s="267"/>
      <c r="F63" s="267"/>
      <c r="G63" s="267"/>
      <c r="H63" s="267"/>
      <c r="I63" s="267"/>
      <c r="J63" s="267"/>
      <c r="K63" s="267"/>
      <c r="L63" s="267"/>
      <c r="M63" s="267"/>
      <c r="N63" s="267"/>
      <c r="O63" s="267"/>
    </row>
    <row r="64" spans="1:15" s="26" customFormat="1" ht="12" customHeight="1">
      <c r="A64" s="35" t="s">
        <v>428</v>
      </c>
      <c r="B64" s="267"/>
      <c r="C64" s="267"/>
      <c r="D64" s="267"/>
      <c r="E64" s="267"/>
      <c r="F64" s="267"/>
      <c r="G64" s="267"/>
      <c r="H64" s="267"/>
      <c r="I64" s="267"/>
      <c r="J64" s="267"/>
      <c r="K64" s="267"/>
      <c r="L64" s="267"/>
      <c r="M64" s="267"/>
      <c r="N64" s="267"/>
      <c r="O64" s="267"/>
    </row>
    <row r="65" spans="1:15" s="26" customFormat="1" ht="12" customHeight="1">
      <c r="A65" s="35" t="s">
        <v>110</v>
      </c>
      <c r="B65" s="267"/>
      <c r="C65" s="267"/>
      <c r="D65" s="267"/>
      <c r="E65" s="267"/>
      <c r="F65" s="267"/>
      <c r="G65" s="267"/>
      <c r="H65" s="267"/>
      <c r="I65" s="267"/>
      <c r="J65" s="267"/>
      <c r="K65" s="267"/>
      <c r="L65" s="267"/>
      <c r="M65" s="267"/>
      <c r="N65" s="267"/>
      <c r="O65" s="267"/>
    </row>
    <row r="66" spans="1:15" s="26" customFormat="1" ht="12" customHeight="1">
      <c r="A66" s="35" t="s">
        <v>429</v>
      </c>
      <c r="B66" s="267"/>
      <c r="C66" s="267"/>
      <c r="D66" s="267"/>
      <c r="E66" s="267"/>
      <c r="F66" s="267"/>
      <c r="G66" s="267"/>
      <c r="H66" s="267"/>
      <c r="I66" s="267"/>
      <c r="J66" s="267"/>
      <c r="K66" s="267"/>
      <c r="L66" s="267"/>
      <c r="M66" s="267"/>
      <c r="N66" s="267"/>
      <c r="O66" s="267"/>
    </row>
    <row r="67" spans="1:15" s="26" customFormat="1" ht="12" customHeight="1">
      <c r="A67" s="35" t="s">
        <v>405</v>
      </c>
      <c r="B67" s="267"/>
      <c r="C67" s="267"/>
      <c r="D67" s="267"/>
      <c r="E67" s="267"/>
      <c r="F67" s="267"/>
      <c r="G67" s="267"/>
      <c r="H67" s="267"/>
      <c r="I67" s="267"/>
      <c r="J67" s="267"/>
      <c r="K67" s="267"/>
      <c r="L67" s="267"/>
      <c r="M67" s="267"/>
      <c r="N67" s="267"/>
      <c r="O67" s="267"/>
    </row>
    <row r="68" spans="1:15" ht="12" customHeight="1">
      <c r="A68" s="38"/>
      <c r="B68" s="268"/>
      <c r="C68" s="268"/>
      <c r="D68" s="268"/>
      <c r="E68" s="268"/>
      <c r="F68" s="268"/>
      <c r="G68" s="268"/>
      <c r="H68" s="268"/>
      <c r="I68" s="268"/>
      <c r="J68" s="268"/>
      <c r="K68" s="268"/>
      <c r="L68" s="268"/>
      <c r="M68" s="268"/>
      <c r="N68" s="268"/>
      <c r="O68" s="268"/>
    </row>
    <row r="69" spans="1:15" s="101" customFormat="1" ht="12" customHeight="1">
      <c r="A69" s="4" t="s">
        <v>111</v>
      </c>
      <c r="B69" s="102"/>
      <c r="C69" s="102"/>
      <c r="D69" s="102"/>
      <c r="E69" s="102"/>
      <c r="F69" s="102"/>
      <c r="G69" s="102"/>
      <c r="H69" s="102"/>
      <c r="I69" s="102"/>
      <c r="J69" s="102"/>
      <c r="K69" s="102"/>
      <c r="L69" s="102"/>
      <c r="M69" s="102"/>
      <c r="N69" s="102"/>
      <c r="O69" s="102"/>
    </row>
    <row r="70" spans="1:15" s="26" customFormat="1" ht="12" customHeight="1">
      <c r="A70" s="5" t="s">
        <v>2</v>
      </c>
      <c r="B70" s="40"/>
      <c r="C70" s="40"/>
      <c r="D70" s="40"/>
      <c r="E70" s="40"/>
      <c r="F70" s="40"/>
      <c r="G70" s="40"/>
      <c r="H70" s="40"/>
      <c r="I70" s="40"/>
      <c r="J70" s="40"/>
      <c r="K70" s="40"/>
      <c r="L70" s="40"/>
      <c r="M70" s="40"/>
      <c r="N70" s="40"/>
      <c r="O70" s="40"/>
    </row>
    <row r="71" spans="1:15" s="26" customFormat="1" ht="12" customHeight="1" thickBot="1">
      <c r="A71" s="323" t="s">
        <v>3</v>
      </c>
      <c r="B71" s="321">
        <v>2008</v>
      </c>
      <c r="C71" s="321">
        <v>2009</v>
      </c>
      <c r="D71" s="321">
        <v>2010</v>
      </c>
      <c r="E71" s="321">
        <v>2011</v>
      </c>
      <c r="F71" s="322">
        <v>2012</v>
      </c>
      <c r="G71" s="321">
        <v>2013</v>
      </c>
      <c r="H71" s="321">
        <v>2014</v>
      </c>
      <c r="I71" s="321">
        <v>2015</v>
      </c>
      <c r="J71" s="321">
        <v>2016</v>
      </c>
      <c r="K71" s="321">
        <v>2017</v>
      </c>
      <c r="L71" s="322">
        <v>2018</v>
      </c>
      <c r="M71" s="322">
        <v>2019</v>
      </c>
      <c r="N71" s="322">
        <v>2020</v>
      </c>
      <c r="O71" s="322">
        <v>2021</v>
      </c>
    </row>
    <row r="72" spans="1:15" s="26" customFormat="1" ht="12" customHeight="1" thickTop="1">
      <c r="A72" s="177" t="s">
        <v>112</v>
      </c>
      <c r="B72" s="178">
        <v>1637533.2969818101</v>
      </c>
      <c r="C72" s="178">
        <v>1728627.8601412799</v>
      </c>
      <c r="D72" s="178">
        <v>1881138.4377032102</v>
      </c>
      <c r="E72" s="178">
        <v>2303436.06961622</v>
      </c>
      <c r="F72" s="178">
        <v>2912347.4468899998</v>
      </c>
      <c r="G72" s="178">
        <v>3309653.17729</v>
      </c>
      <c r="H72" s="178">
        <v>4003526.2888099998</v>
      </c>
      <c r="I72" s="178">
        <v>4702652.2848944906</v>
      </c>
      <c r="J72" s="178">
        <v>5462189.6909704106</v>
      </c>
      <c r="K72" s="178">
        <v>6438258.3405200001</v>
      </c>
      <c r="L72" s="178">
        <v>7495487.4984736899</v>
      </c>
      <c r="M72" s="178">
        <v>8148659.2411826598</v>
      </c>
      <c r="N72" s="178">
        <v>8412731.3970388696</v>
      </c>
      <c r="O72" s="178">
        <v>8570999.1961010285</v>
      </c>
    </row>
    <row r="73" spans="1:15" s="26" customFormat="1" ht="12" customHeight="1">
      <c r="A73" s="171" t="s">
        <v>113</v>
      </c>
      <c r="B73" s="179">
        <v>163753.32969822001</v>
      </c>
      <c r="C73" s="179">
        <v>172862.78601419</v>
      </c>
      <c r="D73" s="179">
        <v>188113.84377028601</v>
      </c>
      <c r="E73" s="179">
        <v>230343.60696169001</v>
      </c>
      <c r="F73" s="179">
        <v>291234.74468849</v>
      </c>
      <c r="G73" s="179">
        <v>330965.31773000001</v>
      </c>
      <c r="H73" s="179">
        <v>400352.62887000002</v>
      </c>
      <c r="I73" s="179">
        <v>470265.22848955001</v>
      </c>
      <c r="J73" s="179">
        <v>546218.96909717005</v>
      </c>
      <c r="K73" s="179">
        <v>643825.83406000002</v>
      </c>
      <c r="L73" s="179">
        <v>749548.7498474</v>
      </c>
      <c r="M73" s="179">
        <v>814865.92411826004</v>
      </c>
      <c r="N73" s="179">
        <v>841265.59316456004</v>
      </c>
      <c r="O73" s="179">
        <v>857099.91961021</v>
      </c>
    </row>
    <row r="74" spans="1:15" s="26" customFormat="1" ht="12" customHeight="1">
      <c r="A74" s="172" t="s">
        <v>114</v>
      </c>
      <c r="B74" s="180">
        <v>310881.65936522</v>
      </c>
      <c r="C74" s="180">
        <v>309355.50285734999</v>
      </c>
      <c r="D74" s="180">
        <v>308553.57210650994</v>
      </c>
      <c r="E74" s="180">
        <v>348914.70621763996</v>
      </c>
      <c r="F74" s="180">
        <v>387681.31335999997</v>
      </c>
      <c r="G74" s="180">
        <v>387030.69821</v>
      </c>
      <c r="H74" s="180">
        <v>440173.39619</v>
      </c>
      <c r="I74" s="180">
        <v>495779.33811407996</v>
      </c>
      <c r="J74" s="180">
        <v>505082.02069471392</v>
      </c>
      <c r="K74" s="180">
        <v>537637.67894999997</v>
      </c>
      <c r="L74" s="180">
        <v>574784.35513390996</v>
      </c>
      <c r="M74" s="180">
        <v>579130.17022563994</v>
      </c>
      <c r="N74" s="180">
        <v>480500.52041329001</v>
      </c>
      <c r="O74" s="180">
        <v>463133.55241619999</v>
      </c>
    </row>
    <row r="75" spans="1:15" s="26" customFormat="1" ht="12" customHeight="1">
      <c r="A75" s="41" t="s">
        <v>115</v>
      </c>
      <c r="B75" s="42"/>
      <c r="C75" s="42"/>
      <c r="D75" s="42"/>
      <c r="E75" s="42"/>
      <c r="F75" s="42"/>
      <c r="G75" s="42"/>
      <c r="H75" s="42"/>
      <c r="I75" s="42"/>
      <c r="J75" s="42"/>
      <c r="K75" s="42"/>
      <c r="L75" s="42"/>
      <c r="M75" s="42"/>
      <c r="N75" s="42"/>
      <c r="O75" s="42"/>
    </row>
    <row r="76" spans="1:15" s="26" customFormat="1" ht="12" customHeight="1">
      <c r="A76" s="173" t="s">
        <v>116</v>
      </c>
      <c r="B76" s="181">
        <v>9.9990656676842544</v>
      </c>
      <c r="C76" s="181">
        <v>9.6983850776453924</v>
      </c>
      <c r="D76" s="181">
        <v>8.4582266382229072</v>
      </c>
      <c r="E76" s="181">
        <v>7.5635022942051977</v>
      </c>
      <c r="F76" s="181">
        <v>6.3930812925497609</v>
      </c>
      <c r="G76" s="181">
        <v>5.59</v>
      </c>
      <c r="H76" s="181">
        <v>4.9000000000000004</v>
      </c>
      <c r="I76" s="181">
        <v>4.3499999999999996</v>
      </c>
      <c r="J76" s="181">
        <v>3.81</v>
      </c>
      <c r="K76" s="181">
        <v>3.32</v>
      </c>
      <c r="L76" s="181">
        <v>3.12</v>
      </c>
      <c r="M76" s="181">
        <v>2.8024438350982801</v>
      </c>
      <c r="N76" s="181">
        <v>2.2124043698864799</v>
      </c>
      <c r="O76" s="181">
        <v>2.078438822728367</v>
      </c>
    </row>
    <row r="77" spans="1:15" s="26" customFormat="1" ht="12" customHeight="1">
      <c r="A77" s="176" t="s">
        <v>74</v>
      </c>
      <c r="B77" s="182">
        <v>7.0996751849671709</v>
      </c>
      <c r="C77" s="182">
        <v>7.1151820407821589</v>
      </c>
      <c r="D77" s="182">
        <v>6.7570981682637861</v>
      </c>
      <c r="E77" s="182">
        <v>5.783958058394945</v>
      </c>
      <c r="F77" s="182">
        <v>5.288469133426239</v>
      </c>
      <c r="G77" s="182">
        <v>4.577</v>
      </c>
      <c r="H77" s="182">
        <v>3.95</v>
      </c>
      <c r="I77" s="182">
        <v>3.39</v>
      </c>
      <c r="J77" s="182">
        <v>3</v>
      </c>
      <c r="K77" s="182">
        <v>2.68</v>
      </c>
      <c r="L77" s="182">
        <v>2.5299999999999998</v>
      </c>
      <c r="M77" s="182">
        <v>2.2734700000000001</v>
      </c>
      <c r="N77" s="182">
        <v>1.66804250284955</v>
      </c>
      <c r="O77" s="182">
        <v>1.48119</v>
      </c>
    </row>
    <row r="78" spans="1:15" s="26" customFormat="1" ht="12" customHeight="1">
      <c r="A78" s="176" t="s">
        <v>75</v>
      </c>
      <c r="B78" s="182">
        <v>16.352830689838356</v>
      </c>
      <c r="C78" s="182">
        <v>16.121623197767789</v>
      </c>
      <c r="D78" s="182">
        <v>14.019295357516745</v>
      </c>
      <c r="E78" s="182">
        <v>16.225446141816914</v>
      </c>
      <c r="F78" s="182">
        <v>11.262567034796737</v>
      </c>
      <c r="G78" s="182">
        <v>9.8000000000000007</v>
      </c>
      <c r="H78" s="182">
        <v>7.36</v>
      </c>
      <c r="I78" s="182">
        <v>7.14</v>
      </c>
      <c r="J78" s="182">
        <v>6.59</v>
      </c>
      <c r="K78" s="182">
        <v>5.35</v>
      </c>
      <c r="L78" s="182">
        <v>4.9000000000000004</v>
      </c>
      <c r="M78" s="182">
        <v>4.5442799999999997</v>
      </c>
      <c r="N78" s="182">
        <v>4.3886125414833899</v>
      </c>
      <c r="O78" s="182">
        <v>4.6820599999999999</v>
      </c>
    </row>
    <row r="79" spans="1:15" s="26" customFormat="1" ht="12" customHeight="1">
      <c r="A79" s="176" t="s">
        <v>76</v>
      </c>
      <c r="B79" s="182">
        <v>51.822833386632553</v>
      </c>
      <c r="C79" s="182">
        <v>41.136489479512733</v>
      </c>
      <c r="D79" s="182">
        <v>34.065506653019447</v>
      </c>
      <c r="E79" s="182">
        <v>29.58498790022907</v>
      </c>
      <c r="F79" s="182">
        <v>22.265526103445058</v>
      </c>
      <c r="G79" s="182">
        <v>26.045000000000002</v>
      </c>
      <c r="H79" s="182">
        <v>24.81</v>
      </c>
      <c r="I79" s="182">
        <v>23.2</v>
      </c>
      <c r="J79" s="182">
        <v>22.01</v>
      </c>
      <c r="K79" s="182">
        <v>22.26</v>
      </c>
      <c r="L79" s="182">
        <v>24.01</v>
      </c>
      <c r="M79" s="182">
        <v>24.258669999999999</v>
      </c>
      <c r="N79" s="182">
        <v>23.750999822328399</v>
      </c>
      <c r="O79" s="182">
        <v>22.417400000000001</v>
      </c>
    </row>
    <row r="80" spans="1:15" s="26" customFormat="1" ht="12" customHeight="1">
      <c r="A80" s="171" t="s">
        <v>117</v>
      </c>
      <c r="B80" s="182">
        <v>8.9857120436656857</v>
      </c>
      <c r="C80" s="182">
        <v>8.1977151822138712</v>
      </c>
      <c r="D80" s="182">
        <v>7.9442826925601988</v>
      </c>
      <c r="E80" s="182">
        <v>7.5840702624753122</v>
      </c>
      <c r="F80" s="182">
        <v>6.9185395444489304</v>
      </c>
      <c r="G80" s="182">
        <v>6.1</v>
      </c>
      <c r="H80" s="182">
        <v>6.1</v>
      </c>
      <c r="I80" s="182">
        <v>6.19</v>
      </c>
      <c r="J80" s="182">
        <v>5.44</v>
      </c>
      <c r="K80" s="182">
        <v>5.03</v>
      </c>
      <c r="L80" s="182">
        <v>4.55</v>
      </c>
      <c r="M80" s="182">
        <v>4.304617008712234</v>
      </c>
      <c r="N80" s="182">
        <v>3.49918319586437</v>
      </c>
      <c r="O80" s="182">
        <v>3.3250566370178052</v>
      </c>
    </row>
    <row r="81" spans="1:15" s="26" customFormat="1" ht="12" customHeight="1">
      <c r="A81" s="176" t="s">
        <v>74</v>
      </c>
      <c r="B81" s="182">
        <v>8.2624411634697079</v>
      </c>
      <c r="C81" s="182">
        <v>7.856390437190873</v>
      </c>
      <c r="D81" s="182">
        <v>7.7122594798823867</v>
      </c>
      <c r="E81" s="182">
        <v>7.4497935598182075</v>
      </c>
      <c r="F81" s="182">
        <v>6.731278737568223</v>
      </c>
      <c r="G81" s="182">
        <v>5.8929999999999998</v>
      </c>
      <c r="H81" s="182">
        <v>5.79</v>
      </c>
      <c r="I81" s="182">
        <v>5.7</v>
      </c>
      <c r="J81" s="182">
        <v>5.21</v>
      </c>
      <c r="K81" s="182">
        <v>4.8600000000000003</v>
      </c>
      <c r="L81" s="182">
        <v>4.3899999999999997</v>
      </c>
      <c r="M81" s="182">
        <v>4.11327</v>
      </c>
      <c r="N81" s="182">
        <v>3.26572992435888</v>
      </c>
      <c r="O81" s="182">
        <v>3.0329000000000002</v>
      </c>
    </row>
    <row r="82" spans="1:15" s="26" customFormat="1" ht="12" customHeight="1">
      <c r="A82" s="176" t="s">
        <v>75</v>
      </c>
      <c r="B82" s="182">
        <v>12.947749867192837</v>
      </c>
      <c r="C82" s="182">
        <v>8.8925075588332927</v>
      </c>
      <c r="D82" s="182">
        <v>8.5906761158655485</v>
      </c>
      <c r="E82" s="182">
        <v>8.0343421397914359</v>
      </c>
      <c r="F82" s="182">
        <v>7.763686164184727</v>
      </c>
      <c r="G82" s="182">
        <v>6.9859999999999998</v>
      </c>
      <c r="H82" s="182">
        <v>7.57</v>
      </c>
      <c r="I82" s="182">
        <v>8.36</v>
      </c>
      <c r="J82" s="182">
        <v>6.3</v>
      </c>
      <c r="K82" s="182">
        <v>5.49</v>
      </c>
      <c r="L82" s="182">
        <v>5.01</v>
      </c>
      <c r="M82" s="182">
        <v>4.9417900000000001</v>
      </c>
      <c r="N82" s="182">
        <v>4.5507124228447999</v>
      </c>
      <c r="O82" s="182">
        <v>4.9359900000000003</v>
      </c>
    </row>
    <row r="83" spans="1:15" s="26" customFormat="1" ht="12" customHeight="1">
      <c r="A83" s="175" t="s">
        <v>76</v>
      </c>
      <c r="B83" s="183">
        <v>11.405500479692996</v>
      </c>
      <c r="C83" s="183">
        <v>12.826688815060908</v>
      </c>
      <c r="D83" s="183">
        <v>12.026612077789151</v>
      </c>
      <c r="E83" s="183">
        <v>10.524923082834745</v>
      </c>
      <c r="F83" s="183">
        <v>9.5013780627035178</v>
      </c>
      <c r="G83" s="183">
        <v>11.227</v>
      </c>
      <c r="H83" s="183">
        <v>9.1300000000000008</v>
      </c>
      <c r="I83" s="183">
        <v>10.29</v>
      </c>
      <c r="J83" s="183">
        <v>10.029999999999999</v>
      </c>
      <c r="K83" s="183">
        <v>10.45</v>
      </c>
      <c r="L83" s="183">
        <v>10.62</v>
      </c>
      <c r="M83" s="183">
        <v>12.01853</v>
      </c>
      <c r="N83" s="183">
        <v>12.0193847875302</v>
      </c>
      <c r="O83" s="183">
        <v>11.52389</v>
      </c>
    </row>
    <row r="84" spans="1:15" s="26" customFormat="1" ht="12" customHeight="1">
      <c r="A84" s="35" t="s">
        <v>118</v>
      </c>
      <c r="B84" s="8"/>
      <c r="C84" s="8"/>
      <c r="D84" s="8"/>
      <c r="E84" s="8"/>
      <c r="F84" s="7"/>
      <c r="G84" s="7"/>
      <c r="H84" s="7"/>
      <c r="I84" s="7"/>
      <c r="J84" s="7"/>
      <c r="K84" s="7"/>
      <c r="L84" s="7"/>
      <c r="M84" s="7"/>
      <c r="N84" s="7"/>
      <c r="O84" s="7"/>
    </row>
    <row r="85" spans="1:15" s="26" customFormat="1" ht="12" customHeight="1">
      <c r="A85" s="35" t="s">
        <v>405</v>
      </c>
      <c r="B85" s="8"/>
      <c r="C85" s="8"/>
      <c r="D85" s="8"/>
      <c r="E85" s="8"/>
      <c r="F85" s="7"/>
      <c r="G85" s="7"/>
      <c r="H85" s="7"/>
      <c r="I85" s="7"/>
      <c r="J85" s="7"/>
      <c r="K85" s="7"/>
      <c r="L85" s="7"/>
      <c r="M85" s="7"/>
      <c r="N85" s="7"/>
      <c r="O85" s="7"/>
    </row>
    <row r="86" spans="1:15" ht="12" customHeight="1">
      <c r="A86" s="43"/>
      <c r="B86" s="39"/>
      <c r="C86" s="39"/>
      <c r="D86" s="39"/>
      <c r="E86" s="39"/>
      <c r="F86" s="44"/>
      <c r="G86" s="44"/>
      <c r="H86" s="44"/>
      <c r="I86" s="44"/>
      <c r="J86" s="44"/>
      <c r="K86" s="44"/>
      <c r="L86" s="44"/>
      <c r="M86" s="44"/>
      <c r="N86" s="44"/>
      <c r="O86" s="44"/>
    </row>
    <row r="87" spans="1:15" s="101" customFormat="1" ht="20.100000000000001" customHeight="1">
      <c r="A87" s="4" t="s">
        <v>119</v>
      </c>
      <c r="B87" s="102"/>
      <c r="C87" s="102"/>
      <c r="D87" s="102"/>
      <c r="E87" s="102"/>
      <c r="F87" s="100"/>
      <c r="G87" s="100"/>
      <c r="H87" s="100"/>
      <c r="I87" s="100"/>
      <c r="J87" s="100"/>
      <c r="K87" s="191"/>
      <c r="L87" s="191"/>
      <c r="M87" s="191"/>
      <c r="N87" s="191"/>
      <c r="O87" s="191"/>
    </row>
    <row r="88" spans="1:15" s="35" customFormat="1" ht="12" customHeight="1">
      <c r="A88" s="5" t="s">
        <v>2</v>
      </c>
      <c r="B88" s="40"/>
      <c r="C88" s="40"/>
      <c r="D88" s="40"/>
      <c r="E88" s="40"/>
      <c r="F88" s="3"/>
      <c r="G88" s="3"/>
      <c r="H88" s="3"/>
      <c r="I88" s="3"/>
      <c r="J88" s="3"/>
      <c r="K88" s="7"/>
      <c r="L88" s="7"/>
      <c r="M88" s="7"/>
      <c r="N88" s="7"/>
      <c r="O88" s="7"/>
    </row>
    <row r="89" spans="1:15" s="26" customFormat="1" ht="12" customHeight="1" thickBot="1">
      <c r="A89" s="323" t="s">
        <v>3</v>
      </c>
      <c r="B89" s="322">
        <v>2012</v>
      </c>
      <c r="C89" s="321">
        <v>2013</v>
      </c>
      <c r="D89" s="321">
        <v>2014</v>
      </c>
      <c r="E89" s="321">
        <v>2015</v>
      </c>
      <c r="F89" s="321">
        <v>2016</v>
      </c>
      <c r="G89" s="321">
        <v>2017</v>
      </c>
      <c r="H89" s="322">
        <v>2018</v>
      </c>
      <c r="I89" s="322">
        <v>2019</v>
      </c>
      <c r="J89" s="322">
        <v>2020</v>
      </c>
      <c r="K89" s="322">
        <v>2021</v>
      </c>
      <c r="L89" s="7"/>
      <c r="M89" s="7"/>
      <c r="N89" s="7"/>
      <c r="O89" s="7"/>
    </row>
    <row r="90" spans="1:15" s="26" customFormat="1" ht="12" customHeight="1" thickTop="1">
      <c r="A90" s="177" t="s">
        <v>120</v>
      </c>
      <c r="B90" s="269">
        <v>187</v>
      </c>
      <c r="C90" s="269">
        <v>182</v>
      </c>
      <c r="D90" s="269">
        <v>176</v>
      </c>
      <c r="E90" s="269">
        <v>170</v>
      </c>
      <c r="F90" s="269">
        <v>168</v>
      </c>
      <c r="G90" s="269">
        <v>162</v>
      </c>
      <c r="H90" s="269">
        <v>159</v>
      </c>
      <c r="I90" s="269">
        <v>154</v>
      </c>
      <c r="J90" s="269">
        <v>149</v>
      </c>
      <c r="K90" s="269">
        <v>138</v>
      </c>
      <c r="L90" s="7"/>
      <c r="M90" s="7"/>
      <c r="N90" s="7"/>
      <c r="O90" s="7"/>
    </row>
    <row r="91" spans="1:15" s="26" customFormat="1" ht="12" customHeight="1">
      <c r="A91" s="171" t="s">
        <v>121</v>
      </c>
      <c r="B91" s="270">
        <v>1137813</v>
      </c>
      <c r="C91" s="270">
        <v>1049988</v>
      </c>
      <c r="D91" s="270">
        <v>1229825</v>
      </c>
      <c r="E91" s="270">
        <v>1471896</v>
      </c>
      <c r="F91" s="270">
        <v>1686152</v>
      </c>
      <c r="G91" s="270">
        <v>1956276</v>
      </c>
      <c r="H91" s="270">
        <v>1986683</v>
      </c>
      <c r="I91" s="270">
        <v>2410677</v>
      </c>
      <c r="J91" s="270">
        <v>1996657</v>
      </c>
      <c r="K91" s="270">
        <v>1978394</v>
      </c>
      <c r="L91" s="7"/>
      <c r="M91" s="7"/>
      <c r="N91" s="7"/>
      <c r="O91" s="7"/>
    </row>
    <row r="92" spans="1:15" s="26" customFormat="1" ht="12" customHeight="1">
      <c r="A92" s="171" t="s">
        <v>122</v>
      </c>
      <c r="B92" s="270">
        <v>8413.5400000000009</v>
      </c>
      <c r="C92" s="270">
        <v>8701.24</v>
      </c>
      <c r="D92" s="270">
        <v>11372.83</v>
      </c>
      <c r="E92" s="270">
        <v>11255.6162429</v>
      </c>
      <c r="F92" s="270">
        <v>13740.802313759999</v>
      </c>
      <c r="G92" s="270">
        <v>17110.931724279999</v>
      </c>
      <c r="H92" s="270">
        <v>22615.4233484</v>
      </c>
      <c r="I92" s="270">
        <v>27294.688049560002</v>
      </c>
      <c r="J92" s="270">
        <v>26605.37578943</v>
      </c>
      <c r="K92" s="270">
        <v>27704.269985629999</v>
      </c>
      <c r="L92" s="7"/>
      <c r="M92" s="7"/>
      <c r="N92" s="7"/>
      <c r="O92" s="7"/>
    </row>
    <row r="93" spans="1:15" s="26" customFormat="1" ht="12" customHeight="1">
      <c r="A93" s="171" t="s">
        <v>123</v>
      </c>
      <c r="B93" s="133" t="s">
        <v>13</v>
      </c>
      <c r="C93" s="271">
        <v>3.4194881108308617</v>
      </c>
      <c r="D93" s="271">
        <v>30.703554895624073</v>
      </c>
      <c r="E93" s="271">
        <v>-1.0306472276469472</v>
      </c>
      <c r="F93" s="271">
        <v>22.079520278844313</v>
      </c>
      <c r="G93" s="271">
        <v>24.526438366303847</v>
      </c>
      <c r="H93" s="271">
        <v>32.16944414727142</v>
      </c>
      <c r="I93" s="271">
        <v>20.690590793167935</v>
      </c>
      <c r="J93" s="271">
        <v>-2.5253560264489328</v>
      </c>
      <c r="K93" s="271">
        <v>4.1303464566607495</v>
      </c>
      <c r="L93" s="7"/>
      <c r="M93" s="7"/>
      <c r="N93" s="7"/>
      <c r="O93" s="7"/>
    </row>
    <row r="94" spans="1:15" s="26" customFormat="1" ht="12" customHeight="1">
      <c r="A94" s="171" t="s">
        <v>124</v>
      </c>
      <c r="B94" s="270">
        <v>6432.46</v>
      </c>
      <c r="C94" s="270">
        <v>3065.26</v>
      </c>
      <c r="D94" s="270">
        <v>3708.27</v>
      </c>
      <c r="E94" s="270">
        <v>4464.5463602</v>
      </c>
      <c r="F94" s="270">
        <v>5660.4617628100004</v>
      </c>
      <c r="G94" s="270">
        <v>7675.9385241399996</v>
      </c>
      <c r="H94" s="270">
        <v>9527.3095384200005</v>
      </c>
      <c r="I94" s="270">
        <v>10754.6484764</v>
      </c>
      <c r="J94" s="270">
        <v>9560.0859999999993</v>
      </c>
      <c r="K94" s="270">
        <v>11088.932800729999</v>
      </c>
      <c r="L94" s="7"/>
      <c r="M94" s="7"/>
      <c r="N94" s="7"/>
      <c r="O94" s="7"/>
    </row>
    <row r="95" spans="1:15" s="26" customFormat="1" ht="12" customHeight="1">
      <c r="A95" s="172" t="s">
        <v>123</v>
      </c>
      <c r="B95" s="137" t="s">
        <v>13</v>
      </c>
      <c r="C95" s="272">
        <v>-52.347002546459677</v>
      </c>
      <c r="D95" s="272">
        <v>20.977339605775683</v>
      </c>
      <c r="E95" s="272">
        <v>20.394317571266388</v>
      </c>
      <c r="F95" s="272">
        <v>26.786941071352803</v>
      </c>
      <c r="G95" s="272">
        <v>35.606225177103994</v>
      </c>
      <c r="H95" s="272">
        <v>24.119148537441234</v>
      </c>
      <c r="I95" s="272">
        <v>12.882324574745997</v>
      </c>
      <c r="J95" s="272">
        <v>-11.107406058146374</v>
      </c>
      <c r="K95" s="272">
        <v>15.99197748566279</v>
      </c>
      <c r="L95" s="7"/>
      <c r="M95" s="7"/>
      <c r="N95" s="7"/>
      <c r="O95" s="7"/>
    </row>
    <row r="96" spans="1:15" s="26" customFormat="1" ht="12" customHeight="1">
      <c r="A96" s="41" t="s">
        <v>125</v>
      </c>
      <c r="B96" s="46"/>
      <c r="C96" s="46"/>
      <c r="D96" s="46"/>
      <c r="E96" s="46"/>
      <c r="F96" s="46"/>
      <c r="G96" s="46"/>
      <c r="H96" s="46"/>
      <c r="I96" s="46"/>
      <c r="J96" s="46"/>
      <c r="K96" s="46"/>
      <c r="L96" s="7"/>
      <c r="M96" s="7"/>
      <c r="N96" s="7"/>
      <c r="O96" s="7"/>
    </row>
    <row r="97" spans="1:15" s="26" customFormat="1" ht="12" customHeight="1">
      <c r="A97" s="173" t="s">
        <v>126</v>
      </c>
      <c r="B97" s="273">
        <v>6925.52</v>
      </c>
      <c r="C97" s="273">
        <v>7377.25</v>
      </c>
      <c r="D97" s="273">
        <v>9395.5499999999993</v>
      </c>
      <c r="E97" s="273">
        <v>9762.8138946399995</v>
      </c>
      <c r="F97" s="273">
        <v>11956.62516084</v>
      </c>
      <c r="G97" s="273">
        <v>14234.58870815</v>
      </c>
      <c r="H97" s="273">
        <v>18640.910593519999</v>
      </c>
      <c r="I97" s="273">
        <v>22880.484675010001</v>
      </c>
      <c r="J97" s="273">
        <v>22508.232066010001</v>
      </c>
      <c r="K97" s="273">
        <v>23718.427781800001</v>
      </c>
      <c r="L97" s="7"/>
      <c r="M97" s="7"/>
      <c r="N97" s="7"/>
      <c r="O97" s="7"/>
    </row>
    <row r="98" spans="1:15" s="26" customFormat="1" ht="12" customHeight="1">
      <c r="A98" s="171" t="s">
        <v>127</v>
      </c>
      <c r="B98" s="270">
        <v>83.3</v>
      </c>
      <c r="C98" s="270">
        <v>111.23</v>
      </c>
      <c r="D98" s="270">
        <v>216.7150307</v>
      </c>
      <c r="E98" s="270">
        <v>355.89304934</v>
      </c>
      <c r="F98" s="270">
        <v>404.35509909000001</v>
      </c>
      <c r="G98" s="270">
        <v>776.54089905000001</v>
      </c>
      <c r="H98" s="270">
        <v>968.93572709</v>
      </c>
      <c r="I98" s="270">
        <v>1162.84628233999</v>
      </c>
      <c r="J98" s="270">
        <v>1407.65658401</v>
      </c>
      <c r="K98" s="270">
        <v>821.49567506000005</v>
      </c>
      <c r="L98" s="7"/>
      <c r="M98" s="7"/>
      <c r="N98" s="7"/>
      <c r="O98" s="7"/>
    </row>
    <row r="99" spans="1:15" s="26" customFormat="1" ht="12" customHeight="1">
      <c r="A99" s="171" t="s">
        <v>128</v>
      </c>
      <c r="B99" s="270">
        <v>496.16</v>
      </c>
      <c r="C99" s="270">
        <v>295.23</v>
      </c>
      <c r="D99" s="270">
        <v>342.67351129999997</v>
      </c>
      <c r="E99" s="270">
        <v>287.65902323</v>
      </c>
      <c r="F99" s="270">
        <v>303.32906002999999</v>
      </c>
      <c r="G99" s="270">
        <v>720.91607970999996</v>
      </c>
      <c r="H99" s="270">
        <v>1092.1507048599999</v>
      </c>
      <c r="I99" s="270">
        <v>1327.19765665</v>
      </c>
      <c r="J99" s="270">
        <v>1014.31423675</v>
      </c>
      <c r="K99" s="270">
        <v>1263.27407404</v>
      </c>
      <c r="L99" s="7"/>
      <c r="M99" s="7"/>
      <c r="N99" s="7"/>
      <c r="O99" s="7"/>
    </row>
    <row r="100" spans="1:15" s="26" customFormat="1" ht="12" customHeight="1">
      <c r="A100" s="171" t="s">
        <v>129</v>
      </c>
      <c r="B100" s="270">
        <v>241.78</v>
      </c>
      <c r="C100" s="270">
        <v>262.75</v>
      </c>
      <c r="D100" s="270">
        <v>334.45502829999998</v>
      </c>
      <c r="E100" s="270">
        <v>615.14834972000006</v>
      </c>
      <c r="F100" s="270">
        <v>875.59513974000004</v>
      </c>
      <c r="G100" s="270">
        <v>1002.52920724</v>
      </c>
      <c r="H100" s="270">
        <v>1395.9752593999999</v>
      </c>
      <c r="I100" s="270">
        <v>1535.01547878</v>
      </c>
      <c r="J100" s="270">
        <v>1442.9906370199999</v>
      </c>
      <c r="K100" s="270">
        <v>1517.5122163399999</v>
      </c>
      <c r="L100" s="7"/>
      <c r="M100" s="7"/>
      <c r="N100" s="7"/>
      <c r="O100" s="7"/>
    </row>
    <row r="101" spans="1:15" s="26" customFormat="1" ht="12" customHeight="1">
      <c r="A101" s="171" t="s">
        <v>130</v>
      </c>
      <c r="B101" s="270">
        <v>666.78</v>
      </c>
      <c r="C101" s="270">
        <v>654.78</v>
      </c>
      <c r="D101" s="270">
        <v>1083.44</v>
      </c>
      <c r="E101" s="270">
        <v>234.09992596999999</v>
      </c>
      <c r="F101" s="270">
        <v>200.89585406</v>
      </c>
      <c r="G101" s="270">
        <v>376.35679112000003</v>
      </c>
      <c r="H101" s="270">
        <v>517.45056351999995</v>
      </c>
      <c r="I101" s="270">
        <v>389.14398678999999</v>
      </c>
      <c r="J101" s="270">
        <v>232.18255963999999</v>
      </c>
      <c r="K101" s="270">
        <v>383.56065855000003</v>
      </c>
      <c r="L101" s="7"/>
      <c r="M101" s="7"/>
      <c r="N101" s="7"/>
      <c r="O101" s="7"/>
    </row>
    <row r="102" spans="1:15" s="26" customFormat="1" ht="12" customHeight="1">
      <c r="A102" s="172" t="s">
        <v>131</v>
      </c>
      <c r="B102" s="274">
        <v>8413.5400000000009</v>
      </c>
      <c r="C102" s="274">
        <v>8701.24</v>
      </c>
      <c r="D102" s="274">
        <v>11372.83</v>
      </c>
      <c r="E102" s="274">
        <v>11255.6162429</v>
      </c>
      <c r="F102" s="274">
        <v>13740.802313759999</v>
      </c>
      <c r="G102" s="274">
        <v>17110.931724279999</v>
      </c>
      <c r="H102" s="274">
        <v>22615.4233484</v>
      </c>
      <c r="I102" s="274">
        <v>27294.688049560002</v>
      </c>
      <c r="J102" s="274">
        <v>26605.37578943</v>
      </c>
      <c r="K102" s="274">
        <v>27704.269985629999</v>
      </c>
      <c r="L102" s="7"/>
      <c r="M102" s="7"/>
      <c r="N102" s="7"/>
      <c r="O102" s="7"/>
    </row>
    <row r="103" spans="1:15" s="26" customFormat="1" ht="12" customHeight="1">
      <c r="A103" s="35" t="s">
        <v>405</v>
      </c>
      <c r="B103" s="8"/>
      <c r="C103" s="8"/>
      <c r="D103" s="8"/>
      <c r="E103" s="8"/>
      <c r="F103" s="8"/>
      <c r="G103" s="8"/>
      <c r="H103" s="8"/>
      <c r="I103" s="8"/>
      <c r="J103" s="7"/>
      <c r="K103" s="7"/>
      <c r="L103" s="7"/>
      <c r="M103" s="7"/>
      <c r="N103" s="7"/>
      <c r="O103" s="7"/>
    </row>
    <row r="104" spans="1:15" ht="12" customHeight="1">
      <c r="A104" s="43"/>
      <c r="B104" s="39"/>
      <c r="C104" s="39"/>
      <c r="D104" s="39"/>
      <c r="E104" s="39"/>
      <c r="F104" s="44"/>
      <c r="G104" s="44"/>
      <c r="H104" s="44"/>
      <c r="I104" s="44"/>
      <c r="J104" s="44"/>
      <c r="K104" s="44"/>
      <c r="L104" s="44"/>
      <c r="M104" s="44"/>
      <c r="N104" s="44"/>
      <c r="O104" s="44"/>
    </row>
    <row r="105" spans="1:15" ht="18" customHeight="1">
      <c r="A105" s="4" t="s">
        <v>132</v>
      </c>
      <c r="B105" s="39"/>
      <c r="C105" s="39"/>
      <c r="D105" s="39"/>
      <c r="E105" s="39"/>
      <c r="F105" s="44"/>
      <c r="G105" s="44"/>
      <c r="H105" s="44"/>
      <c r="I105" s="44"/>
      <c r="J105" s="44"/>
      <c r="K105" s="44"/>
      <c r="L105" s="44"/>
      <c r="M105" s="44"/>
      <c r="N105" s="44"/>
      <c r="O105" s="44"/>
    </row>
    <row r="106" spans="1:15" s="26" customFormat="1" ht="12" customHeight="1">
      <c r="A106" s="5" t="s">
        <v>2</v>
      </c>
      <c r="B106" s="8"/>
      <c r="C106" s="8"/>
      <c r="D106" s="8"/>
      <c r="E106" s="8"/>
      <c r="F106" s="7"/>
      <c r="G106" s="7"/>
      <c r="H106" s="7"/>
      <c r="I106" s="7"/>
      <c r="J106" s="7"/>
      <c r="K106" s="7"/>
      <c r="L106" s="7"/>
      <c r="M106" s="7"/>
      <c r="N106" s="7"/>
      <c r="O106" s="7"/>
    </row>
    <row r="107" spans="1:15" s="26" customFormat="1" ht="12" customHeight="1" thickBot="1">
      <c r="A107" s="323" t="s">
        <v>3</v>
      </c>
      <c r="B107" s="321">
        <v>2013</v>
      </c>
      <c r="C107" s="321">
        <v>2014</v>
      </c>
      <c r="D107" s="321">
        <v>2015</v>
      </c>
      <c r="E107" s="321">
        <v>2016</v>
      </c>
      <c r="F107" s="321">
        <v>2017</v>
      </c>
      <c r="G107" s="322">
        <v>2018</v>
      </c>
      <c r="H107" s="322">
        <v>2019</v>
      </c>
      <c r="I107" s="322">
        <v>2020</v>
      </c>
      <c r="J107" s="322">
        <v>2021</v>
      </c>
      <c r="K107" s="7"/>
      <c r="L107" s="7"/>
      <c r="M107" s="7"/>
      <c r="N107" s="7"/>
      <c r="O107" s="7"/>
    </row>
    <row r="108" spans="1:15" s="26" customFormat="1" ht="12" customHeight="1" thickTop="1">
      <c r="A108" s="47" t="s">
        <v>133</v>
      </c>
      <c r="B108" s="48"/>
      <c r="C108" s="48"/>
      <c r="D108" s="48"/>
      <c r="E108" s="48"/>
      <c r="F108" s="48">
        <v>8</v>
      </c>
      <c r="G108" s="48">
        <v>20</v>
      </c>
      <c r="H108" s="48">
        <v>20</v>
      </c>
      <c r="I108" s="48">
        <v>13</v>
      </c>
      <c r="J108" s="48">
        <v>21</v>
      </c>
      <c r="K108" s="7"/>
      <c r="L108" s="7"/>
      <c r="M108" s="7"/>
      <c r="N108" s="7"/>
      <c r="O108" s="7"/>
    </row>
    <row r="109" spans="1:15" s="26" customFormat="1" ht="12" customHeight="1">
      <c r="A109" s="173" t="s">
        <v>134</v>
      </c>
      <c r="B109" s="170" t="s">
        <v>403</v>
      </c>
      <c r="C109" s="170" t="s">
        <v>403</v>
      </c>
      <c r="D109" s="170" t="s">
        <v>403</v>
      </c>
      <c r="E109" s="170" t="s">
        <v>403</v>
      </c>
      <c r="F109" s="273">
        <v>1</v>
      </c>
      <c r="G109" s="273">
        <v>1</v>
      </c>
      <c r="H109" s="273">
        <v>1</v>
      </c>
      <c r="I109" s="273">
        <v>1</v>
      </c>
      <c r="J109" s="273">
        <v>1</v>
      </c>
      <c r="K109" s="7"/>
      <c r="L109" s="7"/>
      <c r="M109" s="7"/>
      <c r="N109" s="7"/>
      <c r="O109" s="7"/>
    </row>
    <row r="110" spans="1:15" s="26" customFormat="1" ht="12" customHeight="1">
      <c r="A110" s="171" t="s">
        <v>135</v>
      </c>
      <c r="B110" s="121" t="s">
        <v>403</v>
      </c>
      <c r="C110" s="121" t="s">
        <v>403</v>
      </c>
      <c r="D110" s="121" t="s">
        <v>403</v>
      </c>
      <c r="E110" s="121" t="s">
        <v>403</v>
      </c>
      <c r="F110" s="270">
        <v>1</v>
      </c>
      <c r="G110" s="270">
        <v>1</v>
      </c>
      <c r="H110" s="270">
        <v>1</v>
      </c>
      <c r="I110" s="270">
        <v>1</v>
      </c>
      <c r="J110" s="270">
        <v>1</v>
      </c>
      <c r="K110" s="7"/>
      <c r="L110" s="7"/>
      <c r="M110" s="7"/>
      <c r="N110" s="7"/>
      <c r="O110" s="7"/>
    </row>
    <row r="111" spans="1:15" s="26" customFormat="1" ht="12" customHeight="1">
      <c r="A111" s="172" t="s">
        <v>136</v>
      </c>
      <c r="B111" s="263" t="s">
        <v>403</v>
      </c>
      <c r="C111" s="263" t="s">
        <v>403</v>
      </c>
      <c r="D111" s="263" t="s">
        <v>403</v>
      </c>
      <c r="E111" s="263" t="s">
        <v>403</v>
      </c>
      <c r="F111" s="274">
        <v>6</v>
      </c>
      <c r="G111" s="274">
        <v>18</v>
      </c>
      <c r="H111" s="274">
        <v>18</v>
      </c>
      <c r="I111" s="274">
        <v>11</v>
      </c>
      <c r="J111" s="274">
        <v>19</v>
      </c>
      <c r="K111" s="7"/>
      <c r="L111" s="7"/>
      <c r="M111" s="7"/>
      <c r="N111" s="7"/>
      <c r="O111" s="7"/>
    </row>
    <row r="112" spans="1:15" s="26" customFormat="1" ht="12" customHeight="1">
      <c r="A112" s="41" t="s">
        <v>141</v>
      </c>
      <c r="B112" s="49"/>
      <c r="C112" s="49"/>
      <c r="D112" s="49"/>
      <c r="E112" s="49"/>
      <c r="F112" s="50">
        <v>58.019949799999999</v>
      </c>
      <c r="G112" s="50">
        <v>188.3</v>
      </c>
      <c r="H112" s="50">
        <v>74.900000000000006</v>
      </c>
      <c r="I112" s="50">
        <v>61.27426809</v>
      </c>
      <c r="J112" s="50">
        <v>67.226633740000011</v>
      </c>
      <c r="K112" s="7"/>
      <c r="L112" s="7"/>
      <c r="M112" s="7"/>
      <c r="N112" s="7"/>
      <c r="O112" s="7"/>
    </row>
    <row r="113" spans="1:15" s="26" customFormat="1" ht="12" customHeight="1">
      <c r="A113" s="173" t="s">
        <v>134</v>
      </c>
      <c r="B113" s="170" t="s">
        <v>403</v>
      </c>
      <c r="C113" s="170" t="s">
        <v>403</v>
      </c>
      <c r="D113" s="170" t="s">
        <v>403</v>
      </c>
      <c r="E113" s="170" t="s">
        <v>403</v>
      </c>
      <c r="F113" s="275">
        <v>5.8619915599999999</v>
      </c>
      <c r="G113" s="275">
        <v>5.0999999999999996</v>
      </c>
      <c r="H113" s="275">
        <v>5.3</v>
      </c>
      <c r="I113" s="275">
        <v>4.71824961</v>
      </c>
      <c r="J113" s="275">
        <v>3.4730233199999998</v>
      </c>
      <c r="K113" s="7"/>
      <c r="L113" s="7"/>
      <c r="M113" s="7"/>
      <c r="N113" s="7"/>
      <c r="O113" s="7"/>
    </row>
    <row r="114" spans="1:15" s="26" customFormat="1" ht="12" customHeight="1">
      <c r="A114" s="171" t="s">
        <v>135</v>
      </c>
      <c r="B114" s="121" t="s">
        <v>403</v>
      </c>
      <c r="C114" s="121" t="s">
        <v>403</v>
      </c>
      <c r="D114" s="121" t="s">
        <v>403</v>
      </c>
      <c r="E114" s="121" t="s">
        <v>403</v>
      </c>
      <c r="F114" s="271">
        <v>0.45305224999999999</v>
      </c>
      <c r="G114" s="271">
        <v>0.6</v>
      </c>
      <c r="H114" s="271">
        <v>0.7</v>
      </c>
      <c r="I114" s="271">
        <v>0.46132308</v>
      </c>
      <c r="J114" s="271">
        <v>5.0652158800000002</v>
      </c>
      <c r="K114" s="7"/>
      <c r="L114" s="7"/>
      <c r="M114" s="7"/>
      <c r="N114" s="7"/>
      <c r="O114" s="7"/>
    </row>
    <row r="115" spans="1:15" s="26" customFormat="1" ht="12" customHeight="1">
      <c r="A115" s="172" t="s">
        <v>136</v>
      </c>
      <c r="B115" s="263" t="s">
        <v>403</v>
      </c>
      <c r="C115" s="263" t="s">
        <v>403</v>
      </c>
      <c r="D115" s="263" t="s">
        <v>403</v>
      </c>
      <c r="E115" s="263" t="s">
        <v>403</v>
      </c>
      <c r="F115" s="272">
        <v>51.70490599</v>
      </c>
      <c r="G115" s="272">
        <v>182.7</v>
      </c>
      <c r="H115" s="272">
        <v>68.900000000000006</v>
      </c>
      <c r="I115" s="272">
        <v>56.094695399999999</v>
      </c>
      <c r="J115" s="272">
        <v>58.688394540000004</v>
      </c>
      <c r="K115" s="7"/>
      <c r="L115" s="7"/>
      <c r="M115" s="7"/>
      <c r="N115" s="7"/>
      <c r="O115" s="7"/>
    </row>
    <row r="116" spans="1:15" s="26" customFormat="1" ht="12" customHeight="1">
      <c r="A116" s="41" t="s">
        <v>137</v>
      </c>
      <c r="B116" s="276">
        <v>26195</v>
      </c>
      <c r="C116" s="276">
        <v>3466</v>
      </c>
      <c r="D116" s="276">
        <v>3072</v>
      </c>
      <c r="E116" s="276">
        <v>1787</v>
      </c>
      <c r="F116" s="276">
        <v>2530</v>
      </c>
      <c r="G116" s="276">
        <v>4467</v>
      </c>
      <c r="H116" s="276">
        <v>4050</v>
      </c>
      <c r="I116" s="276">
        <v>3741</v>
      </c>
      <c r="J116" s="276">
        <v>3510</v>
      </c>
      <c r="K116" s="7"/>
      <c r="L116" s="7"/>
      <c r="M116" s="7"/>
      <c r="N116" s="7"/>
      <c r="O116" s="7"/>
    </row>
    <row r="117" spans="1:15" s="26" customFormat="1" ht="12" customHeight="1">
      <c r="A117" s="173" t="s">
        <v>134</v>
      </c>
      <c r="B117" s="170" t="s">
        <v>403</v>
      </c>
      <c r="C117" s="273">
        <v>2</v>
      </c>
      <c r="D117" s="273">
        <v>3</v>
      </c>
      <c r="E117" s="273">
        <v>4</v>
      </c>
      <c r="F117" s="273">
        <v>8</v>
      </c>
      <c r="G117" s="273">
        <v>7</v>
      </c>
      <c r="H117" s="273">
        <v>7</v>
      </c>
      <c r="I117" s="273">
        <v>18</v>
      </c>
      <c r="J117" s="273">
        <v>3</v>
      </c>
      <c r="K117" s="7"/>
      <c r="L117" s="7"/>
      <c r="M117" s="7"/>
      <c r="N117" s="7"/>
      <c r="O117" s="7"/>
    </row>
    <row r="118" spans="1:15" s="26" customFormat="1" ht="12" customHeight="1">
      <c r="A118" s="171" t="s">
        <v>135</v>
      </c>
      <c r="B118" s="270">
        <v>25364</v>
      </c>
      <c r="C118" s="270">
        <v>116</v>
      </c>
      <c r="D118" s="270">
        <v>110</v>
      </c>
      <c r="E118" s="270">
        <v>112</v>
      </c>
      <c r="F118" s="270">
        <v>98</v>
      </c>
      <c r="G118" s="270">
        <v>107</v>
      </c>
      <c r="H118" s="270">
        <v>113</v>
      </c>
      <c r="I118" s="270">
        <v>108</v>
      </c>
      <c r="J118" s="270">
        <v>143</v>
      </c>
      <c r="K118" s="7"/>
      <c r="L118" s="7"/>
      <c r="M118" s="7"/>
      <c r="N118" s="7"/>
      <c r="O118" s="7"/>
    </row>
    <row r="119" spans="1:15" s="26" customFormat="1" ht="12" customHeight="1">
      <c r="A119" s="172" t="s">
        <v>136</v>
      </c>
      <c r="B119" s="274">
        <v>831</v>
      </c>
      <c r="C119" s="274">
        <v>3348</v>
      </c>
      <c r="D119" s="274">
        <v>2959</v>
      </c>
      <c r="E119" s="274">
        <v>1671</v>
      </c>
      <c r="F119" s="274">
        <v>2424</v>
      </c>
      <c r="G119" s="274">
        <v>4353</v>
      </c>
      <c r="H119" s="274">
        <v>3930</v>
      </c>
      <c r="I119" s="274">
        <v>3615</v>
      </c>
      <c r="J119" s="274">
        <v>3364</v>
      </c>
      <c r="K119" s="7"/>
      <c r="L119" s="7"/>
      <c r="M119" s="7"/>
      <c r="N119" s="7"/>
      <c r="O119" s="7"/>
    </row>
    <row r="120" spans="1:15" s="26" customFormat="1" ht="12" customHeight="1">
      <c r="A120" s="41" t="s">
        <v>430</v>
      </c>
      <c r="B120" s="276">
        <v>836651</v>
      </c>
      <c r="C120" s="276">
        <v>1466675</v>
      </c>
      <c r="D120" s="276">
        <v>1589185</v>
      </c>
      <c r="E120" s="276">
        <v>1642865</v>
      </c>
      <c r="F120" s="276">
        <v>1603181</v>
      </c>
      <c r="G120" s="276">
        <v>1712488</v>
      </c>
      <c r="H120" s="276">
        <v>1651501</v>
      </c>
      <c r="I120" s="276">
        <v>1405200</v>
      </c>
      <c r="J120" s="276">
        <v>1410653</v>
      </c>
      <c r="K120" s="7"/>
      <c r="L120" s="7"/>
      <c r="M120" s="7"/>
      <c r="N120" s="7"/>
      <c r="O120" s="7"/>
    </row>
    <row r="121" spans="1:15" s="26" customFormat="1" ht="12" customHeight="1">
      <c r="A121" s="173" t="s">
        <v>134</v>
      </c>
      <c r="B121" s="273">
        <v>199072</v>
      </c>
      <c r="C121" s="273">
        <v>174064</v>
      </c>
      <c r="D121" s="273">
        <v>182868</v>
      </c>
      <c r="E121" s="273">
        <v>193256</v>
      </c>
      <c r="F121" s="273">
        <v>185361</v>
      </c>
      <c r="G121" s="273">
        <v>217197</v>
      </c>
      <c r="H121" s="273">
        <v>91156</v>
      </c>
      <c r="I121" s="273">
        <v>98296</v>
      </c>
      <c r="J121" s="273">
        <v>67033</v>
      </c>
      <c r="K121" s="7"/>
      <c r="L121" s="7"/>
      <c r="M121" s="7"/>
      <c r="N121" s="7"/>
      <c r="O121" s="7"/>
    </row>
    <row r="122" spans="1:15" s="26" customFormat="1" ht="12" customHeight="1">
      <c r="A122" s="171" t="s">
        <v>135</v>
      </c>
      <c r="B122" s="270">
        <v>136777</v>
      </c>
      <c r="C122" s="270">
        <v>167208</v>
      </c>
      <c r="D122" s="270">
        <v>307595</v>
      </c>
      <c r="E122" s="270">
        <v>283795</v>
      </c>
      <c r="F122" s="270">
        <v>236010</v>
      </c>
      <c r="G122" s="270">
        <v>237603</v>
      </c>
      <c r="H122" s="270">
        <v>275458</v>
      </c>
      <c r="I122" s="270">
        <v>312546</v>
      </c>
      <c r="J122" s="270">
        <v>327724</v>
      </c>
      <c r="K122" s="7"/>
      <c r="L122" s="7"/>
      <c r="M122" s="7"/>
      <c r="N122" s="7"/>
      <c r="O122" s="7"/>
    </row>
    <row r="123" spans="1:15" s="26" customFormat="1" ht="12" customHeight="1">
      <c r="A123" s="172" t="s">
        <v>136</v>
      </c>
      <c r="B123" s="274">
        <v>500802</v>
      </c>
      <c r="C123" s="274">
        <v>1125403</v>
      </c>
      <c r="D123" s="274">
        <v>1098722</v>
      </c>
      <c r="E123" s="274">
        <v>1165814</v>
      </c>
      <c r="F123" s="274">
        <v>1181810</v>
      </c>
      <c r="G123" s="274">
        <v>1257688</v>
      </c>
      <c r="H123" s="274">
        <v>1284887</v>
      </c>
      <c r="I123" s="274">
        <v>994358</v>
      </c>
      <c r="J123" s="274">
        <v>1015896</v>
      </c>
      <c r="K123" s="7"/>
      <c r="L123" s="7"/>
      <c r="M123" s="7"/>
      <c r="N123" s="7"/>
      <c r="O123" s="7"/>
    </row>
    <row r="124" spans="1:15" s="26" customFormat="1" ht="12" customHeight="1">
      <c r="A124" s="51" t="s">
        <v>138</v>
      </c>
      <c r="B124" s="276">
        <v>862846</v>
      </c>
      <c r="C124" s="276">
        <v>1470141</v>
      </c>
      <c r="D124" s="276">
        <v>1592257</v>
      </c>
      <c r="E124" s="276">
        <v>1644652</v>
      </c>
      <c r="F124" s="276">
        <v>1605711</v>
      </c>
      <c r="G124" s="276">
        <v>1716955</v>
      </c>
      <c r="H124" s="276">
        <v>1655551</v>
      </c>
      <c r="I124" s="276">
        <v>1408941</v>
      </c>
      <c r="J124" s="276">
        <v>1414163</v>
      </c>
      <c r="K124" s="7"/>
      <c r="L124" s="7"/>
      <c r="M124" s="7"/>
      <c r="N124" s="7"/>
      <c r="O124" s="7"/>
    </row>
    <row r="125" spans="1:15" s="26" customFormat="1" ht="12" customHeight="1">
      <c r="A125" s="35" t="s">
        <v>139</v>
      </c>
      <c r="B125" s="35"/>
      <c r="C125" s="35"/>
      <c r="D125" s="35"/>
      <c r="E125" s="35"/>
      <c r="F125" s="35"/>
      <c r="G125" s="35"/>
      <c r="H125" s="35"/>
      <c r="I125" s="277"/>
      <c r="J125" s="277"/>
      <c r="K125" s="277"/>
      <c r="L125" s="277"/>
      <c r="M125" s="277"/>
      <c r="N125" s="277"/>
      <c r="O125" s="277"/>
    </row>
    <row r="126" spans="1:15" s="26" customFormat="1" ht="12" customHeight="1">
      <c r="A126" s="35" t="s">
        <v>140</v>
      </c>
      <c r="B126" s="35"/>
      <c r="C126" s="35"/>
      <c r="D126" s="35"/>
      <c r="E126" s="35"/>
      <c r="F126" s="35"/>
      <c r="G126" s="35"/>
      <c r="H126" s="35"/>
      <c r="I126" s="277"/>
      <c r="J126" s="277"/>
      <c r="K126" s="277"/>
      <c r="L126" s="277"/>
      <c r="M126" s="277"/>
      <c r="N126" s="277"/>
      <c r="O126" s="277"/>
    </row>
    <row r="127" spans="1:15" s="26" customFormat="1" ht="12" customHeight="1">
      <c r="A127" s="35" t="s">
        <v>405</v>
      </c>
      <c r="B127" s="278"/>
      <c r="C127" s="278"/>
      <c r="D127" s="35"/>
      <c r="E127" s="35"/>
      <c r="F127" s="35"/>
      <c r="G127" s="35"/>
      <c r="H127" s="35"/>
      <c r="I127" s="35"/>
      <c r="J127" s="35"/>
      <c r="K127" s="35"/>
      <c r="L127" s="35"/>
      <c r="M127" s="35"/>
      <c r="N127" s="35"/>
      <c r="O127" s="35"/>
    </row>
    <row r="128" spans="1:15" s="26" customFormat="1" ht="12" customHeight="1">
      <c r="A128" s="35" t="s">
        <v>431</v>
      </c>
      <c r="B128" s="278"/>
      <c r="C128" s="278"/>
      <c r="D128" s="35"/>
      <c r="E128" s="35"/>
      <c r="F128" s="35"/>
      <c r="G128" s="35"/>
      <c r="H128" s="35"/>
      <c r="I128" s="35"/>
      <c r="J128" s="35"/>
      <c r="K128" s="35"/>
      <c r="L128" s="35"/>
      <c r="M128" s="35"/>
      <c r="N128" s="35"/>
      <c r="O128" s="35"/>
    </row>
    <row r="129" spans="1:15" s="26" customFormat="1" ht="12" customHeight="1">
      <c r="A129" s="35" t="s">
        <v>432</v>
      </c>
      <c r="B129" s="35"/>
      <c r="C129" s="35"/>
      <c r="D129" s="35"/>
      <c r="E129" s="35"/>
      <c r="F129" s="35"/>
      <c r="G129" s="35"/>
      <c r="H129" s="35"/>
      <c r="I129" s="35"/>
      <c r="J129" s="35"/>
      <c r="K129" s="35"/>
      <c r="L129" s="35"/>
      <c r="M129" s="35"/>
      <c r="N129" s="35"/>
      <c r="O129" s="35"/>
    </row>
    <row r="130" spans="1:15" ht="12" customHeight="1">
      <c r="A130" s="31"/>
      <c r="B130" s="31"/>
      <c r="C130" s="31"/>
      <c r="D130" s="31"/>
      <c r="E130" s="31"/>
      <c r="F130" s="31"/>
      <c r="G130" s="31"/>
      <c r="H130" s="31"/>
      <c r="I130" s="31"/>
      <c r="J130" s="31"/>
      <c r="K130" s="31"/>
      <c r="L130" s="31"/>
      <c r="M130" s="31"/>
      <c r="N130" s="31"/>
      <c r="O130" s="31"/>
    </row>
    <row r="131" spans="1:15" ht="12" customHeight="1">
      <c r="A131" s="31"/>
      <c r="B131" s="31"/>
      <c r="C131" s="31"/>
      <c r="D131" s="31"/>
      <c r="E131" s="31"/>
      <c r="F131" s="31"/>
      <c r="G131" s="31"/>
      <c r="H131" s="31"/>
      <c r="I131" s="31"/>
      <c r="J131" s="31"/>
      <c r="K131" s="31"/>
      <c r="L131" s="31"/>
      <c r="M131" s="31"/>
      <c r="N131" s="31"/>
      <c r="O131" s="31"/>
    </row>
    <row r="132" spans="1:15" ht="12" customHeight="1"/>
    <row r="133" spans="1:15" ht="12" customHeight="1"/>
  </sheetData>
  <pageMargins left="0.25" right="0.25" top="0.75" bottom="0.75" header="0.3" footer="0.3"/>
  <pageSetup scale="78" fitToHeight="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0D89C5-A6F2-46C1-8524-9C92B2B3EFC3}">
  <sheetPr>
    <pageSetUpPr fitToPage="1"/>
  </sheetPr>
  <dimension ref="A1:R48"/>
  <sheetViews>
    <sheetView workbookViewId="0">
      <selection activeCell="A4" sqref="A4"/>
    </sheetView>
  </sheetViews>
  <sheetFormatPr defaultColWidth="8.5703125" defaultRowHeight="11.25"/>
  <cols>
    <col min="1" max="1" width="35.5703125" style="1" customWidth="1"/>
    <col min="2" max="15" width="9.7109375" style="1" customWidth="1"/>
    <col min="16" max="16384" width="8.5703125" style="1"/>
  </cols>
  <sheetData>
    <row r="1" spans="1:18" s="99" customFormat="1" ht="18">
      <c r="A1" s="97" t="s">
        <v>56</v>
      </c>
      <c r="B1" s="98"/>
      <c r="C1" s="98"/>
      <c r="D1" s="98"/>
      <c r="E1" s="98"/>
      <c r="F1" s="98"/>
      <c r="G1" s="98"/>
      <c r="H1" s="98"/>
      <c r="I1" s="98"/>
      <c r="J1" s="98"/>
      <c r="K1" s="98"/>
      <c r="L1" s="98"/>
      <c r="M1" s="98"/>
      <c r="N1" s="98"/>
      <c r="O1" s="98"/>
    </row>
    <row r="2" spans="1:18" ht="18">
      <c r="A2" s="2" t="s">
        <v>0</v>
      </c>
      <c r="B2" s="3"/>
      <c r="C2" s="3"/>
      <c r="D2" s="3"/>
      <c r="E2" s="3"/>
      <c r="F2" s="3"/>
      <c r="G2" s="3"/>
      <c r="H2" s="3"/>
      <c r="I2" s="3"/>
      <c r="J2" s="3"/>
      <c r="K2" s="3"/>
      <c r="L2" s="3"/>
      <c r="M2" s="3"/>
      <c r="N2" s="3"/>
      <c r="O2" s="3"/>
    </row>
    <row r="3" spans="1:18" ht="12" customHeight="1">
      <c r="A3" s="95"/>
      <c r="B3" s="3"/>
      <c r="C3" s="3"/>
      <c r="D3" s="3"/>
      <c r="E3" s="3"/>
      <c r="F3" s="3"/>
      <c r="G3" s="3"/>
      <c r="H3" s="3"/>
      <c r="I3" s="3"/>
      <c r="J3" s="3"/>
      <c r="K3" s="3"/>
      <c r="L3" s="3"/>
      <c r="M3" s="3"/>
      <c r="N3" s="3"/>
      <c r="O3" s="3"/>
    </row>
    <row r="4" spans="1:18" ht="12" customHeight="1">
      <c r="A4" s="4" t="s">
        <v>308</v>
      </c>
      <c r="B4" s="3"/>
      <c r="C4" s="3"/>
      <c r="D4" s="3"/>
      <c r="E4" s="3"/>
      <c r="F4" s="3"/>
      <c r="G4" s="3"/>
      <c r="H4" s="3"/>
      <c r="I4" s="3"/>
      <c r="J4" s="3"/>
      <c r="K4" s="3"/>
      <c r="L4" s="3"/>
      <c r="M4" s="3"/>
      <c r="N4" s="3"/>
      <c r="O4" s="3"/>
    </row>
    <row r="5" spans="1:18" ht="12" customHeight="1">
      <c r="A5" s="5" t="s">
        <v>2</v>
      </c>
      <c r="B5" s="3"/>
      <c r="C5" s="3"/>
      <c r="D5" s="3"/>
      <c r="E5" s="3"/>
      <c r="F5" s="3"/>
      <c r="G5" s="3"/>
      <c r="H5" s="3"/>
      <c r="I5" s="3"/>
      <c r="J5" s="3"/>
      <c r="K5" s="3"/>
      <c r="L5" s="3"/>
      <c r="M5" s="3"/>
      <c r="N5" s="3"/>
      <c r="O5" s="3"/>
    </row>
    <row r="6" spans="1:18" ht="12" customHeight="1" thickBot="1">
      <c r="A6" s="320" t="s">
        <v>3</v>
      </c>
      <c r="B6" s="321">
        <v>2006</v>
      </c>
      <c r="C6" s="321">
        <v>2007</v>
      </c>
      <c r="D6" s="321">
        <v>2008</v>
      </c>
      <c r="E6" s="321">
        <v>2009</v>
      </c>
      <c r="F6" s="321">
        <v>2010</v>
      </c>
      <c r="G6" s="321">
        <v>2011</v>
      </c>
      <c r="H6" s="322">
        <v>2012</v>
      </c>
      <c r="I6" s="321">
        <v>2013</v>
      </c>
      <c r="J6" s="321">
        <v>2014</v>
      </c>
      <c r="K6" s="321">
        <v>2015</v>
      </c>
      <c r="L6" s="321">
        <v>2016</v>
      </c>
      <c r="M6" s="322">
        <v>2017</v>
      </c>
      <c r="N6" s="322">
        <v>2018</v>
      </c>
      <c r="O6" s="322" t="s">
        <v>309</v>
      </c>
    </row>
    <row r="7" spans="1:18" s="76" customFormat="1" ht="12" customHeight="1" thickTop="1">
      <c r="A7" s="159" t="s">
        <v>310</v>
      </c>
      <c r="B7" s="185"/>
      <c r="C7" s="185"/>
      <c r="D7" s="185"/>
      <c r="E7" s="185"/>
      <c r="F7" s="185"/>
      <c r="G7" s="185"/>
      <c r="H7" s="185"/>
      <c r="I7" s="185"/>
      <c r="J7" s="185"/>
      <c r="K7" s="185"/>
      <c r="L7" s="185"/>
      <c r="M7" s="185"/>
      <c r="N7" s="185"/>
      <c r="O7" s="185"/>
      <c r="P7" s="1"/>
      <c r="Q7" s="1"/>
      <c r="R7" s="1"/>
    </row>
    <row r="8" spans="1:18" ht="12" customHeight="1">
      <c r="A8" s="173" t="s">
        <v>311</v>
      </c>
      <c r="B8" s="143" t="s">
        <v>403</v>
      </c>
      <c r="C8" s="143" t="s">
        <v>403</v>
      </c>
      <c r="D8" s="143" t="s">
        <v>403</v>
      </c>
      <c r="E8" s="143" t="s">
        <v>403</v>
      </c>
      <c r="F8" s="143" t="s">
        <v>403</v>
      </c>
      <c r="G8" s="143" t="s">
        <v>403</v>
      </c>
      <c r="H8" s="143" t="s">
        <v>403</v>
      </c>
      <c r="I8" s="143" t="s">
        <v>403</v>
      </c>
      <c r="J8" s="143" t="s">
        <v>403</v>
      </c>
      <c r="K8" s="143" t="s">
        <v>403</v>
      </c>
      <c r="L8" s="143" t="s">
        <v>403</v>
      </c>
      <c r="M8" s="143" t="s">
        <v>403</v>
      </c>
      <c r="N8" s="143" t="s">
        <v>403</v>
      </c>
      <c r="O8" s="143" t="s">
        <v>403</v>
      </c>
    </row>
    <row r="9" spans="1:18" ht="12" customHeight="1">
      <c r="A9" s="109" t="s">
        <v>312</v>
      </c>
      <c r="B9" s="116">
        <v>316.06131800000003</v>
      </c>
      <c r="C9" s="116">
        <v>212.55500000000001</v>
      </c>
      <c r="D9" s="116">
        <v>166.5</v>
      </c>
      <c r="E9" s="116">
        <v>82.5</v>
      </c>
      <c r="F9" s="116">
        <v>136.6</v>
      </c>
      <c r="G9" s="116">
        <v>40.200000000000003</v>
      </c>
      <c r="H9" s="116">
        <v>182.55</v>
      </c>
      <c r="I9" s="116">
        <v>134.018</v>
      </c>
      <c r="J9" s="116">
        <v>284.58020670999997</v>
      </c>
      <c r="K9" s="116">
        <v>332.87356593999999</v>
      </c>
      <c r="L9" s="116">
        <v>177.61615207</v>
      </c>
      <c r="M9" s="116">
        <v>914.12876887000004</v>
      </c>
      <c r="N9" s="116">
        <v>318.72601813</v>
      </c>
      <c r="O9" s="116">
        <v>111.97160837</v>
      </c>
    </row>
    <row r="10" spans="1:18" ht="12" customHeight="1">
      <c r="A10" s="171" t="s">
        <v>313</v>
      </c>
      <c r="B10" s="116">
        <v>214.95574400000001</v>
      </c>
      <c r="C10" s="116">
        <v>131.34649999999999</v>
      </c>
      <c r="D10" s="116">
        <v>107.81017199999999</v>
      </c>
      <c r="E10" s="116">
        <v>58.3</v>
      </c>
      <c r="F10" s="116">
        <v>66.89</v>
      </c>
      <c r="G10" s="116">
        <v>26.39</v>
      </c>
      <c r="H10" s="116">
        <v>125.63500000000001</v>
      </c>
      <c r="I10" s="116">
        <v>80.312600000000003</v>
      </c>
      <c r="J10" s="116">
        <v>175.00614469999999</v>
      </c>
      <c r="K10" s="116">
        <v>229.72630799999999</v>
      </c>
      <c r="L10" s="116">
        <v>123.29130644</v>
      </c>
      <c r="M10" s="116">
        <v>594.93092652999997</v>
      </c>
      <c r="N10" s="116">
        <v>185.22821268999999</v>
      </c>
      <c r="O10" s="116">
        <v>78.380125859999993</v>
      </c>
    </row>
    <row r="11" spans="1:18" ht="12" customHeight="1">
      <c r="A11" s="171" t="s">
        <v>314</v>
      </c>
      <c r="B11" s="116">
        <v>6.2167028499999999</v>
      </c>
      <c r="C11" s="116">
        <v>11.607602099999999</v>
      </c>
      <c r="D11" s="116">
        <v>10.44818315</v>
      </c>
      <c r="E11" s="116" t="s">
        <v>403</v>
      </c>
      <c r="F11" s="116">
        <v>1.1221631299999999</v>
      </c>
      <c r="G11" s="116">
        <v>2.10653333</v>
      </c>
      <c r="H11" s="116" t="s">
        <v>403</v>
      </c>
      <c r="I11" s="116" t="s">
        <v>403</v>
      </c>
      <c r="J11" s="116">
        <v>0.97392400000000001</v>
      </c>
      <c r="K11" s="116">
        <v>7.5643838600000004</v>
      </c>
      <c r="L11" s="116" t="s">
        <v>403</v>
      </c>
      <c r="M11" s="116">
        <v>1.4338037100000001</v>
      </c>
      <c r="N11" s="116">
        <v>0.35797054</v>
      </c>
      <c r="O11" s="116">
        <v>0.58090200000000003</v>
      </c>
    </row>
    <row r="12" spans="1:18" ht="12" customHeight="1">
      <c r="A12" s="109" t="s">
        <v>315</v>
      </c>
      <c r="B12" s="120">
        <v>64</v>
      </c>
      <c r="C12" s="120">
        <v>43</v>
      </c>
      <c r="D12" s="120">
        <v>36</v>
      </c>
      <c r="E12" s="120">
        <v>17</v>
      </c>
      <c r="F12" s="120">
        <v>10</v>
      </c>
      <c r="G12" s="120">
        <v>9</v>
      </c>
      <c r="H12" s="120">
        <v>44</v>
      </c>
      <c r="I12" s="120">
        <v>22</v>
      </c>
      <c r="J12" s="120">
        <v>91</v>
      </c>
      <c r="K12" s="120">
        <v>142</v>
      </c>
      <c r="L12" s="120">
        <v>181</v>
      </c>
      <c r="M12" s="120">
        <v>14799</v>
      </c>
      <c r="N12" s="120">
        <v>327</v>
      </c>
      <c r="O12" s="120">
        <v>80</v>
      </c>
    </row>
    <row r="13" spans="1:18" ht="12" customHeight="1">
      <c r="A13" s="109" t="s">
        <v>316</v>
      </c>
      <c r="B13" s="120" t="s">
        <v>403</v>
      </c>
      <c r="C13" s="120" t="s">
        <v>403</v>
      </c>
      <c r="D13" s="120" t="s">
        <v>403</v>
      </c>
      <c r="E13" s="120" t="s">
        <v>403</v>
      </c>
      <c r="F13" s="120" t="s">
        <v>403</v>
      </c>
      <c r="G13" s="120" t="s">
        <v>403</v>
      </c>
      <c r="H13" s="120" t="s">
        <v>403</v>
      </c>
      <c r="I13" s="120" t="s">
        <v>403</v>
      </c>
      <c r="J13" s="120" t="s">
        <v>403</v>
      </c>
      <c r="K13" s="120" t="s">
        <v>403</v>
      </c>
      <c r="L13" s="120" t="s">
        <v>403</v>
      </c>
      <c r="M13" s="120" t="s">
        <v>403</v>
      </c>
      <c r="N13" s="120" t="s">
        <v>403</v>
      </c>
      <c r="O13" s="120" t="s">
        <v>403</v>
      </c>
    </row>
    <row r="14" spans="1:18" ht="12" customHeight="1">
      <c r="A14" s="109" t="s">
        <v>317</v>
      </c>
      <c r="B14" s="187" t="s">
        <v>403</v>
      </c>
      <c r="C14" s="187" t="s">
        <v>403</v>
      </c>
      <c r="D14" s="187" t="s">
        <v>403</v>
      </c>
      <c r="E14" s="187" t="s">
        <v>403</v>
      </c>
      <c r="F14" s="187" t="s">
        <v>403</v>
      </c>
      <c r="G14" s="187" t="s">
        <v>403</v>
      </c>
      <c r="H14" s="187" t="s">
        <v>403</v>
      </c>
      <c r="I14" s="187" t="s">
        <v>403</v>
      </c>
      <c r="J14" s="187" t="s">
        <v>403</v>
      </c>
      <c r="K14" s="187" t="s">
        <v>403</v>
      </c>
      <c r="L14" s="187" t="s">
        <v>403</v>
      </c>
      <c r="M14" s="187" t="s">
        <v>403</v>
      </c>
      <c r="N14" s="187" t="s">
        <v>403</v>
      </c>
      <c r="O14" s="187" t="s">
        <v>403</v>
      </c>
    </row>
    <row r="15" spans="1:18" ht="12" customHeight="1">
      <c r="A15" s="188" t="s">
        <v>318</v>
      </c>
      <c r="B15" s="189" t="s">
        <v>403</v>
      </c>
      <c r="C15" s="189" t="s">
        <v>403</v>
      </c>
      <c r="D15" s="136" t="s">
        <v>403</v>
      </c>
      <c r="E15" s="136" t="s">
        <v>403</v>
      </c>
      <c r="F15" s="136" t="s">
        <v>403</v>
      </c>
      <c r="G15" s="136" t="s">
        <v>403</v>
      </c>
      <c r="H15" s="136" t="s">
        <v>403</v>
      </c>
      <c r="I15" s="136" t="s">
        <v>403</v>
      </c>
      <c r="J15" s="136" t="s">
        <v>403</v>
      </c>
      <c r="K15" s="136" t="s">
        <v>403</v>
      </c>
      <c r="L15" s="136" t="s">
        <v>403</v>
      </c>
      <c r="M15" s="136" t="s">
        <v>403</v>
      </c>
      <c r="N15" s="136" t="s">
        <v>403</v>
      </c>
      <c r="O15" s="136" t="s">
        <v>403</v>
      </c>
    </row>
    <row r="16" spans="1:18" ht="12" customHeight="1">
      <c r="A16" s="162" t="s">
        <v>319</v>
      </c>
      <c r="B16" s="186"/>
      <c r="C16" s="186"/>
      <c r="D16" s="186"/>
      <c r="E16" s="186"/>
      <c r="F16" s="186"/>
      <c r="G16" s="186"/>
      <c r="H16" s="186"/>
      <c r="I16" s="186"/>
      <c r="J16" s="186"/>
      <c r="K16" s="186"/>
      <c r="L16" s="186"/>
      <c r="M16" s="186"/>
      <c r="N16" s="186"/>
      <c r="O16" s="186"/>
    </row>
    <row r="17" spans="1:17" ht="12" customHeight="1">
      <c r="A17" s="149" t="s">
        <v>320</v>
      </c>
      <c r="B17" s="119">
        <v>32406.62</v>
      </c>
      <c r="C17" s="119">
        <v>28576.29</v>
      </c>
      <c r="D17" s="119">
        <v>35595.839999999997</v>
      </c>
      <c r="E17" s="119">
        <v>31809.279999999999</v>
      </c>
      <c r="F17" s="119">
        <v>28080</v>
      </c>
      <c r="G17" s="119">
        <v>26795</v>
      </c>
      <c r="H17" s="119">
        <v>30583</v>
      </c>
      <c r="I17" s="119">
        <v>38220</v>
      </c>
      <c r="J17" s="119">
        <v>29093</v>
      </c>
      <c r="K17" s="119">
        <v>24040</v>
      </c>
      <c r="L17" s="119">
        <v>37351</v>
      </c>
      <c r="M17" s="119" t="s">
        <v>403</v>
      </c>
      <c r="N17" s="119" t="s">
        <v>403</v>
      </c>
      <c r="O17" s="119" t="s">
        <v>403</v>
      </c>
    </row>
    <row r="18" spans="1:17" ht="12" customHeight="1">
      <c r="A18" s="152" t="s">
        <v>321</v>
      </c>
      <c r="B18" s="120">
        <v>16214.37</v>
      </c>
      <c r="C18" s="120">
        <v>16352.78</v>
      </c>
      <c r="D18" s="120">
        <v>20001.400000000001</v>
      </c>
      <c r="E18" s="120">
        <v>21883.33</v>
      </c>
      <c r="F18" s="120">
        <v>21937</v>
      </c>
      <c r="G18" s="120">
        <v>21126</v>
      </c>
      <c r="H18" s="120">
        <v>23263</v>
      </c>
      <c r="I18" s="120">
        <v>31640</v>
      </c>
      <c r="J18" s="120">
        <v>28202</v>
      </c>
      <c r="K18" s="120">
        <v>23537</v>
      </c>
      <c r="L18" s="120">
        <v>26632.14</v>
      </c>
      <c r="M18" s="120" t="s">
        <v>403</v>
      </c>
      <c r="N18" s="120" t="s">
        <v>403</v>
      </c>
      <c r="O18" s="120" t="s">
        <v>403</v>
      </c>
    </row>
    <row r="19" spans="1:17" ht="12" customHeight="1">
      <c r="A19" s="152" t="s">
        <v>322</v>
      </c>
      <c r="B19" s="120">
        <v>11051.15</v>
      </c>
      <c r="C19" s="120">
        <v>8514.5</v>
      </c>
      <c r="D19" s="120">
        <v>11630.45</v>
      </c>
      <c r="E19" s="120">
        <v>7592.13</v>
      </c>
      <c r="F19" s="120">
        <v>3282</v>
      </c>
      <c r="G19" s="120">
        <v>3434</v>
      </c>
      <c r="H19" s="120">
        <v>4192</v>
      </c>
      <c r="I19" s="120">
        <v>4484</v>
      </c>
      <c r="J19" s="120">
        <v>3651.91</v>
      </c>
      <c r="K19" s="120" t="s">
        <v>403</v>
      </c>
      <c r="L19" s="120">
        <v>9672.07</v>
      </c>
      <c r="M19" s="120" t="s">
        <v>403</v>
      </c>
      <c r="N19" s="120" t="s">
        <v>403</v>
      </c>
      <c r="O19" s="120" t="s">
        <v>403</v>
      </c>
    </row>
    <row r="20" spans="1:17" ht="12" customHeight="1">
      <c r="A20" s="152" t="s">
        <v>323</v>
      </c>
      <c r="B20" s="120">
        <v>3442.95</v>
      </c>
      <c r="C20" s="120">
        <v>2689.71</v>
      </c>
      <c r="D20" s="120">
        <v>3004.81</v>
      </c>
      <c r="E20" s="120">
        <v>1825.23</v>
      </c>
      <c r="F20" s="120">
        <v>2459</v>
      </c>
      <c r="G20" s="120">
        <v>1784</v>
      </c>
      <c r="H20" s="120">
        <v>2015</v>
      </c>
      <c r="I20" s="120">
        <v>1603</v>
      </c>
      <c r="J20" s="120">
        <v>490.33</v>
      </c>
      <c r="K20" s="120">
        <v>409.71</v>
      </c>
      <c r="L20" s="120">
        <v>861.66</v>
      </c>
      <c r="M20" s="120" t="s">
        <v>403</v>
      </c>
      <c r="N20" s="120" t="s">
        <v>403</v>
      </c>
      <c r="O20" s="120" t="s">
        <v>403</v>
      </c>
    </row>
    <row r="21" spans="1:17" ht="12" customHeight="1">
      <c r="A21" s="152" t="s">
        <v>324</v>
      </c>
      <c r="B21" s="120">
        <v>1698.15</v>
      </c>
      <c r="C21" s="120">
        <v>1019.3</v>
      </c>
      <c r="D21" s="120">
        <v>959.18999999999994</v>
      </c>
      <c r="E21" s="120">
        <v>508.59000000000003</v>
      </c>
      <c r="F21" s="120">
        <v>402</v>
      </c>
      <c r="G21" s="120">
        <v>451</v>
      </c>
      <c r="H21" s="120">
        <v>1112</v>
      </c>
      <c r="I21" s="120">
        <v>493</v>
      </c>
      <c r="J21" s="120">
        <v>685.7</v>
      </c>
      <c r="K21" s="120">
        <v>93.41</v>
      </c>
      <c r="L21" s="120">
        <v>185.47</v>
      </c>
      <c r="M21" s="120" t="s">
        <v>403</v>
      </c>
      <c r="N21" s="120" t="s">
        <v>403</v>
      </c>
      <c r="O21" s="120" t="s">
        <v>403</v>
      </c>
    </row>
    <row r="22" spans="1:17" ht="12" customHeight="1">
      <c r="A22" s="166" t="s">
        <v>325</v>
      </c>
      <c r="B22" s="122">
        <v>14284</v>
      </c>
      <c r="C22" s="122">
        <v>13585</v>
      </c>
      <c r="D22" s="122">
        <v>70666</v>
      </c>
      <c r="E22" s="122">
        <v>36994</v>
      </c>
      <c r="F22" s="122">
        <v>36892</v>
      </c>
      <c r="G22" s="122">
        <v>32808</v>
      </c>
      <c r="H22" s="122">
        <v>34054</v>
      </c>
      <c r="I22" s="122">
        <v>44677</v>
      </c>
      <c r="J22" s="122">
        <v>26149</v>
      </c>
      <c r="K22" s="122" t="s">
        <v>403</v>
      </c>
      <c r="L22" s="122" t="s">
        <v>403</v>
      </c>
      <c r="M22" s="122" t="s">
        <v>403</v>
      </c>
      <c r="N22" s="122" t="s">
        <v>403</v>
      </c>
      <c r="O22" s="122" t="s">
        <v>403</v>
      </c>
    </row>
    <row r="23" spans="1:17" ht="12" customHeight="1">
      <c r="A23" s="24" t="s">
        <v>326</v>
      </c>
      <c r="B23" s="3"/>
      <c r="C23" s="3"/>
      <c r="D23" s="3"/>
      <c r="E23" s="3"/>
      <c r="F23" s="3"/>
      <c r="G23" s="3"/>
      <c r="H23" s="3"/>
      <c r="I23" s="3"/>
      <c r="J23" s="3"/>
      <c r="K23" s="3"/>
      <c r="L23" s="3"/>
      <c r="M23" s="3"/>
      <c r="N23" s="3"/>
      <c r="O23" s="3"/>
    </row>
    <row r="24" spans="1:17" ht="12" customHeight="1">
      <c r="A24" s="23" t="s">
        <v>327</v>
      </c>
      <c r="B24" s="3"/>
      <c r="C24" s="3"/>
      <c r="D24" s="3"/>
      <c r="E24" s="3"/>
      <c r="F24" s="3"/>
      <c r="G24" s="3"/>
      <c r="H24" s="3"/>
      <c r="I24" s="3"/>
      <c r="J24" s="3"/>
      <c r="K24" s="3"/>
      <c r="L24" s="3"/>
      <c r="M24" s="3"/>
      <c r="N24" s="3"/>
      <c r="O24" s="3"/>
    </row>
    <row r="25" spans="1:17" ht="12" customHeight="1">
      <c r="A25" s="295" t="s">
        <v>328</v>
      </c>
      <c r="B25" s="295"/>
      <c r="C25" s="295"/>
      <c r="D25" s="295"/>
      <c r="E25" s="295"/>
      <c r="F25" s="295"/>
      <c r="G25" s="295"/>
      <c r="H25" s="295"/>
      <c r="I25" s="295"/>
      <c r="J25" s="295"/>
      <c r="K25" s="295"/>
      <c r="L25" s="295"/>
      <c r="M25" s="295"/>
      <c r="N25" s="295"/>
      <c r="O25" s="295"/>
    </row>
    <row r="26" spans="1:17" ht="12" customHeight="1">
      <c r="A26" s="24" t="s">
        <v>329</v>
      </c>
      <c r="B26" s="24"/>
      <c r="C26" s="24"/>
      <c r="D26" s="24"/>
      <c r="E26" s="24"/>
      <c r="F26" s="24"/>
      <c r="G26" s="24"/>
      <c r="H26" s="24"/>
      <c r="I26" s="24"/>
      <c r="J26" s="24"/>
      <c r="K26" s="24"/>
      <c r="L26" s="24"/>
      <c r="M26" s="24"/>
      <c r="N26" s="24"/>
      <c r="O26" s="24"/>
    </row>
    <row r="27" spans="1:17" ht="12" customHeight="1">
      <c r="A27" s="24" t="s">
        <v>330</v>
      </c>
      <c r="B27" s="24"/>
      <c r="C27" s="24"/>
      <c r="D27" s="24"/>
      <c r="E27" s="24"/>
      <c r="F27" s="24"/>
      <c r="G27" s="24"/>
      <c r="H27" s="24"/>
      <c r="I27" s="24"/>
      <c r="J27" s="24"/>
      <c r="K27" s="24"/>
      <c r="L27" s="24"/>
      <c r="M27" s="24"/>
      <c r="N27" s="24"/>
      <c r="O27" s="24"/>
    </row>
    <row r="28" spans="1:17" ht="12" customHeight="1">
      <c r="A28" s="3" t="s">
        <v>406</v>
      </c>
      <c r="B28" s="3"/>
      <c r="C28" s="3"/>
      <c r="D28" s="3"/>
      <c r="E28" s="3"/>
      <c r="F28" s="3"/>
      <c r="G28" s="3"/>
      <c r="H28" s="3"/>
      <c r="I28" s="3"/>
      <c r="J28" s="3"/>
      <c r="K28" s="3"/>
      <c r="L28" s="3"/>
      <c r="M28" s="3"/>
      <c r="N28" s="3"/>
      <c r="O28" s="3"/>
    </row>
    <row r="29" spans="1:17">
      <c r="A29" s="3"/>
      <c r="B29" s="3"/>
      <c r="C29" s="3"/>
      <c r="D29" s="3"/>
      <c r="E29" s="3"/>
      <c r="F29" s="3"/>
      <c r="G29" s="3"/>
      <c r="H29" s="3"/>
      <c r="I29" s="3"/>
      <c r="J29" s="3"/>
      <c r="K29" s="3"/>
      <c r="L29" s="3"/>
      <c r="M29" s="3"/>
      <c r="N29" s="3"/>
      <c r="O29" s="3"/>
    </row>
    <row r="30" spans="1:17">
      <c r="A30" s="3"/>
      <c r="B30" s="3"/>
      <c r="C30" s="3"/>
      <c r="D30" s="3"/>
      <c r="E30" s="3"/>
      <c r="F30" s="3"/>
      <c r="G30" s="3"/>
      <c r="H30" s="3"/>
      <c r="I30" s="3"/>
      <c r="J30" s="3"/>
      <c r="K30" s="3"/>
      <c r="L30" s="3"/>
      <c r="M30" s="3"/>
      <c r="N30" s="3"/>
      <c r="O30" s="3"/>
    </row>
    <row r="31" spans="1:17" s="80" customFormat="1" ht="12" customHeight="1">
      <c r="A31" s="4" t="s">
        <v>331</v>
      </c>
      <c r="B31" s="100"/>
      <c r="C31" s="100"/>
      <c r="D31" s="100"/>
      <c r="E31" s="100"/>
      <c r="F31" s="100"/>
      <c r="G31" s="100"/>
      <c r="H31" s="100"/>
      <c r="I31" s="100"/>
      <c r="J31" s="100"/>
      <c r="K31" s="100"/>
      <c r="L31" s="100"/>
      <c r="M31" s="100"/>
      <c r="N31" s="100"/>
      <c r="O31" s="100"/>
      <c r="P31" s="1"/>
      <c r="Q31" s="1"/>
    </row>
    <row r="32" spans="1:17" ht="12" customHeight="1">
      <c r="A32" s="5" t="s">
        <v>2</v>
      </c>
      <c r="B32" s="3"/>
      <c r="C32" s="3"/>
      <c r="D32" s="3"/>
      <c r="E32" s="3"/>
      <c r="F32" s="3"/>
      <c r="G32" s="3"/>
      <c r="H32" s="3"/>
      <c r="I32" s="3"/>
      <c r="J32" s="3"/>
      <c r="K32" s="3"/>
      <c r="L32" s="3"/>
      <c r="M32" s="3"/>
      <c r="N32" s="3"/>
      <c r="O32" s="3"/>
    </row>
    <row r="33" spans="1:17" s="76" customFormat="1" ht="12" customHeight="1" thickBot="1">
      <c r="A33" s="320" t="s">
        <v>3</v>
      </c>
      <c r="B33" s="322">
        <v>2019</v>
      </c>
      <c r="C33" s="322">
        <v>2020</v>
      </c>
      <c r="D33" s="322">
        <v>2021</v>
      </c>
      <c r="E33" s="289"/>
      <c r="F33" s="289"/>
      <c r="G33" s="289"/>
      <c r="H33" s="289"/>
      <c r="I33" s="289"/>
      <c r="J33" s="289"/>
      <c r="K33" s="289"/>
      <c r="L33" s="289"/>
      <c r="M33" s="289"/>
      <c r="N33" s="289"/>
      <c r="O33" s="289"/>
      <c r="P33" s="1"/>
      <c r="Q33" s="1"/>
    </row>
    <row r="34" spans="1:17" ht="12" customHeight="1" thickTop="1">
      <c r="A34" s="161" t="s">
        <v>332</v>
      </c>
      <c r="B34" s="161"/>
      <c r="C34" s="161"/>
      <c r="D34" s="161"/>
      <c r="E34" s="3"/>
      <c r="F34" s="3"/>
      <c r="G34" s="3"/>
      <c r="H34" s="3"/>
      <c r="I34" s="3"/>
      <c r="J34" s="3"/>
      <c r="K34" s="3"/>
      <c r="L34" s="3"/>
      <c r="M34" s="3"/>
      <c r="N34" s="3"/>
      <c r="O34" s="3"/>
    </row>
    <row r="35" spans="1:17" ht="12" customHeight="1">
      <c r="A35" s="173" t="s">
        <v>311</v>
      </c>
      <c r="B35" s="190" t="s">
        <v>403</v>
      </c>
      <c r="C35" s="143">
        <f>348562811/1000000</f>
        <v>348.56281100000001</v>
      </c>
      <c r="D35" s="143">
        <f>991983943/1000000</f>
        <v>991.98394299999995</v>
      </c>
      <c r="E35" s="3"/>
      <c r="F35" s="3"/>
      <c r="G35" s="3"/>
      <c r="H35" s="3"/>
      <c r="I35" s="3"/>
      <c r="J35" s="3"/>
      <c r="K35" s="3"/>
      <c r="L35" s="3"/>
      <c r="M35" s="3"/>
      <c r="N35" s="3"/>
      <c r="O35" s="3"/>
    </row>
    <row r="36" spans="1:17" ht="12" customHeight="1">
      <c r="A36" s="171" t="s">
        <v>333</v>
      </c>
      <c r="B36" s="187" t="s">
        <v>403</v>
      </c>
      <c r="C36" s="116" t="s">
        <v>403</v>
      </c>
      <c r="D36" s="116">
        <f>100*(D35-C35)/C35</f>
        <v>184.59259327008351</v>
      </c>
      <c r="E36" s="3"/>
      <c r="F36" s="3"/>
      <c r="G36" s="3"/>
      <c r="H36" s="3"/>
      <c r="I36" s="3"/>
      <c r="J36" s="3"/>
      <c r="K36" s="3"/>
      <c r="L36" s="3"/>
      <c r="M36" s="3"/>
      <c r="N36" s="3"/>
      <c r="O36" s="3"/>
    </row>
    <row r="37" spans="1:17" ht="12" customHeight="1">
      <c r="A37" s="171" t="s">
        <v>334</v>
      </c>
      <c r="B37" s="187" t="s">
        <v>403</v>
      </c>
      <c r="C37" s="116">
        <f t="shared" ref="C37:C39" si="0">348562811/1000000</f>
        <v>348.56281100000001</v>
      </c>
      <c r="D37" s="116">
        <f>2483533029/1000000</f>
        <v>2483.5330290000002</v>
      </c>
      <c r="E37" s="3"/>
      <c r="F37" s="3"/>
      <c r="G37" s="3"/>
      <c r="H37" s="3"/>
      <c r="I37" s="3"/>
      <c r="J37" s="3"/>
      <c r="K37" s="3"/>
      <c r="L37" s="3"/>
      <c r="M37" s="3"/>
      <c r="N37" s="3"/>
      <c r="O37" s="3"/>
    </row>
    <row r="38" spans="1:17" ht="12" customHeight="1">
      <c r="A38" s="171" t="s">
        <v>314</v>
      </c>
      <c r="B38" s="187" t="s">
        <v>403</v>
      </c>
      <c r="C38" s="116">
        <f t="shared" si="0"/>
        <v>348.56281100000001</v>
      </c>
      <c r="D38" s="116">
        <f>2483533029/1000000</f>
        <v>2483.5330290000002</v>
      </c>
      <c r="E38" s="3"/>
      <c r="F38" s="3"/>
      <c r="G38" s="3"/>
      <c r="H38" s="3"/>
      <c r="I38" s="3"/>
      <c r="J38" s="3"/>
      <c r="K38" s="3"/>
      <c r="L38" s="3"/>
      <c r="M38" s="3"/>
      <c r="N38" s="3"/>
      <c r="O38" s="3"/>
    </row>
    <row r="39" spans="1:17" ht="12" customHeight="1">
      <c r="A39" s="171" t="s">
        <v>335</v>
      </c>
      <c r="B39" s="187" t="s">
        <v>403</v>
      </c>
      <c r="C39" s="116">
        <f t="shared" si="0"/>
        <v>348.56281100000001</v>
      </c>
      <c r="D39" s="116">
        <f>C38+D38</f>
        <v>2832.09584</v>
      </c>
      <c r="E39" s="3"/>
      <c r="F39" s="3"/>
      <c r="G39" s="3"/>
      <c r="H39" s="3"/>
      <c r="I39" s="3"/>
      <c r="J39" s="3"/>
      <c r="K39" s="3"/>
      <c r="L39" s="3"/>
      <c r="M39" s="3"/>
      <c r="N39" s="3"/>
      <c r="O39" s="3"/>
    </row>
    <row r="40" spans="1:17" ht="12" customHeight="1">
      <c r="A40" s="109" t="s">
        <v>336</v>
      </c>
      <c r="B40" s="187" t="s">
        <v>403</v>
      </c>
      <c r="C40" s="120">
        <v>2943</v>
      </c>
      <c r="D40" s="120">
        <v>17059</v>
      </c>
      <c r="E40" s="290"/>
      <c r="F40" s="3"/>
      <c r="G40" s="3"/>
      <c r="H40" s="3"/>
      <c r="I40" s="3"/>
      <c r="J40" s="3"/>
      <c r="K40" s="3"/>
      <c r="L40" s="3"/>
      <c r="M40" s="3"/>
      <c r="N40" s="3"/>
      <c r="O40" s="3"/>
    </row>
    <row r="41" spans="1:17" ht="12" customHeight="1">
      <c r="A41" s="109" t="s">
        <v>316</v>
      </c>
      <c r="B41" s="187" t="s">
        <v>403</v>
      </c>
      <c r="C41" s="120">
        <v>2943</v>
      </c>
      <c r="D41" s="120">
        <f>C40+D40</f>
        <v>20002</v>
      </c>
      <c r="E41" s="3"/>
      <c r="F41" s="3"/>
      <c r="G41" s="3"/>
      <c r="H41" s="3"/>
      <c r="I41" s="3"/>
      <c r="J41" s="3"/>
      <c r="K41" s="3"/>
      <c r="L41" s="3"/>
      <c r="M41" s="3"/>
      <c r="N41" s="3"/>
      <c r="O41" s="3"/>
    </row>
    <row r="42" spans="1:17" ht="12" customHeight="1">
      <c r="A42" s="109" t="s">
        <v>337</v>
      </c>
      <c r="B42" s="187" t="s">
        <v>403</v>
      </c>
      <c r="C42" s="120" t="s">
        <v>403</v>
      </c>
      <c r="D42" s="116">
        <v>7.82</v>
      </c>
      <c r="E42" s="3"/>
      <c r="F42" s="3"/>
      <c r="G42" s="3"/>
      <c r="H42" s="3"/>
      <c r="I42" s="3"/>
      <c r="J42" s="3"/>
      <c r="K42" s="3"/>
      <c r="L42" s="3"/>
      <c r="M42" s="3"/>
      <c r="N42" s="3"/>
      <c r="O42" s="3"/>
    </row>
    <row r="43" spans="1:17" ht="12" customHeight="1">
      <c r="A43" s="188" t="s">
        <v>318</v>
      </c>
      <c r="B43" s="189" t="s">
        <v>403</v>
      </c>
      <c r="C43" s="324">
        <v>100</v>
      </c>
      <c r="D43" s="324">
        <v>100</v>
      </c>
      <c r="E43" s="3"/>
      <c r="F43" s="3"/>
      <c r="G43" s="3"/>
      <c r="H43" s="3"/>
      <c r="I43" s="3"/>
      <c r="J43" s="3"/>
      <c r="K43" s="3"/>
      <c r="L43" s="3"/>
      <c r="M43" s="3"/>
      <c r="N43" s="3"/>
      <c r="O43" s="3"/>
    </row>
    <row r="44" spans="1:17" ht="12" customHeight="1">
      <c r="A44" s="35" t="s">
        <v>338</v>
      </c>
      <c r="B44" s="3"/>
      <c r="C44" s="3"/>
      <c r="D44" s="3"/>
      <c r="E44" s="3"/>
      <c r="F44" s="3"/>
      <c r="G44" s="3"/>
      <c r="H44" s="3"/>
      <c r="I44" s="3"/>
      <c r="J44" s="3"/>
      <c r="K44" s="3"/>
      <c r="L44" s="3"/>
      <c r="M44" s="3"/>
      <c r="N44" s="3"/>
      <c r="O44" s="3"/>
    </row>
    <row r="45" spans="1:17">
      <c r="A45" s="3"/>
      <c r="B45" s="3"/>
      <c r="C45" s="3"/>
      <c r="D45" s="3"/>
      <c r="E45" s="3"/>
      <c r="F45" s="3"/>
      <c r="G45" s="3"/>
      <c r="H45" s="3"/>
      <c r="I45" s="3"/>
      <c r="J45" s="3"/>
      <c r="K45" s="3"/>
      <c r="L45" s="3"/>
      <c r="M45" s="3"/>
      <c r="N45" s="3"/>
      <c r="O45" s="3"/>
    </row>
    <row r="46" spans="1:17">
      <c r="A46" s="3"/>
      <c r="B46" s="3"/>
      <c r="C46" s="3"/>
      <c r="D46" s="290"/>
      <c r="E46" s="3"/>
      <c r="F46" s="3"/>
      <c r="G46" s="3"/>
      <c r="H46" s="3"/>
      <c r="I46" s="3"/>
      <c r="J46" s="3"/>
      <c r="K46" s="3"/>
      <c r="L46" s="3"/>
      <c r="M46" s="3"/>
      <c r="N46" s="3"/>
      <c r="O46" s="3"/>
    </row>
    <row r="48" spans="1:17">
      <c r="D48" s="79"/>
    </row>
  </sheetData>
  <mergeCells count="1">
    <mergeCell ref="A25:O25"/>
  </mergeCells>
  <pageMargins left="0.43307086614173229" right="0.23622047244094491" top="0.74803149606299213" bottom="0.74803149606299213" header="0.31496062992125984" footer="0.31496062992125984"/>
  <pageSetup paperSize="14" scale="91"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2AEABD-3AC1-4772-B104-02A0A8ACD075}">
  <sheetPr>
    <pageSetUpPr fitToPage="1"/>
  </sheetPr>
  <dimension ref="A1:T58"/>
  <sheetViews>
    <sheetView zoomScaleNormal="100" workbookViewId="0">
      <selection activeCell="A4" sqref="A4"/>
    </sheetView>
  </sheetViews>
  <sheetFormatPr defaultColWidth="8.5703125" defaultRowHeight="11.25"/>
  <cols>
    <col min="1" max="1" width="35.5703125" style="60" customWidth="1"/>
    <col min="2" max="14" width="9.7109375" style="60" customWidth="1"/>
    <col min="15" max="16" width="8.5703125" style="60"/>
    <col min="17" max="24" width="9.7109375" style="60" customWidth="1"/>
    <col min="25" max="16384" width="8.5703125" style="60"/>
  </cols>
  <sheetData>
    <row r="1" spans="1:17" s="99" customFormat="1" ht="18">
      <c r="A1" s="97" t="s">
        <v>56</v>
      </c>
      <c r="B1" s="98"/>
      <c r="C1" s="98"/>
      <c r="D1" s="98"/>
      <c r="E1" s="98"/>
      <c r="F1" s="98"/>
      <c r="G1" s="98"/>
      <c r="H1" s="98"/>
      <c r="I1" s="98"/>
      <c r="J1" s="98"/>
      <c r="K1" s="98"/>
      <c r="L1" s="98"/>
      <c r="M1" s="98"/>
      <c r="N1" s="98"/>
    </row>
    <row r="2" spans="1:17" s="74" customFormat="1" ht="18">
      <c r="A2" s="75" t="s">
        <v>0</v>
      </c>
      <c r="B2" s="45"/>
      <c r="C2" s="45"/>
      <c r="D2" s="45"/>
      <c r="E2" s="45"/>
      <c r="F2" s="45"/>
      <c r="G2" s="45"/>
      <c r="H2" s="45"/>
      <c r="I2" s="45"/>
      <c r="J2" s="45"/>
      <c r="K2" s="45"/>
      <c r="L2" s="45"/>
      <c r="M2" s="45"/>
      <c r="N2" s="45"/>
    </row>
    <row r="3" spans="1:17" s="1" customFormat="1" ht="15" customHeight="1">
      <c r="A3" s="95"/>
      <c r="B3" s="3"/>
      <c r="C3" s="3"/>
      <c r="D3" s="3"/>
      <c r="E3" s="3"/>
      <c r="F3" s="3"/>
      <c r="G3" s="3"/>
      <c r="H3" s="3"/>
      <c r="I3" s="3"/>
      <c r="J3" s="3"/>
      <c r="K3" s="3"/>
      <c r="L3" s="3"/>
      <c r="M3" s="3"/>
      <c r="N3" s="3"/>
      <c r="O3" s="3"/>
      <c r="P3" s="3"/>
      <c r="Q3" s="3"/>
    </row>
    <row r="4" spans="1:17" s="141" customFormat="1" ht="12.75">
      <c r="A4" s="139" t="s">
        <v>273</v>
      </c>
      <c r="B4" s="140"/>
      <c r="C4" s="140"/>
      <c r="D4" s="140"/>
      <c r="E4" s="140"/>
      <c r="F4" s="140"/>
      <c r="G4" s="140"/>
      <c r="H4" s="140"/>
      <c r="I4" s="140"/>
      <c r="J4" s="140"/>
      <c r="K4" s="140"/>
      <c r="L4" s="140"/>
      <c r="M4" s="140"/>
      <c r="N4" s="140"/>
    </row>
    <row r="5" spans="1:17" ht="11.1" customHeight="1">
      <c r="A5" s="61" t="s">
        <v>274</v>
      </c>
      <c r="B5" s="52"/>
      <c r="C5" s="52"/>
      <c r="D5" s="52"/>
      <c r="E5" s="52"/>
      <c r="F5" s="52"/>
      <c r="G5" s="52"/>
      <c r="H5" s="52"/>
      <c r="I5" s="52"/>
      <c r="J5" s="52"/>
      <c r="K5" s="52"/>
      <c r="L5" s="52"/>
      <c r="M5" s="52"/>
      <c r="N5" s="52"/>
    </row>
    <row r="6" spans="1:17" ht="12" customHeight="1" thickBot="1">
      <c r="A6" s="325" t="s">
        <v>3</v>
      </c>
      <c r="B6" s="326">
        <v>2009</v>
      </c>
      <c r="C6" s="326">
        <v>2010</v>
      </c>
      <c r="D6" s="326">
        <v>2011</v>
      </c>
      <c r="E6" s="327">
        <v>2012</v>
      </c>
      <c r="F6" s="326">
        <v>2013</v>
      </c>
      <c r="G6" s="326">
        <v>2014</v>
      </c>
      <c r="H6" s="326">
        <v>2015</v>
      </c>
      <c r="I6" s="326">
        <v>2016</v>
      </c>
      <c r="J6" s="326">
        <v>2017</v>
      </c>
      <c r="K6" s="327">
        <v>2018</v>
      </c>
      <c r="L6" s="327">
        <v>2019</v>
      </c>
      <c r="M6" s="327">
        <v>2020</v>
      </c>
      <c r="N6" s="327">
        <v>2021</v>
      </c>
    </row>
    <row r="7" spans="1:17" ht="12" customHeight="1" thickTop="1">
      <c r="A7" s="192" t="s">
        <v>275</v>
      </c>
      <c r="B7" s="193"/>
      <c r="C7" s="193"/>
      <c r="D7" s="193"/>
      <c r="E7" s="193"/>
      <c r="F7" s="193"/>
      <c r="G7" s="194"/>
      <c r="H7" s="195"/>
      <c r="I7" s="195"/>
      <c r="J7" s="195"/>
      <c r="K7" s="195"/>
      <c r="L7" s="195"/>
      <c r="M7" s="195"/>
      <c r="N7" s="195"/>
    </row>
    <row r="8" spans="1:17" ht="12" customHeight="1">
      <c r="A8" s="201" t="s">
        <v>302</v>
      </c>
      <c r="B8" s="202" t="s">
        <v>403</v>
      </c>
      <c r="C8" s="202" t="s">
        <v>403</v>
      </c>
      <c r="D8" s="202" t="s">
        <v>403</v>
      </c>
      <c r="E8" s="202" t="s">
        <v>403</v>
      </c>
      <c r="F8" s="202" t="s">
        <v>403</v>
      </c>
      <c r="G8" s="202" t="s">
        <v>403</v>
      </c>
      <c r="H8" s="202" t="s">
        <v>403</v>
      </c>
      <c r="I8" s="203">
        <v>2603</v>
      </c>
      <c r="J8" s="203">
        <v>2861</v>
      </c>
      <c r="K8" s="202">
        <v>2861</v>
      </c>
      <c r="L8" s="204">
        <v>3887</v>
      </c>
      <c r="M8" s="204">
        <v>4450</v>
      </c>
      <c r="N8" s="328" t="s">
        <v>403</v>
      </c>
    </row>
    <row r="9" spans="1:17" ht="12" customHeight="1">
      <c r="A9" s="205" t="s">
        <v>276</v>
      </c>
      <c r="B9" s="206" t="s">
        <v>403</v>
      </c>
      <c r="C9" s="206" t="s">
        <v>403</v>
      </c>
      <c r="D9" s="206" t="s">
        <v>403</v>
      </c>
      <c r="E9" s="206" t="s">
        <v>403</v>
      </c>
      <c r="F9" s="206" t="s">
        <v>403</v>
      </c>
      <c r="G9" s="206" t="s">
        <v>403</v>
      </c>
      <c r="H9" s="207">
        <v>9432</v>
      </c>
      <c r="I9" s="207">
        <v>12363</v>
      </c>
      <c r="J9" s="207">
        <v>11138</v>
      </c>
      <c r="K9" s="206">
        <v>11939</v>
      </c>
      <c r="L9" s="208">
        <v>10900</v>
      </c>
      <c r="M9" s="206">
        <v>11154</v>
      </c>
      <c r="N9" s="206" t="s">
        <v>403</v>
      </c>
    </row>
    <row r="10" spans="1:17" ht="12" customHeight="1">
      <c r="A10" s="205" t="s">
        <v>277</v>
      </c>
      <c r="B10" s="206">
        <v>591</v>
      </c>
      <c r="C10" s="206">
        <v>594</v>
      </c>
      <c r="D10" s="206">
        <v>589</v>
      </c>
      <c r="E10" s="206">
        <v>576</v>
      </c>
      <c r="F10" s="206">
        <v>595</v>
      </c>
      <c r="G10" s="206">
        <v>613</v>
      </c>
      <c r="H10" s="206">
        <v>621</v>
      </c>
      <c r="I10" s="206">
        <v>642</v>
      </c>
      <c r="J10" s="206">
        <v>673</v>
      </c>
      <c r="K10" s="206">
        <v>707</v>
      </c>
      <c r="L10" s="208">
        <v>774</v>
      </c>
      <c r="M10" s="206">
        <v>797</v>
      </c>
      <c r="N10" s="206">
        <v>822</v>
      </c>
    </row>
    <row r="11" spans="1:17" ht="12" customHeight="1">
      <c r="A11" s="205" t="s">
        <v>278</v>
      </c>
      <c r="B11" s="209">
        <v>14800</v>
      </c>
      <c r="C11" s="207">
        <v>15596</v>
      </c>
      <c r="D11" s="207">
        <v>16729</v>
      </c>
      <c r="E11" s="207">
        <v>17335</v>
      </c>
      <c r="F11" s="207">
        <v>17652</v>
      </c>
      <c r="G11" s="207">
        <v>17422</v>
      </c>
      <c r="H11" s="207">
        <v>16128</v>
      </c>
      <c r="I11" s="207">
        <v>16698</v>
      </c>
      <c r="J11" s="207">
        <v>16582</v>
      </c>
      <c r="K11" s="207">
        <v>12107</v>
      </c>
      <c r="L11" s="210">
        <v>13801</v>
      </c>
      <c r="M11" s="210">
        <v>14641</v>
      </c>
      <c r="N11" s="208">
        <v>15388</v>
      </c>
    </row>
    <row r="12" spans="1:17" ht="12" customHeight="1">
      <c r="A12" s="205" t="s">
        <v>279</v>
      </c>
      <c r="B12" s="206" t="s">
        <v>403</v>
      </c>
      <c r="C12" s="206" t="s">
        <v>403</v>
      </c>
      <c r="D12" s="206" t="s">
        <v>403</v>
      </c>
      <c r="E12" s="206" t="s">
        <v>403</v>
      </c>
      <c r="F12" s="206" t="s">
        <v>403</v>
      </c>
      <c r="G12" s="206" t="s">
        <v>403</v>
      </c>
      <c r="H12" s="206" t="s">
        <v>403</v>
      </c>
      <c r="I12" s="206" t="s">
        <v>403</v>
      </c>
      <c r="J12" s="206" t="s">
        <v>403</v>
      </c>
      <c r="K12" s="206" t="s">
        <v>403</v>
      </c>
      <c r="L12" s="208" t="s">
        <v>403</v>
      </c>
      <c r="M12" s="208" t="s">
        <v>403</v>
      </c>
      <c r="N12" s="208" t="s">
        <v>403</v>
      </c>
    </row>
    <row r="13" spans="1:17" ht="12" customHeight="1">
      <c r="A13" s="205" t="s">
        <v>280</v>
      </c>
      <c r="B13" s="206" t="s">
        <v>403</v>
      </c>
      <c r="C13" s="206" t="s">
        <v>403</v>
      </c>
      <c r="D13" s="206" t="s">
        <v>403</v>
      </c>
      <c r="E13" s="206" t="s">
        <v>403</v>
      </c>
      <c r="F13" s="206" t="s">
        <v>403</v>
      </c>
      <c r="G13" s="206" t="s">
        <v>403</v>
      </c>
      <c r="H13" s="206" t="s">
        <v>403</v>
      </c>
      <c r="I13" s="206" t="s">
        <v>403</v>
      </c>
      <c r="J13" s="206" t="s">
        <v>403</v>
      </c>
      <c r="K13" s="206" t="s">
        <v>403</v>
      </c>
      <c r="L13" s="208" t="s">
        <v>403</v>
      </c>
      <c r="M13" s="208" t="s">
        <v>403</v>
      </c>
      <c r="N13" s="208" t="s">
        <v>403</v>
      </c>
    </row>
    <row r="14" spans="1:17" ht="12" customHeight="1">
      <c r="A14" s="205" t="s">
        <v>281</v>
      </c>
      <c r="B14" s="206" t="s">
        <v>403</v>
      </c>
      <c r="C14" s="206" t="s">
        <v>403</v>
      </c>
      <c r="D14" s="206" t="s">
        <v>403</v>
      </c>
      <c r="E14" s="206" t="s">
        <v>403</v>
      </c>
      <c r="F14" s="206" t="s">
        <v>403</v>
      </c>
      <c r="G14" s="206" t="s">
        <v>403</v>
      </c>
      <c r="H14" s="206" t="s">
        <v>403</v>
      </c>
      <c r="I14" s="206" t="s">
        <v>403</v>
      </c>
      <c r="J14" s="206" t="s">
        <v>403</v>
      </c>
      <c r="K14" s="206" t="s">
        <v>403</v>
      </c>
      <c r="L14" s="208" t="s">
        <v>403</v>
      </c>
      <c r="M14" s="208" t="s">
        <v>403</v>
      </c>
      <c r="N14" s="208" t="s">
        <v>403</v>
      </c>
    </row>
    <row r="15" spans="1:17" ht="12" customHeight="1">
      <c r="A15" s="205" t="s">
        <v>282</v>
      </c>
      <c r="B15" s="206" t="s">
        <v>403</v>
      </c>
      <c r="C15" s="206" t="s">
        <v>403</v>
      </c>
      <c r="D15" s="206" t="s">
        <v>403</v>
      </c>
      <c r="E15" s="206" t="s">
        <v>403</v>
      </c>
      <c r="F15" s="206" t="s">
        <v>403</v>
      </c>
      <c r="G15" s="209">
        <v>199</v>
      </c>
      <c r="H15" s="209">
        <v>200</v>
      </c>
      <c r="I15" s="209">
        <v>199</v>
      </c>
      <c r="J15" s="209">
        <v>197</v>
      </c>
      <c r="K15" s="209">
        <v>196</v>
      </c>
      <c r="L15" s="211">
        <v>200</v>
      </c>
      <c r="M15" s="211">
        <v>200</v>
      </c>
      <c r="N15" s="208">
        <v>198</v>
      </c>
    </row>
    <row r="16" spans="1:17" ht="12" customHeight="1">
      <c r="A16" s="205" t="s">
        <v>283</v>
      </c>
      <c r="B16" s="206">
        <v>32</v>
      </c>
      <c r="C16" s="206">
        <v>31</v>
      </c>
      <c r="D16" s="206">
        <v>28</v>
      </c>
      <c r="E16" s="206">
        <v>28</v>
      </c>
      <c r="F16" s="206">
        <v>27</v>
      </c>
      <c r="G16" s="209">
        <v>27</v>
      </c>
      <c r="H16" s="209">
        <v>27</v>
      </c>
      <c r="I16" s="209">
        <v>28</v>
      </c>
      <c r="J16" s="209">
        <v>27</v>
      </c>
      <c r="K16" s="209">
        <v>27</v>
      </c>
      <c r="L16" s="211">
        <v>26</v>
      </c>
      <c r="M16" s="206">
        <v>25</v>
      </c>
      <c r="N16" s="206">
        <v>25</v>
      </c>
    </row>
    <row r="17" spans="1:19" ht="12" customHeight="1">
      <c r="A17" s="212" t="s">
        <v>284</v>
      </c>
      <c r="B17" s="213">
        <v>46</v>
      </c>
      <c r="C17" s="213">
        <v>51</v>
      </c>
      <c r="D17" s="213">
        <v>52</v>
      </c>
      <c r="E17" s="213">
        <v>52</v>
      </c>
      <c r="F17" s="213">
        <v>55</v>
      </c>
      <c r="G17" s="214">
        <v>58</v>
      </c>
      <c r="H17" s="214">
        <v>59</v>
      </c>
      <c r="I17" s="214">
        <v>62</v>
      </c>
      <c r="J17" s="214">
        <v>64</v>
      </c>
      <c r="K17" s="214">
        <v>70</v>
      </c>
      <c r="L17" s="215">
        <v>70</v>
      </c>
      <c r="M17" s="213">
        <v>74</v>
      </c>
      <c r="N17" s="213">
        <v>75</v>
      </c>
    </row>
    <row r="18" spans="1:19" ht="12" customHeight="1">
      <c r="A18" s="196" t="s">
        <v>285</v>
      </c>
      <c r="B18" s="197"/>
      <c r="C18" s="197"/>
      <c r="D18" s="197"/>
      <c r="E18" s="197"/>
      <c r="F18" s="197"/>
      <c r="G18" s="197"/>
      <c r="H18" s="197"/>
      <c r="I18" s="197"/>
      <c r="J18" s="197"/>
      <c r="K18" s="197"/>
      <c r="L18" s="197"/>
      <c r="M18" s="197"/>
      <c r="N18" s="197"/>
    </row>
    <row r="19" spans="1:19" ht="12" customHeight="1">
      <c r="A19" s="216" t="s">
        <v>286</v>
      </c>
      <c r="B19" s="202" t="s">
        <v>403</v>
      </c>
      <c r="C19" s="202" t="s">
        <v>403</v>
      </c>
      <c r="D19" s="202" t="s">
        <v>403</v>
      </c>
      <c r="E19" s="202" t="s">
        <v>403</v>
      </c>
      <c r="F19" s="202" t="s">
        <v>403</v>
      </c>
      <c r="G19" s="202" t="s">
        <v>403</v>
      </c>
      <c r="H19" s="217">
        <v>172192.156011724</v>
      </c>
      <c r="I19" s="217">
        <v>228538.40789173261</v>
      </c>
      <c r="J19" s="217">
        <v>238752.67040349985</v>
      </c>
      <c r="K19" s="202">
        <v>313339</v>
      </c>
      <c r="L19" s="202">
        <v>355279</v>
      </c>
      <c r="M19" s="202">
        <v>358369</v>
      </c>
      <c r="N19" s="202" t="s">
        <v>403</v>
      </c>
    </row>
    <row r="20" spans="1:19" ht="12" customHeight="1">
      <c r="A20" s="218" t="s">
        <v>287</v>
      </c>
      <c r="B20" s="206" t="s">
        <v>403</v>
      </c>
      <c r="C20" s="206" t="s">
        <v>403</v>
      </c>
      <c r="D20" s="206" t="s">
        <v>403</v>
      </c>
      <c r="E20" s="206" t="s">
        <v>403</v>
      </c>
      <c r="F20" s="206" t="s">
        <v>403</v>
      </c>
      <c r="G20" s="206" t="s">
        <v>403</v>
      </c>
      <c r="H20" s="219" t="s">
        <v>403</v>
      </c>
      <c r="I20" s="220">
        <v>32.722891207757563</v>
      </c>
      <c r="J20" s="220">
        <v>4.469385520794444</v>
      </c>
      <c r="K20" s="219">
        <v>31.239998057591063</v>
      </c>
      <c r="L20" s="219">
        <v>13.4</v>
      </c>
      <c r="M20" s="206">
        <v>0.86973899386115772</v>
      </c>
      <c r="N20" s="206" t="s">
        <v>403</v>
      </c>
    </row>
    <row r="21" spans="1:19" ht="12" customHeight="1">
      <c r="A21" s="218" t="s">
        <v>288</v>
      </c>
      <c r="B21" s="206" t="s">
        <v>403</v>
      </c>
      <c r="C21" s="206" t="s">
        <v>403</v>
      </c>
      <c r="D21" s="206" t="s">
        <v>403</v>
      </c>
      <c r="E21" s="206" t="s">
        <v>403</v>
      </c>
      <c r="F21" s="206" t="s">
        <v>403</v>
      </c>
      <c r="G21" s="206" t="s">
        <v>403</v>
      </c>
      <c r="H21" s="221">
        <v>1.2925398289425312</v>
      </c>
      <c r="I21" s="221">
        <v>1.5782712229148055</v>
      </c>
      <c r="J21" s="221">
        <v>1.5103663453243998</v>
      </c>
      <c r="K21" s="219" t="s">
        <v>403</v>
      </c>
      <c r="L21" s="206" t="s">
        <v>403</v>
      </c>
      <c r="M21" s="206" t="s">
        <v>403</v>
      </c>
      <c r="N21" s="206" t="s">
        <v>403</v>
      </c>
    </row>
    <row r="22" spans="1:19" ht="12" customHeight="1">
      <c r="A22" s="218" t="s">
        <v>289</v>
      </c>
      <c r="B22" s="206" t="s">
        <v>403</v>
      </c>
      <c r="C22" s="206" t="s">
        <v>403</v>
      </c>
      <c r="D22" s="206" t="s">
        <v>403</v>
      </c>
      <c r="E22" s="206" t="s">
        <v>403</v>
      </c>
      <c r="F22" s="206" t="s">
        <v>403</v>
      </c>
      <c r="G22" s="206" t="s">
        <v>403</v>
      </c>
      <c r="H22" s="219" t="s">
        <v>403</v>
      </c>
      <c r="I22" s="219" t="s">
        <v>403</v>
      </c>
      <c r="J22" s="219" t="s">
        <v>403</v>
      </c>
      <c r="K22" s="219" t="s">
        <v>403</v>
      </c>
      <c r="L22" s="206" t="s">
        <v>403</v>
      </c>
      <c r="M22" s="206" t="s">
        <v>403</v>
      </c>
      <c r="N22" s="206" t="s">
        <v>403</v>
      </c>
    </row>
    <row r="23" spans="1:19" ht="12" customHeight="1">
      <c r="A23" s="218" t="s">
        <v>81</v>
      </c>
      <c r="B23" s="206" t="s">
        <v>403</v>
      </c>
      <c r="C23" s="206" t="s">
        <v>403</v>
      </c>
      <c r="D23" s="206" t="s">
        <v>403</v>
      </c>
      <c r="E23" s="206" t="s">
        <v>403</v>
      </c>
      <c r="F23" s="206" t="s">
        <v>403</v>
      </c>
      <c r="G23" s="206" t="s">
        <v>403</v>
      </c>
      <c r="H23" s="209">
        <v>20356.013888965004</v>
      </c>
      <c r="I23" s="209">
        <v>32839.734201862004</v>
      </c>
      <c r="J23" s="209">
        <v>24868.442162500032</v>
      </c>
      <c r="K23" s="206">
        <v>29302</v>
      </c>
      <c r="L23" s="206">
        <v>38268</v>
      </c>
      <c r="M23" s="206">
        <v>42612</v>
      </c>
      <c r="N23" s="206" t="s">
        <v>403</v>
      </c>
    </row>
    <row r="24" spans="1:19" ht="12" customHeight="1">
      <c r="A24" s="218" t="s">
        <v>290</v>
      </c>
      <c r="B24" s="206" t="s">
        <v>403</v>
      </c>
      <c r="C24" s="206" t="s">
        <v>403</v>
      </c>
      <c r="D24" s="206" t="s">
        <v>403</v>
      </c>
      <c r="E24" s="206" t="s">
        <v>403</v>
      </c>
      <c r="F24" s="206" t="s">
        <v>403</v>
      </c>
      <c r="G24" s="206" t="s">
        <v>403</v>
      </c>
      <c r="H24" s="221">
        <v>11.821684773828506</v>
      </c>
      <c r="I24" s="221">
        <v>14.369459604102714</v>
      </c>
      <c r="J24" s="221">
        <v>10.415984927193294</v>
      </c>
      <c r="K24" s="219">
        <v>9.4</v>
      </c>
      <c r="L24" s="219">
        <v>10.8</v>
      </c>
      <c r="M24" s="206">
        <v>11.890537406974376</v>
      </c>
      <c r="N24" s="206" t="s">
        <v>403</v>
      </c>
    </row>
    <row r="25" spans="1:19" ht="12" customHeight="1">
      <c r="A25" s="222" t="s">
        <v>291</v>
      </c>
      <c r="B25" s="213" t="s">
        <v>403</v>
      </c>
      <c r="C25" s="213" t="s">
        <v>403</v>
      </c>
      <c r="D25" s="213" t="s">
        <v>403</v>
      </c>
      <c r="E25" s="213" t="s">
        <v>403</v>
      </c>
      <c r="F25" s="213" t="s">
        <v>403</v>
      </c>
      <c r="G25" s="213" t="s">
        <v>403</v>
      </c>
      <c r="H25" s="213" t="s">
        <v>403</v>
      </c>
      <c r="I25" s="213" t="s">
        <v>403</v>
      </c>
      <c r="J25" s="213" t="s">
        <v>403</v>
      </c>
      <c r="K25" s="213" t="s">
        <v>403</v>
      </c>
      <c r="L25" s="213" t="s">
        <v>403</v>
      </c>
      <c r="M25" s="213" t="s">
        <v>403</v>
      </c>
      <c r="N25" s="213" t="s">
        <v>403</v>
      </c>
    </row>
    <row r="26" spans="1:19" ht="12" customHeight="1">
      <c r="A26" s="62" t="s">
        <v>303</v>
      </c>
      <c r="B26" s="63"/>
      <c r="C26" s="63"/>
      <c r="D26" s="63"/>
      <c r="E26" s="63"/>
      <c r="F26" s="63"/>
      <c r="G26" s="63"/>
      <c r="H26" s="63"/>
      <c r="I26" s="63"/>
      <c r="J26" s="63"/>
      <c r="K26" s="63"/>
      <c r="L26" s="63"/>
      <c r="M26" s="63"/>
      <c r="N26" s="63"/>
    </row>
    <row r="27" spans="1:19" ht="12" customHeight="1">
      <c r="A27" s="242" t="s">
        <v>292</v>
      </c>
      <c r="B27" s="202" t="s">
        <v>403</v>
      </c>
      <c r="C27" s="202" t="s">
        <v>403</v>
      </c>
      <c r="D27" s="202" t="s">
        <v>403</v>
      </c>
      <c r="E27" s="202" t="s">
        <v>403</v>
      </c>
      <c r="F27" s="202" t="s">
        <v>403</v>
      </c>
      <c r="G27" s="202" t="s">
        <v>403</v>
      </c>
      <c r="H27" s="223">
        <v>30.011648199538993</v>
      </c>
      <c r="I27" s="223">
        <v>32.910727602767409</v>
      </c>
      <c r="J27" s="223">
        <v>32.595411271818946</v>
      </c>
      <c r="K27" s="223">
        <v>34.522035239788217</v>
      </c>
      <c r="L27" s="224">
        <v>36.5</v>
      </c>
      <c r="M27" s="202" t="s">
        <v>403</v>
      </c>
      <c r="N27" s="202" t="s">
        <v>403</v>
      </c>
    </row>
    <row r="28" spans="1:19" ht="12" customHeight="1">
      <c r="A28" s="243" t="s">
        <v>23</v>
      </c>
      <c r="B28" s="213" t="s">
        <v>403</v>
      </c>
      <c r="C28" s="213" t="s">
        <v>403</v>
      </c>
      <c r="D28" s="213" t="s">
        <v>403</v>
      </c>
      <c r="E28" s="213" t="s">
        <v>403</v>
      </c>
      <c r="F28" s="213" t="s">
        <v>403</v>
      </c>
      <c r="G28" s="213" t="s">
        <v>403</v>
      </c>
      <c r="H28" s="225">
        <v>69.988351800461004</v>
      </c>
      <c r="I28" s="225">
        <v>67.089272397232577</v>
      </c>
      <c r="J28" s="225">
        <v>67.404588728181039</v>
      </c>
      <c r="K28" s="225">
        <v>65.47796476021179</v>
      </c>
      <c r="L28" s="226">
        <v>63.5</v>
      </c>
      <c r="M28" s="213" t="s">
        <v>403</v>
      </c>
      <c r="N28" s="213" t="s">
        <v>403</v>
      </c>
    </row>
    <row r="29" spans="1:19" ht="12" customHeight="1">
      <c r="A29" s="198" t="s">
        <v>293</v>
      </c>
      <c r="B29" s="197"/>
      <c r="C29" s="197"/>
      <c r="D29" s="197"/>
      <c r="E29" s="197"/>
      <c r="F29" s="197"/>
      <c r="G29" s="199"/>
      <c r="H29" s="199"/>
      <c r="I29" s="199"/>
      <c r="J29" s="199"/>
      <c r="K29" s="199"/>
      <c r="L29" s="199"/>
      <c r="M29" s="199"/>
      <c r="N29" s="199"/>
    </row>
    <row r="30" spans="1:19" ht="12" customHeight="1">
      <c r="A30" s="227" t="s">
        <v>304</v>
      </c>
      <c r="B30" s="217">
        <v>6543.7006855099999</v>
      </c>
      <c r="C30" s="217">
        <v>5946.5657814799997</v>
      </c>
      <c r="D30" s="217">
        <v>7710.5687897500002</v>
      </c>
      <c r="E30" s="217">
        <v>8875.5418804599994</v>
      </c>
      <c r="F30" s="217">
        <v>8538.0901610000001</v>
      </c>
      <c r="G30" s="217">
        <v>12006.747635</v>
      </c>
      <c r="H30" s="217">
        <v>12298.846391999999</v>
      </c>
      <c r="I30" s="217">
        <v>16741.096081</v>
      </c>
      <c r="J30" s="217">
        <v>11676.668562999999</v>
      </c>
      <c r="K30" s="217">
        <v>17115.527295920001</v>
      </c>
      <c r="L30" s="202">
        <v>28780.112518909998</v>
      </c>
      <c r="M30" s="204">
        <v>31542</v>
      </c>
      <c r="N30" s="202" t="s">
        <v>403</v>
      </c>
      <c r="P30" s="64"/>
      <c r="Q30" s="64"/>
      <c r="R30" s="64"/>
      <c r="S30" s="64"/>
    </row>
    <row r="31" spans="1:19" ht="12" customHeight="1">
      <c r="A31" s="218" t="s">
        <v>287</v>
      </c>
      <c r="B31" s="206" t="s">
        <v>403</v>
      </c>
      <c r="C31" s="220">
        <v>-9.1253395093736778</v>
      </c>
      <c r="D31" s="220">
        <v>29.664230971156769</v>
      </c>
      <c r="E31" s="220">
        <v>15.108782795098715</v>
      </c>
      <c r="F31" s="220">
        <v>-3.8020407542993873</v>
      </c>
      <c r="G31" s="220">
        <v>40.625683362352113</v>
      </c>
      <c r="H31" s="220">
        <v>2.4327883443516698</v>
      </c>
      <c r="I31" s="220">
        <v>36.119238727052803</v>
      </c>
      <c r="J31" s="220">
        <v>-30.251469160061625</v>
      </c>
      <c r="K31" s="220">
        <v>46.578856833824837</v>
      </c>
      <c r="L31" s="228">
        <v>68.152064621290407</v>
      </c>
      <c r="M31" s="279">
        <v>9.5965138401571597</v>
      </c>
      <c r="N31" s="206" t="s">
        <v>403</v>
      </c>
      <c r="O31" s="65"/>
      <c r="P31" s="66"/>
      <c r="Q31" s="66"/>
      <c r="R31" s="67"/>
      <c r="S31" s="66"/>
    </row>
    <row r="32" spans="1:19" ht="12" customHeight="1">
      <c r="A32" s="229" t="s">
        <v>305</v>
      </c>
      <c r="B32" s="230">
        <v>7.7990131003723331E-2</v>
      </c>
      <c r="C32" s="230">
        <v>6.3265034676329698E-2</v>
      </c>
      <c r="D32" s="230">
        <v>7.6006172521444718E-2</v>
      </c>
      <c r="E32" s="230">
        <v>8.0244750224610209E-2</v>
      </c>
      <c r="F32" s="230">
        <v>7.0852039237173675E-2</v>
      </c>
      <c r="G32" s="230">
        <v>9.0913180713634259E-2</v>
      </c>
      <c r="H32" s="230">
        <v>8.8200713725959695E-2</v>
      </c>
      <c r="I32" s="230">
        <v>0.11063094142846928</v>
      </c>
      <c r="J32" s="230">
        <v>7.0525545922931587E-2</v>
      </c>
      <c r="K32" s="230">
        <v>9.37057159219679E-2</v>
      </c>
      <c r="L32" s="231">
        <v>0.14746615961755299</v>
      </c>
      <c r="M32" s="280">
        <v>0.17570604536133513</v>
      </c>
      <c r="N32" s="206" t="s">
        <v>403</v>
      </c>
      <c r="R32" s="68"/>
    </row>
    <row r="33" spans="1:20" ht="12" customHeight="1">
      <c r="A33" s="229" t="s">
        <v>294</v>
      </c>
      <c r="B33" s="206" t="s">
        <v>403</v>
      </c>
      <c r="C33" s="206" t="s">
        <v>403</v>
      </c>
      <c r="D33" s="206" t="s">
        <v>403</v>
      </c>
      <c r="E33" s="206" t="s">
        <v>403</v>
      </c>
      <c r="F33" s="206" t="s">
        <v>403</v>
      </c>
      <c r="G33" s="206" t="s">
        <v>403</v>
      </c>
      <c r="H33" s="206" t="s">
        <v>403</v>
      </c>
      <c r="I33" s="206" t="s">
        <v>403</v>
      </c>
      <c r="J33" s="206" t="s">
        <v>403</v>
      </c>
      <c r="K33" s="206" t="s">
        <v>403</v>
      </c>
      <c r="L33" s="206" t="s">
        <v>403</v>
      </c>
      <c r="M33" s="206" t="s">
        <v>403</v>
      </c>
      <c r="N33" s="206" t="s">
        <v>403</v>
      </c>
    </row>
    <row r="34" spans="1:20" ht="12" customHeight="1">
      <c r="A34" s="229" t="s">
        <v>295</v>
      </c>
      <c r="B34" s="206" t="s">
        <v>403</v>
      </c>
      <c r="C34" s="206" t="s">
        <v>403</v>
      </c>
      <c r="D34" s="206" t="s">
        <v>403</v>
      </c>
      <c r="E34" s="206" t="s">
        <v>403</v>
      </c>
      <c r="F34" s="206" t="s">
        <v>403</v>
      </c>
      <c r="G34" s="206" t="s">
        <v>403</v>
      </c>
      <c r="H34" s="206" t="s">
        <v>403</v>
      </c>
      <c r="I34" s="206" t="s">
        <v>403</v>
      </c>
      <c r="J34" s="206" t="s">
        <v>403</v>
      </c>
      <c r="K34" s="206" t="s">
        <v>403</v>
      </c>
      <c r="L34" s="206" t="s">
        <v>403</v>
      </c>
      <c r="M34" s="206" t="s">
        <v>403</v>
      </c>
      <c r="N34" s="206" t="s">
        <v>403</v>
      </c>
    </row>
    <row r="35" spans="1:20" ht="12" customHeight="1">
      <c r="A35" s="229" t="s">
        <v>296</v>
      </c>
      <c r="B35" s="206" t="s">
        <v>403</v>
      </c>
      <c r="C35" s="206" t="s">
        <v>403</v>
      </c>
      <c r="D35" s="206" t="s">
        <v>403</v>
      </c>
      <c r="E35" s="206" t="s">
        <v>403</v>
      </c>
      <c r="F35" s="206" t="s">
        <v>403</v>
      </c>
      <c r="G35" s="206" t="s">
        <v>403</v>
      </c>
      <c r="H35" s="206" t="s">
        <v>403</v>
      </c>
      <c r="I35" s="206" t="s">
        <v>403</v>
      </c>
      <c r="J35" s="206" t="s">
        <v>403</v>
      </c>
      <c r="K35" s="206" t="s">
        <v>403</v>
      </c>
      <c r="L35" s="206" t="s">
        <v>403</v>
      </c>
      <c r="M35" s="206" t="s">
        <v>403</v>
      </c>
      <c r="N35" s="206" t="s">
        <v>403</v>
      </c>
    </row>
    <row r="36" spans="1:20" ht="12" customHeight="1">
      <c r="A36" s="222" t="s">
        <v>291</v>
      </c>
      <c r="B36" s="213" t="s">
        <v>403</v>
      </c>
      <c r="C36" s="213" t="s">
        <v>403</v>
      </c>
      <c r="D36" s="213" t="s">
        <v>403</v>
      </c>
      <c r="E36" s="213" t="s">
        <v>403</v>
      </c>
      <c r="F36" s="213" t="s">
        <v>403</v>
      </c>
      <c r="G36" s="213" t="s">
        <v>403</v>
      </c>
      <c r="H36" s="213" t="s">
        <v>403</v>
      </c>
      <c r="I36" s="213" t="s">
        <v>403</v>
      </c>
      <c r="J36" s="213" t="s">
        <v>403</v>
      </c>
      <c r="K36" s="213" t="s">
        <v>403</v>
      </c>
      <c r="L36" s="213" t="s">
        <v>403</v>
      </c>
      <c r="M36" s="213" t="s">
        <v>403</v>
      </c>
      <c r="N36" s="213" t="s">
        <v>403</v>
      </c>
    </row>
    <row r="37" spans="1:20" ht="12" customHeight="1">
      <c r="A37" s="69" t="s">
        <v>306</v>
      </c>
      <c r="B37" s="70"/>
      <c r="C37" s="71"/>
      <c r="D37" s="71"/>
      <c r="E37" s="71"/>
      <c r="F37" s="71"/>
      <c r="G37" s="71"/>
      <c r="H37" s="71"/>
      <c r="I37" s="71"/>
      <c r="J37" s="71"/>
      <c r="K37" s="71"/>
      <c r="L37" s="71"/>
      <c r="M37" s="71"/>
      <c r="N37" s="71"/>
    </row>
    <row r="38" spans="1:20" ht="12" customHeight="1">
      <c r="A38" s="240" t="s">
        <v>292</v>
      </c>
      <c r="B38" s="232">
        <v>24.566233781438797</v>
      </c>
      <c r="C38" s="233">
        <v>28.076786936080335</v>
      </c>
      <c r="D38" s="233">
        <v>28.67509843034146</v>
      </c>
      <c r="E38" s="233">
        <v>30.323651221963598</v>
      </c>
      <c r="F38" s="233">
        <v>30.090579445217461</v>
      </c>
      <c r="G38" s="233">
        <v>24.562235075244015</v>
      </c>
      <c r="H38" s="233">
        <v>25.076171957120255</v>
      </c>
      <c r="I38" s="233">
        <v>22.669101931187935</v>
      </c>
      <c r="J38" s="233">
        <v>2.841021137237532</v>
      </c>
      <c r="K38" s="232">
        <v>2.772527178365805</v>
      </c>
      <c r="L38" s="232">
        <v>41.514458354357082</v>
      </c>
      <c r="M38" s="281">
        <f>((11947907826/1000000)/M30)*100</f>
        <v>37.879360300551646</v>
      </c>
      <c r="N38" s="202" t="s">
        <v>403</v>
      </c>
    </row>
    <row r="39" spans="1:20" ht="12" customHeight="1">
      <c r="A39" s="241" t="s">
        <v>23</v>
      </c>
      <c r="B39" s="234">
        <v>75.433766218561189</v>
      </c>
      <c r="C39" s="235">
        <v>71.923213063919661</v>
      </c>
      <c r="D39" s="235">
        <v>71.324901569658536</v>
      </c>
      <c r="E39" s="235">
        <v>69.676348778036385</v>
      </c>
      <c r="F39" s="235">
        <v>69.909420554782542</v>
      </c>
      <c r="G39" s="235">
        <v>75.437764924755996</v>
      </c>
      <c r="H39" s="235">
        <v>74.923828042879748</v>
      </c>
      <c r="I39" s="235">
        <v>77.330898068812061</v>
      </c>
      <c r="J39" s="235">
        <v>97.158978862762467</v>
      </c>
      <c r="K39" s="234">
        <v>97.227472821634194</v>
      </c>
      <c r="L39" s="234">
        <v>58.485541645642925</v>
      </c>
      <c r="M39" s="239">
        <f>((16832204692.91/1000000)/M30)*100</f>
        <v>53.364417896487225</v>
      </c>
      <c r="N39" s="213" t="s">
        <v>403</v>
      </c>
    </row>
    <row r="40" spans="1:20" ht="12" customHeight="1">
      <c r="A40" s="198" t="s">
        <v>297</v>
      </c>
      <c r="B40" s="197"/>
      <c r="C40" s="197"/>
      <c r="D40" s="197"/>
      <c r="E40" s="197"/>
      <c r="F40" s="197"/>
      <c r="G40" s="199"/>
      <c r="H40" s="199"/>
      <c r="I40" s="199"/>
      <c r="J40" s="199"/>
      <c r="K40" s="199"/>
      <c r="L40" s="199"/>
      <c r="M40" s="199"/>
      <c r="N40" s="199"/>
    </row>
    <row r="41" spans="1:20" ht="12" customHeight="1">
      <c r="A41" s="227" t="s">
        <v>307</v>
      </c>
      <c r="B41" s="202" t="s">
        <v>403</v>
      </c>
      <c r="C41" s="202" t="s">
        <v>403</v>
      </c>
      <c r="D41" s="202" t="s">
        <v>403</v>
      </c>
      <c r="E41" s="202" t="s">
        <v>403</v>
      </c>
      <c r="F41" s="202" t="s">
        <v>403</v>
      </c>
      <c r="G41" s="217">
        <v>118193.91717596</v>
      </c>
      <c r="H41" s="217">
        <v>125954.860593</v>
      </c>
      <c r="I41" s="217">
        <v>137493.53482199999</v>
      </c>
      <c r="J41" s="217">
        <v>153169.36417399999</v>
      </c>
      <c r="K41" s="217">
        <v>197477.05841299999</v>
      </c>
      <c r="L41" s="217">
        <v>226105.38747799999</v>
      </c>
      <c r="M41" s="236">
        <v>234240.80103546</v>
      </c>
      <c r="N41" s="204">
        <v>246278</v>
      </c>
      <c r="O41" s="66"/>
      <c r="P41" s="64"/>
      <c r="Q41" s="64"/>
      <c r="R41" s="64"/>
      <c r="S41" s="64"/>
      <c r="T41" s="64"/>
    </row>
    <row r="42" spans="1:20" ht="12" customHeight="1">
      <c r="A42" s="218" t="s">
        <v>287</v>
      </c>
      <c r="B42" s="219" t="s">
        <v>403</v>
      </c>
      <c r="C42" s="219" t="s">
        <v>403</v>
      </c>
      <c r="D42" s="219" t="s">
        <v>403</v>
      </c>
      <c r="E42" s="219" t="s">
        <v>403</v>
      </c>
      <c r="F42" s="219" t="s">
        <v>403</v>
      </c>
      <c r="G42" s="329" t="s">
        <v>403</v>
      </c>
      <c r="H42" s="158">
        <v>6.5662798919558396</v>
      </c>
      <c r="I42" s="158">
        <v>9.1609598666343608</v>
      </c>
      <c r="J42" s="158">
        <v>11.420659322114826</v>
      </c>
      <c r="K42" s="158">
        <v>28.927256098462735</v>
      </c>
      <c r="L42" s="158">
        <v>14.497040463873599</v>
      </c>
      <c r="M42" s="330">
        <v>3.5980626769680937</v>
      </c>
      <c r="N42" s="330">
        <v>5.1388139518519571</v>
      </c>
      <c r="P42" s="66"/>
      <c r="Q42" s="66"/>
      <c r="R42" s="66"/>
      <c r="S42" s="67"/>
      <c r="T42" s="66"/>
    </row>
    <row r="43" spans="1:20" ht="12" customHeight="1">
      <c r="A43" s="229" t="s">
        <v>298</v>
      </c>
      <c r="B43" s="219" t="s">
        <v>403</v>
      </c>
      <c r="C43" s="219" t="s">
        <v>403</v>
      </c>
      <c r="D43" s="219" t="s">
        <v>403</v>
      </c>
      <c r="E43" s="219" t="s">
        <v>403</v>
      </c>
      <c r="F43" s="219" t="s">
        <v>403</v>
      </c>
      <c r="G43" s="116">
        <v>0.89494551548225088</v>
      </c>
      <c r="H43" s="116">
        <v>0.90328053928558694</v>
      </c>
      <c r="I43" s="116">
        <v>0.90860473675611797</v>
      </c>
      <c r="J43" s="116">
        <v>0.92512286092192553</v>
      </c>
      <c r="K43" s="116">
        <v>1.0811661724944692</v>
      </c>
      <c r="L43" s="116">
        <v>1.158539360758627</v>
      </c>
      <c r="M43" s="133">
        <v>1.3057932644649175</v>
      </c>
      <c r="N43" s="133">
        <v>1.3284997561816376</v>
      </c>
      <c r="S43" s="68"/>
    </row>
    <row r="44" spans="1:20" ht="12" customHeight="1">
      <c r="A44" s="229" t="s">
        <v>294</v>
      </c>
      <c r="B44" s="219" t="s">
        <v>403</v>
      </c>
      <c r="C44" s="219" t="s">
        <v>403</v>
      </c>
      <c r="D44" s="219" t="s">
        <v>403</v>
      </c>
      <c r="E44" s="219" t="s">
        <v>403</v>
      </c>
      <c r="F44" s="219" t="s">
        <v>403</v>
      </c>
      <c r="G44" s="219" t="s">
        <v>403</v>
      </c>
      <c r="H44" s="219" t="s">
        <v>403</v>
      </c>
      <c r="I44" s="219" t="s">
        <v>403</v>
      </c>
      <c r="J44" s="219" t="s">
        <v>403</v>
      </c>
      <c r="K44" s="219" t="s">
        <v>403</v>
      </c>
      <c r="L44" s="219" t="s">
        <v>403</v>
      </c>
      <c r="M44" s="237" t="s">
        <v>403</v>
      </c>
      <c r="N44" s="237" t="s">
        <v>403</v>
      </c>
    </row>
    <row r="45" spans="1:20" s="72" customFormat="1" ht="12" customHeight="1">
      <c r="A45" s="229" t="s">
        <v>295</v>
      </c>
      <c r="B45" s="219" t="s">
        <v>403</v>
      </c>
      <c r="C45" s="219" t="s">
        <v>403</v>
      </c>
      <c r="D45" s="219" t="s">
        <v>403</v>
      </c>
      <c r="E45" s="219" t="s">
        <v>403</v>
      </c>
      <c r="F45" s="219" t="s">
        <v>403</v>
      </c>
      <c r="G45" s="219" t="s">
        <v>403</v>
      </c>
      <c r="H45" s="219" t="s">
        <v>403</v>
      </c>
      <c r="I45" s="219" t="s">
        <v>403</v>
      </c>
      <c r="J45" s="219" t="s">
        <v>403</v>
      </c>
      <c r="K45" s="219" t="s">
        <v>403</v>
      </c>
      <c r="L45" s="219" t="s">
        <v>403</v>
      </c>
      <c r="M45" s="237" t="s">
        <v>403</v>
      </c>
      <c r="N45" s="237" t="s">
        <v>403</v>
      </c>
    </row>
    <row r="46" spans="1:20" ht="12" customHeight="1">
      <c r="A46" s="229" t="s">
        <v>296</v>
      </c>
      <c r="B46" s="219" t="s">
        <v>403</v>
      </c>
      <c r="C46" s="219" t="s">
        <v>403</v>
      </c>
      <c r="D46" s="219" t="s">
        <v>403</v>
      </c>
      <c r="E46" s="219" t="s">
        <v>403</v>
      </c>
      <c r="F46" s="219" t="s">
        <v>403</v>
      </c>
      <c r="G46" s="219" t="s">
        <v>403</v>
      </c>
      <c r="H46" s="219" t="s">
        <v>403</v>
      </c>
      <c r="I46" s="219" t="s">
        <v>403</v>
      </c>
      <c r="J46" s="219" t="s">
        <v>403</v>
      </c>
      <c r="K46" s="219" t="s">
        <v>403</v>
      </c>
      <c r="L46" s="219" t="s">
        <v>403</v>
      </c>
      <c r="M46" s="237" t="s">
        <v>403</v>
      </c>
      <c r="N46" s="237" t="s">
        <v>403</v>
      </c>
    </row>
    <row r="47" spans="1:20" ht="12" customHeight="1">
      <c r="A47" s="222" t="s">
        <v>291</v>
      </c>
      <c r="B47" s="238" t="s">
        <v>403</v>
      </c>
      <c r="C47" s="238" t="s">
        <v>403</v>
      </c>
      <c r="D47" s="238" t="s">
        <v>403</v>
      </c>
      <c r="E47" s="238" t="s">
        <v>403</v>
      </c>
      <c r="F47" s="238" t="s">
        <v>403</v>
      </c>
      <c r="G47" s="238" t="s">
        <v>403</v>
      </c>
      <c r="H47" s="238" t="s">
        <v>403</v>
      </c>
      <c r="I47" s="238" t="s">
        <v>403</v>
      </c>
      <c r="J47" s="238" t="s">
        <v>403</v>
      </c>
      <c r="K47" s="238" t="s">
        <v>403</v>
      </c>
      <c r="L47" s="238" t="s">
        <v>403</v>
      </c>
      <c r="M47" s="239" t="s">
        <v>403</v>
      </c>
      <c r="N47" s="239" t="s">
        <v>403</v>
      </c>
    </row>
    <row r="48" spans="1:20" ht="12" customHeight="1">
      <c r="A48" s="69" t="s">
        <v>306</v>
      </c>
      <c r="B48" s="70"/>
      <c r="C48" s="71"/>
      <c r="D48" s="71"/>
      <c r="E48" s="71"/>
      <c r="F48" s="71"/>
      <c r="G48" s="73"/>
      <c r="H48" s="71"/>
      <c r="I48" s="71"/>
      <c r="J48" s="71"/>
      <c r="K48" s="71"/>
      <c r="L48" s="71"/>
      <c r="M48" s="71"/>
      <c r="N48" s="71"/>
    </row>
    <row r="49" spans="1:14" ht="12" customHeight="1">
      <c r="A49" s="242" t="s">
        <v>292</v>
      </c>
      <c r="B49" s="282" t="s">
        <v>403</v>
      </c>
      <c r="C49" s="282" t="s">
        <v>403</v>
      </c>
      <c r="D49" s="282" t="s">
        <v>403</v>
      </c>
      <c r="E49" s="282" t="s">
        <v>403</v>
      </c>
      <c r="F49" s="282" t="s">
        <v>403</v>
      </c>
      <c r="G49" s="282" t="s">
        <v>403</v>
      </c>
      <c r="H49" s="282" t="s">
        <v>403</v>
      </c>
      <c r="I49" s="282" t="s">
        <v>403</v>
      </c>
      <c r="J49" s="282" t="s">
        <v>403</v>
      </c>
      <c r="K49" s="282" t="s">
        <v>403</v>
      </c>
      <c r="L49" s="282" t="s">
        <v>403</v>
      </c>
      <c r="M49" s="282" t="s">
        <v>403</v>
      </c>
      <c r="N49" s="281" t="s">
        <v>403</v>
      </c>
    </row>
    <row r="50" spans="1:14" ht="12" customHeight="1">
      <c r="A50" s="243" t="s">
        <v>23</v>
      </c>
      <c r="B50" s="283" t="s">
        <v>403</v>
      </c>
      <c r="C50" s="283" t="s">
        <v>403</v>
      </c>
      <c r="D50" s="283" t="s">
        <v>403</v>
      </c>
      <c r="E50" s="283" t="s">
        <v>403</v>
      </c>
      <c r="F50" s="283" t="s">
        <v>403</v>
      </c>
      <c r="G50" s="283" t="s">
        <v>403</v>
      </c>
      <c r="H50" s="283" t="s">
        <v>403</v>
      </c>
      <c r="I50" s="283" t="s">
        <v>403</v>
      </c>
      <c r="J50" s="283" t="s">
        <v>403</v>
      </c>
      <c r="K50" s="283" t="s">
        <v>403</v>
      </c>
      <c r="L50" s="283" t="s">
        <v>403</v>
      </c>
      <c r="M50" s="283" t="s">
        <v>403</v>
      </c>
      <c r="N50" s="239" t="s">
        <v>403</v>
      </c>
    </row>
    <row r="51" spans="1:14" s="284" customFormat="1" ht="12" customHeight="1">
      <c r="A51" s="296" t="s">
        <v>434</v>
      </c>
      <c r="B51" s="296"/>
      <c r="C51" s="296"/>
      <c r="D51" s="296"/>
      <c r="E51" s="296"/>
      <c r="F51" s="296"/>
      <c r="G51" s="296"/>
      <c r="H51" s="296"/>
      <c r="I51" s="296"/>
      <c r="J51" s="296"/>
      <c r="K51" s="296"/>
      <c r="L51" s="296"/>
      <c r="M51" s="296"/>
      <c r="N51" s="296"/>
    </row>
    <row r="52" spans="1:14" s="284" customFormat="1" ht="12" customHeight="1">
      <c r="A52" s="35" t="s">
        <v>433</v>
      </c>
      <c r="B52" s="35"/>
      <c r="C52" s="35"/>
      <c r="D52" s="35"/>
      <c r="E52" s="35"/>
      <c r="F52" s="35"/>
      <c r="G52" s="35"/>
      <c r="H52" s="35"/>
      <c r="I52" s="35"/>
      <c r="J52" s="35"/>
      <c r="K52" s="35"/>
      <c r="L52" s="35"/>
      <c r="M52" s="278"/>
      <c r="N52" s="278"/>
    </row>
    <row r="53" spans="1:14" s="284" customFormat="1" ht="12" customHeight="1">
      <c r="A53" s="35" t="s">
        <v>299</v>
      </c>
      <c r="B53" s="35"/>
      <c r="C53" s="35"/>
      <c r="D53" s="35"/>
      <c r="E53" s="35"/>
      <c r="F53" s="35"/>
      <c r="G53" s="35"/>
      <c r="H53" s="35"/>
      <c r="I53" s="35"/>
      <c r="J53" s="35"/>
      <c r="K53" s="35"/>
      <c r="L53" s="35"/>
      <c r="M53" s="278"/>
      <c r="N53" s="278"/>
    </row>
    <row r="54" spans="1:14" s="284" customFormat="1" ht="12" customHeight="1">
      <c r="A54" s="35" t="s">
        <v>300</v>
      </c>
      <c r="B54" s="35"/>
      <c r="C54" s="35"/>
      <c r="D54" s="35"/>
      <c r="E54" s="35"/>
      <c r="F54" s="35"/>
      <c r="G54" s="35"/>
      <c r="H54" s="35"/>
      <c r="I54" s="35"/>
      <c r="J54" s="35"/>
      <c r="K54" s="35"/>
      <c r="L54" s="35"/>
      <c r="M54" s="278"/>
      <c r="N54" s="278"/>
    </row>
    <row r="55" spans="1:14" s="285" customFormat="1" ht="12" customHeight="1">
      <c r="A55" s="35" t="s">
        <v>301</v>
      </c>
      <c r="B55" s="35"/>
      <c r="C55" s="35"/>
      <c r="D55" s="35"/>
      <c r="E55" s="35"/>
      <c r="F55" s="35"/>
      <c r="G55" s="35"/>
      <c r="H55" s="35"/>
      <c r="I55" s="35"/>
      <c r="J55" s="35"/>
      <c r="K55" s="35"/>
      <c r="L55" s="35"/>
      <c r="M55" s="278"/>
      <c r="N55" s="278"/>
    </row>
    <row r="56" spans="1:14" s="284" customFormat="1" ht="12" customHeight="1">
      <c r="A56" s="35" t="s">
        <v>388</v>
      </c>
      <c r="B56" s="35"/>
      <c r="C56" s="35"/>
      <c r="D56" s="35"/>
      <c r="E56" s="35"/>
      <c r="F56" s="35"/>
      <c r="G56" s="35"/>
      <c r="H56" s="35"/>
      <c r="I56" s="35"/>
      <c r="J56" s="35"/>
      <c r="K56" s="35"/>
      <c r="L56" s="35"/>
      <c r="M56" s="278"/>
      <c r="N56" s="278"/>
    </row>
    <row r="57" spans="1:14" ht="12" customHeight="1"/>
    <row r="58" spans="1:14" ht="12" customHeight="1"/>
  </sheetData>
  <mergeCells count="1">
    <mergeCell ref="A51:N51"/>
  </mergeCells>
  <pageMargins left="0.25" right="0.25" top="0.75" bottom="0.75" header="0.3" footer="0.3"/>
  <pageSetup scale="70" orientation="landscape" horizontalDpi="4294967293"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662704-10F2-4D49-9E54-47CB33EACFF7}">
  <sheetPr>
    <pageSetUpPr fitToPage="1"/>
  </sheetPr>
  <dimension ref="A1:S30"/>
  <sheetViews>
    <sheetView zoomScaleNormal="100" workbookViewId="0">
      <selection activeCell="A4" sqref="A4"/>
    </sheetView>
  </sheetViews>
  <sheetFormatPr defaultColWidth="8.5703125" defaultRowHeight="11.25"/>
  <cols>
    <col min="1" max="1" width="30.7109375" style="1" customWidth="1"/>
    <col min="2" max="23" width="9.7109375" style="1" customWidth="1"/>
    <col min="24" max="16384" width="8.5703125" style="1"/>
  </cols>
  <sheetData>
    <row r="1" spans="1:19" s="99" customFormat="1" ht="18">
      <c r="A1" s="97" t="s">
        <v>56</v>
      </c>
      <c r="B1" s="98"/>
      <c r="C1" s="98"/>
      <c r="D1" s="98"/>
      <c r="E1" s="98"/>
      <c r="F1" s="98"/>
      <c r="G1" s="98"/>
      <c r="H1" s="98"/>
      <c r="I1" s="98"/>
      <c r="J1" s="98"/>
      <c r="K1" s="98"/>
      <c r="L1" s="98"/>
      <c r="M1" s="98"/>
      <c r="N1" s="98"/>
      <c r="O1" s="98"/>
      <c r="P1" s="98"/>
      <c r="Q1" s="98"/>
      <c r="R1" s="98"/>
      <c r="S1" s="98"/>
    </row>
    <row r="2" spans="1:19" ht="18">
      <c r="A2" s="81" t="s">
        <v>0</v>
      </c>
      <c r="B2" s="3"/>
      <c r="C2" s="3"/>
      <c r="D2" s="3"/>
      <c r="E2" s="3"/>
      <c r="F2" s="3"/>
      <c r="G2" s="3"/>
      <c r="H2" s="3"/>
      <c r="I2" s="3"/>
      <c r="J2" s="3"/>
      <c r="K2" s="3"/>
      <c r="L2" s="3"/>
      <c r="M2" s="3"/>
      <c r="N2" s="3"/>
      <c r="O2" s="3"/>
      <c r="P2" s="3"/>
      <c r="Q2" s="3"/>
      <c r="R2" s="3"/>
      <c r="S2" s="3"/>
    </row>
    <row r="3" spans="1:19" ht="15" customHeight="1">
      <c r="A3" s="95"/>
      <c r="B3" s="3"/>
      <c r="C3" s="3"/>
      <c r="D3" s="3"/>
      <c r="E3" s="3"/>
      <c r="F3" s="3"/>
      <c r="G3" s="3"/>
      <c r="H3" s="3"/>
      <c r="I3" s="3"/>
      <c r="J3" s="3"/>
      <c r="K3" s="3"/>
      <c r="L3" s="3"/>
      <c r="M3" s="3"/>
      <c r="N3" s="3"/>
      <c r="O3" s="3"/>
      <c r="P3" s="3"/>
      <c r="Q3" s="3"/>
      <c r="R3" s="3"/>
      <c r="S3" s="3"/>
    </row>
    <row r="4" spans="1:19" ht="12" customHeight="1">
      <c r="A4" s="82" t="s">
        <v>339</v>
      </c>
      <c r="B4" s="3"/>
      <c r="C4" s="3"/>
      <c r="D4" s="3"/>
      <c r="E4" s="3"/>
      <c r="F4" s="3"/>
      <c r="G4" s="3"/>
      <c r="H4" s="3"/>
      <c r="I4" s="3"/>
      <c r="J4" s="3"/>
      <c r="K4" s="3"/>
      <c r="L4" s="3"/>
      <c r="M4" s="3"/>
      <c r="N4" s="3"/>
      <c r="O4" s="3"/>
      <c r="P4" s="3"/>
      <c r="Q4" s="3"/>
      <c r="R4" s="3"/>
      <c r="S4" s="3"/>
    </row>
    <row r="5" spans="1:19" ht="12" customHeight="1">
      <c r="A5" s="5" t="s">
        <v>2</v>
      </c>
      <c r="B5" s="3"/>
      <c r="C5" s="3"/>
      <c r="D5" s="3"/>
      <c r="E5" s="3"/>
      <c r="F5" s="3"/>
      <c r="G5" s="3"/>
      <c r="H5" s="3"/>
      <c r="I5" s="3"/>
      <c r="J5" s="3"/>
      <c r="K5" s="3"/>
      <c r="L5" s="3"/>
      <c r="M5" s="3"/>
      <c r="N5" s="3"/>
      <c r="O5" s="3"/>
      <c r="P5" s="3"/>
      <c r="Q5" s="3"/>
      <c r="R5" s="3"/>
      <c r="S5" s="3"/>
    </row>
    <row r="6" spans="1:19" ht="12" customHeight="1" thickBot="1">
      <c r="A6" s="320" t="s">
        <v>3</v>
      </c>
      <c r="B6" s="321">
        <v>2004</v>
      </c>
      <c r="C6" s="321">
        <v>2005</v>
      </c>
      <c r="D6" s="321">
        <v>2006</v>
      </c>
      <c r="E6" s="321">
        <v>2007</v>
      </c>
      <c r="F6" s="321">
        <v>2008</v>
      </c>
      <c r="G6" s="321">
        <v>2009</v>
      </c>
      <c r="H6" s="321">
        <v>2010</v>
      </c>
      <c r="I6" s="321">
        <v>2011</v>
      </c>
      <c r="J6" s="322">
        <v>2012</v>
      </c>
      <c r="K6" s="321">
        <v>2013</v>
      </c>
      <c r="L6" s="321">
        <v>2014</v>
      </c>
      <c r="M6" s="321">
        <v>2015</v>
      </c>
      <c r="N6" s="321">
        <v>2016</v>
      </c>
      <c r="O6" s="321">
        <v>2017</v>
      </c>
      <c r="P6" s="321">
        <v>2018</v>
      </c>
      <c r="Q6" s="322">
        <v>2019</v>
      </c>
      <c r="R6" s="322">
        <v>2020</v>
      </c>
      <c r="S6" s="322">
        <v>2021</v>
      </c>
    </row>
    <row r="7" spans="1:19" ht="12" customHeight="1" thickTop="1">
      <c r="A7" s="200" t="s">
        <v>340</v>
      </c>
      <c r="B7" s="161"/>
      <c r="C7" s="161"/>
      <c r="D7" s="161"/>
      <c r="E7" s="161"/>
      <c r="F7" s="161"/>
      <c r="G7" s="161"/>
      <c r="H7" s="161"/>
      <c r="I7" s="161"/>
      <c r="J7" s="161"/>
      <c r="K7" s="161"/>
      <c r="L7" s="161"/>
      <c r="M7" s="161"/>
      <c r="N7" s="161"/>
      <c r="O7" s="161"/>
      <c r="P7" s="161"/>
      <c r="Q7" s="161"/>
      <c r="R7" s="161"/>
      <c r="S7" s="161"/>
    </row>
    <row r="8" spans="1:19" ht="12" customHeight="1">
      <c r="A8" s="83" t="s">
        <v>341</v>
      </c>
      <c r="B8" s="14"/>
      <c r="C8" s="14"/>
      <c r="D8" s="14"/>
      <c r="E8" s="14"/>
      <c r="F8" s="14"/>
      <c r="G8" s="14"/>
      <c r="H8" s="14"/>
      <c r="I8" s="14"/>
      <c r="J8" s="14"/>
      <c r="K8" s="14"/>
      <c r="L8" s="14"/>
      <c r="M8" s="14"/>
      <c r="N8" s="14"/>
      <c r="O8" s="14"/>
      <c r="P8" s="14"/>
      <c r="Q8" s="14"/>
      <c r="R8" s="14"/>
      <c r="S8" s="14"/>
    </row>
    <row r="9" spans="1:19" ht="12" customHeight="1">
      <c r="A9" s="110" t="s">
        <v>342</v>
      </c>
      <c r="B9" s="111">
        <v>1822.83</v>
      </c>
      <c r="C9" s="111">
        <v>2096.04</v>
      </c>
      <c r="D9" s="111">
        <v>2982.54</v>
      </c>
      <c r="E9" s="112">
        <v>3621.6</v>
      </c>
      <c r="F9" s="112">
        <v>1872.85</v>
      </c>
      <c r="G9" s="112">
        <v>3052.68</v>
      </c>
      <c r="H9" s="112">
        <v>4201.1400000000003</v>
      </c>
      <c r="I9" s="112">
        <v>4371.96</v>
      </c>
      <c r="J9" s="112">
        <v>5812.73</v>
      </c>
      <c r="K9" s="112">
        <v>5889.83</v>
      </c>
      <c r="L9" s="112">
        <v>7230.57</v>
      </c>
      <c r="M9" s="112">
        <v>6952.08</v>
      </c>
      <c r="N9" s="112">
        <v>6840.64</v>
      </c>
      <c r="O9" s="112">
        <v>8558.42</v>
      </c>
      <c r="P9" s="112">
        <v>7466.02</v>
      </c>
      <c r="Q9" s="112">
        <v>7815.26</v>
      </c>
      <c r="R9" s="112">
        <v>7139.71</v>
      </c>
      <c r="S9" s="112">
        <v>7122.63</v>
      </c>
    </row>
    <row r="10" spans="1:19" ht="12" customHeight="1">
      <c r="A10" s="113" t="s">
        <v>343</v>
      </c>
      <c r="B10" s="114">
        <v>4766408.8179366142</v>
      </c>
      <c r="C10" s="114">
        <v>5948447.1328074839</v>
      </c>
      <c r="D10" s="114">
        <v>7172863.652013842</v>
      </c>
      <c r="E10" s="115">
        <v>7972331.3803295251</v>
      </c>
      <c r="F10" s="115">
        <v>4069931.3241982521</v>
      </c>
      <c r="G10" s="115">
        <v>6031881.7829034943</v>
      </c>
      <c r="H10" s="115">
        <v>8865558.3369231652</v>
      </c>
      <c r="I10" s="115">
        <v>8696247.0095800422</v>
      </c>
      <c r="J10" s="115">
        <v>10929505.689463839</v>
      </c>
      <c r="K10" s="115">
        <v>11930422.960850239</v>
      </c>
      <c r="L10" s="115">
        <v>14217247.728572836</v>
      </c>
      <c r="M10" s="115">
        <v>13437054.984685453</v>
      </c>
      <c r="N10" s="115">
        <v>14421746.126481602</v>
      </c>
      <c r="O10" s="115">
        <v>17562463.107614867</v>
      </c>
      <c r="P10" s="115">
        <v>16135383.392506585</v>
      </c>
      <c r="Q10" s="115">
        <v>16693762.527090326</v>
      </c>
      <c r="R10" s="115">
        <v>15830485.3867414</v>
      </c>
      <c r="S10" s="115">
        <v>18051138.983414013</v>
      </c>
    </row>
    <row r="11" spans="1:19" ht="12" customHeight="1">
      <c r="A11" s="113" t="s">
        <v>123</v>
      </c>
      <c r="B11" s="116" t="s">
        <v>13</v>
      </c>
      <c r="C11" s="116">
        <v>24.799348105070351</v>
      </c>
      <c r="D11" s="116">
        <v>20.583800979810864</v>
      </c>
      <c r="E11" s="116">
        <v>11.145725990361266</v>
      </c>
      <c r="F11" s="116">
        <v>-48.949295632138821</v>
      </c>
      <c r="G11" s="116">
        <v>48.205984387015</v>
      </c>
      <c r="H11" s="116">
        <v>46.978317148909014</v>
      </c>
      <c r="I11" s="116">
        <v>-1.9097649680785176</v>
      </c>
      <c r="J11" s="116">
        <v>25.680718100849401</v>
      </c>
      <c r="K11" s="116">
        <v>9.1579372372832459</v>
      </c>
      <c r="L11" s="116">
        <v>19.168010851139375</v>
      </c>
      <c r="M11" s="116">
        <v>-5.4876496406502531</v>
      </c>
      <c r="N11" s="116">
        <v>7.3281767687817485</v>
      </c>
      <c r="O11" s="116">
        <v>21.777647128083856</v>
      </c>
      <c r="P11" s="116">
        <v>-8.1257378669710558</v>
      </c>
      <c r="Q11" s="116">
        <v>3.4605879575384471</v>
      </c>
      <c r="R11" s="116">
        <v>-5.1712556647910635</v>
      </c>
      <c r="S11" s="116">
        <f>(S10/R10-1)*100</f>
        <v>14.027703778006018</v>
      </c>
    </row>
    <row r="12" spans="1:19" ht="12" customHeight="1">
      <c r="A12" s="113" t="s">
        <v>344</v>
      </c>
      <c r="B12" s="114">
        <v>206562.96901698469</v>
      </c>
      <c r="C12" s="114">
        <v>383412.44381448772</v>
      </c>
      <c r="D12" s="115">
        <v>572583.14130846912</v>
      </c>
      <c r="E12" s="115">
        <v>1337970.2479772386</v>
      </c>
      <c r="F12" s="115">
        <v>763887.32704892685</v>
      </c>
      <c r="G12" s="115">
        <v>994130.26263301156</v>
      </c>
      <c r="H12" s="115">
        <v>1207382.5637331465</v>
      </c>
      <c r="I12" s="115">
        <v>1422585.9420770328</v>
      </c>
      <c r="J12" s="115">
        <v>1771698.7198145466</v>
      </c>
      <c r="K12" s="115">
        <v>2546171.8855618308</v>
      </c>
      <c r="L12" s="115">
        <v>2119048.8520218353</v>
      </c>
      <c r="M12" s="115">
        <v>2139852.4900969118</v>
      </c>
      <c r="N12" s="115">
        <v>1912466.2684727707</v>
      </c>
      <c r="O12" s="115">
        <v>1949410.730437902</v>
      </c>
      <c r="P12" s="115">
        <v>1730263.2889699428</v>
      </c>
      <c r="Q12" s="115">
        <v>1763938.4817820278</v>
      </c>
      <c r="R12" s="115">
        <v>1739020.1009219356</v>
      </c>
      <c r="S12" s="115">
        <v>2211559.5436826255</v>
      </c>
    </row>
    <row r="13" spans="1:19" ht="12" customHeight="1">
      <c r="A13" s="113" t="s">
        <v>345</v>
      </c>
      <c r="B13" s="114">
        <v>284340.23944599996</v>
      </c>
      <c r="C13" s="114">
        <v>317614.89781199995</v>
      </c>
      <c r="D13" s="114">
        <v>601165.34014700004</v>
      </c>
      <c r="E13" s="115">
        <v>1157753.387419</v>
      </c>
      <c r="F13" s="115">
        <v>372999.87562900002</v>
      </c>
      <c r="G13" s="115">
        <v>540808.00921600009</v>
      </c>
      <c r="H13" s="115">
        <v>429565.86715800001</v>
      </c>
      <c r="I13" s="115">
        <v>1056593.4851820001</v>
      </c>
      <c r="J13" s="115">
        <v>1043117.366528</v>
      </c>
      <c r="K13" s="115">
        <v>515133.97035800002</v>
      </c>
      <c r="L13" s="115">
        <v>813579.09320300003</v>
      </c>
      <c r="M13" s="115">
        <v>492163.86635100003</v>
      </c>
      <c r="N13" s="115">
        <v>440092.27840999997</v>
      </c>
      <c r="O13" s="115">
        <v>439365.44594499998</v>
      </c>
      <c r="P13" s="115">
        <v>402113.98206399998</v>
      </c>
      <c r="Q13" s="115">
        <v>329366.15983900003</v>
      </c>
      <c r="R13" s="115">
        <v>1453922.9816149999</v>
      </c>
      <c r="S13" s="115">
        <v>2752504.2331980001</v>
      </c>
    </row>
    <row r="14" spans="1:19" ht="12" customHeight="1">
      <c r="A14" s="113" t="s">
        <v>346</v>
      </c>
      <c r="B14" s="114">
        <v>231</v>
      </c>
      <c r="C14" s="114">
        <v>233</v>
      </c>
      <c r="D14" s="114">
        <v>236</v>
      </c>
      <c r="E14" s="114">
        <v>242</v>
      </c>
      <c r="F14" s="114">
        <v>244</v>
      </c>
      <c r="G14" s="114">
        <v>246</v>
      </c>
      <c r="H14" s="114">
        <v>251</v>
      </c>
      <c r="I14" s="114">
        <v>251</v>
      </c>
      <c r="J14" s="114">
        <v>252</v>
      </c>
      <c r="K14" s="114">
        <v>255</v>
      </c>
      <c r="L14" s="114">
        <v>259</v>
      </c>
      <c r="M14" s="114">
        <v>261</v>
      </c>
      <c r="N14" s="114">
        <v>261</v>
      </c>
      <c r="O14" s="114">
        <v>263</v>
      </c>
      <c r="P14" s="114">
        <v>263</v>
      </c>
      <c r="Q14" s="114">
        <v>263</v>
      </c>
      <c r="R14" s="114">
        <v>264</v>
      </c>
      <c r="S14" s="114">
        <v>269</v>
      </c>
    </row>
    <row r="15" spans="1:19" ht="12" customHeight="1">
      <c r="A15" s="113" t="s">
        <v>347</v>
      </c>
      <c r="B15" s="114">
        <v>2</v>
      </c>
      <c r="C15" s="114">
        <v>2</v>
      </c>
      <c r="D15" s="114">
        <v>5</v>
      </c>
      <c r="E15" s="114">
        <v>11</v>
      </c>
      <c r="F15" s="114">
        <v>2</v>
      </c>
      <c r="G15" s="114">
        <v>2</v>
      </c>
      <c r="H15" s="114">
        <v>5</v>
      </c>
      <c r="I15" s="114">
        <v>6</v>
      </c>
      <c r="J15" s="114">
        <v>7</v>
      </c>
      <c r="K15" s="114">
        <v>10</v>
      </c>
      <c r="L15" s="114">
        <v>5</v>
      </c>
      <c r="M15" s="114">
        <v>3</v>
      </c>
      <c r="N15" s="114">
        <v>4</v>
      </c>
      <c r="O15" s="114">
        <v>4</v>
      </c>
      <c r="P15" s="114">
        <v>1</v>
      </c>
      <c r="Q15" s="114">
        <v>3</v>
      </c>
      <c r="R15" s="114">
        <v>2</v>
      </c>
      <c r="S15" s="114">
        <v>8</v>
      </c>
    </row>
    <row r="16" spans="1:19" ht="12" customHeight="1">
      <c r="A16" s="117" t="s">
        <v>348</v>
      </c>
      <c r="B16" s="118">
        <v>3</v>
      </c>
      <c r="C16" s="118">
        <v>0</v>
      </c>
      <c r="D16" s="118">
        <v>2</v>
      </c>
      <c r="E16" s="118">
        <v>6</v>
      </c>
      <c r="F16" s="118">
        <v>0</v>
      </c>
      <c r="G16" s="118">
        <v>1</v>
      </c>
      <c r="H16" s="118">
        <v>0</v>
      </c>
      <c r="I16" s="118">
        <v>6</v>
      </c>
      <c r="J16" s="118">
        <v>6</v>
      </c>
      <c r="K16" s="118">
        <v>7</v>
      </c>
      <c r="L16" s="118">
        <v>1</v>
      </c>
      <c r="M16" s="118">
        <v>2</v>
      </c>
      <c r="N16" s="118">
        <v>4</v>
      </c>
      <c r="O16" s="118">
        <v>2</v>
      </c>
      <c r="P16" s="118">
        <v>1</v>
      </c>
      <c r="Q16" s="118">
        <v>3</v>
      </c>
      <c r="R16" s="118">
        <v>1</v>
      </c>
      <c r="S16" s="118">
        <v>3</v>
      </c>
    </row>
    <row r="17" spans="1:19" ht="12" customHeight="1">
      <c r="A17" s="83" t="s">
        <v>349</v>
      </c>
      <c r="B17" s="84"/>
      <c r="C17" s="84"/>
      <c r="D17" s="84"/>
      <c r="E17" s="84"/>
      <c r="F17" s="84"/>
      <c r="G17" s="84"/>
      <c r="H17" s="84"/>
      <c r="I17" s="84"/>
      <c r="J17" s="84"/>
      <c r="K17" s="84"/>
      <c r="L17" s="84"/>
      <c r="M17" s="84"/>
      <c r="N17" s="84"/>
      <c r="O17" s="84"/>
      <c r="P17" s="84"/>
      <c r="Q17" s="84"/>
      <c r="R17" s="84"/>
      <c r="S17" s="84"/>
    </row>
    <row r="18" spans="1:19" ht="12" customHeight="1">
      <c r="A18" s="85" t="s">
        <v>350</v>
      </c>
      <c r="B18" s="86"/>
      <c r="C18" s="86"/>
      <c r="D18" s="86"/>
      <c r="E18" s="86"/>
      <c r="F18" s="86"/>
      <c r="G18" s="86"/>
      <c r="H18" s="86"/>
      <c r="I18" s="86"/>
      <c r="J18" s="86"/>
      <c r="K18" s="86"/>
      <c r="L18" s="86"/>
      <c r="M18" s="86"/>
      <c r="N18" s="86"/>
      <c r="O18" s="86"/>
      <c r="P18" s="86"/>
      <c r="Q18" s="86"/>
      <c r="R18" s="86"/>
      <c r="S18" s="86"/>
    </row>
    <row r="19" spans="1:19" s="15" customFormat="1" ht="12" customHeight="1">
      <c r="A19" s="110" t="s">
        <v>342</v>
      </c>
      <c r="B19" s="119" t="s">
        <v>403</v>
      </c>
      <c r="C19" s="119" t="s">
        <v>403</v>
      </c>
      <c r="D19" s="119" t="s">
        <v>403</v>
      </c>
      <c r="E19" s="119" t="s">
        <v>403</v>
      </c>
      <c r="F19" s="119" t="s">
        <v>403</v>
      </c>
      <c r="G19" s="119" t="s">
        <v>403</v>
      </c>
      <c r="H19" s="119" t="s">
        <v>403</v>
      </c>
      <c r="I19" s="119" t="s">
        <v>403</v>
      </c>
      <c r="J19" s="119" t="s">
        <v>403</v>
      </c>
      <c r="K19" s="119" t="s">
        <v>403</v>
      </c>
      <c r="L19" s="119" t="s">
        <v>403</v>
      </c>
      <c r="M19" s="119" t="s">
        <v>403</v>
      </c>
      <c r="N19" s="119" t="s">
        <v>403</v>
      </c>
      <c r="O19" s="119" t="s">
        <v>403</v>
      </c>
      <c r="P19" s="119" t="s">
        <v>403</v>
      </c>
      <c r="Q19" s="119" t="s">
        <v>403</v>
      </c>
      <c r="R19" s="119" t="s">
        <v>403</v>
      </c>
      <c r="S19" s="286" t="s">
        <v>403</v>
      </c>
    </row>
    <row r="20" spans="1:19" ht="12" customHeight="1">
      <c r="A20" s="113" t="s">
        <v>343</v>
      </c>
      <c r="B20" s="120">
        <v>263.2408982</v>
      </c>
      <c r="C20" s="120">
        <v>290.01624199999998</v>
      </c>
      <c r="D20" s="120">
        <v>321.53308263999998</v>
      </c>
      <c r="E20" s="120">
        <v>4509.4266385000001</v>
      </c>
      <c r="F20" s="120">
        <v>2226.2750679999999</v>
      </c>
      <c r="G20" s="120">
        <v>335.44412019999999</v>
      </c>
      <c r="H20" s="120">
        <v>548.76509520000002</v>
      </c>
      <c r="I20" s="120">
        <v>713.08570299999997</v>
      </c>
      <c r="J20" s="120">
        <v>586.36125279999999</v>
      </c>
      <c r="K20" s="120">
        <v>871</v>
      </c>
      <c r="L20" s="120">
        <v>34470</v>
      </c>
      <c r="M20" s="120">
        <v>28513.068846090002</v>
      </c>
      <c r="N20" s="120">
        <v>17028.631011580001</v>
      </c>
      <c r="O20" s="120">
        <v>20656.504869530003</v>
      </c>
      <c r="P20" s="120">
        <v>11308.169735829999</v>
      </c>
      <c r="Q20" s="120">
        <v>11587.351814489999</v>
      </c>
      <c r="R20" s="120">
        <v>58430.768509870002</v>
      </c>
      <c r="S20" s="120">
        <v>29955.93911531</v>
      </c>
    </row>
    <row r="21" spans="1:19" ht="12" customHeight="1">
      <c r="A21" s="113" t="s">
        <v>123</v>
      </c>
      <c r="B21" s="116" t="s">
        <v>403</v>
      </c>
      <c r="C21" s="116">
        <v>10.171422443505389</v>
      </c>
      <c r="D21" s="116">
        <v>10.867267440835263</v>
      </c>
      <c r="E21" s="116">
        <v>1302.4767222938976</v>
      </c>
      <c r="F21" s="116">
        <v>-50.63064006867755</v>
      </c>
      <c r="G21" s="116">
        <v>-84.932494415375629</v>
      </c>
      <c r="H21" s="116">
        <v>63.593594925084048</v>
      </c>
      <c r="I21" s="116">
        <v>29.943706193651501</v>
      </c>
      <c r="J21" s="116">
        <v>-17.771279057602978</v>
      </c>
      <c r="K21" s="116">
        <v>48.543239486031744</v>
      </c>
      <c r="L21" s="116">
        <v>3857.5200918484502</v>
      </c>
      <c r="M21" s="116">
        <v>-17.281494499303736</v>
      </c>
      <c r="N21" s="116">
        <v>-40.277803474966404</v>
      </c>
      <c r="O21" s="116">
        <v>21.304553815764372</v>
      </c>
      <c r="P21" s="116">
        <v>-45.256132113083403</v>
      </c>
      <c r="Q21" s="116">
        <v>2.4688529194553044</v>
      </c>
      <c r="R21" s="116">
        <v>404.26335063722024</v>
      </c>
      <c r="S21" s="116">
        <v>-48.732594351809901</v>
      </c>
    </row>
    <row r="22" spans="1:19" ht="12" customHeight="1">
      <c r="A22" s="113" t="s">
        <v>344</v>
      </c>
      <c r="B22" s="120">
        <v>1.6250249999999999</v>
      </c>
      <c r="C22" s="120">
        <v>107.09048125</v>
      </c>
      <c r="D22" s="120">
        <v>51.193573999999998</v>
      </c>
      <c r="E22" s="120">
        <v>282.17668671000001</v>
      </c>
      <c r="F22" s="120">
        <v>14.056737500000002</v>
      </c>
      <c r="G22" s="120">
        <v>20.01493178000003</v>
      </c>
      <c r="H22" s="120">
        <v>1.1729500199999809</v>
      </c>
      <c r="I22" s="120">
        <v>5.3760173899999861</v>
      </c>
      <c r="J22" s="120">
        <v>12.404820139999986</v>
      </c>
      <c r="K22" s="120">
        <v>11</v>
      </c>
      <c r="L22" s="120">
        <v>11072</v>
      </c>
      <c r="M22" s="120">
        <v>11558.57189273</v>
      </c>
      <c r="N22" s="120">
        <v>17032.963296669997</v>
      </c>
      <c r="O22" s="120">
        <v>8953.3726568300008</v>
      </c>
      <c r="P22" s="120">
        <v>6559.07386709</v>
      </c>
      <c r="Q22" s="120">
        <v>8640.4487476099985</v>
      </c>
      <c r="R22" s="120">
        <v>31878.872231419999</v>
      </c>
      <c r="S22" s="120">
        <v>20960.744062409991</v>
      </c>
    </row>
    <row r="23" spans="1:19" ht="12" customHeight="1">
      <c r="A23" s="113" t="s">
        <v>345</v>
      </c>
      <c r="B23" s="120">
        <v>1.41625</v>
      </c>
      <c r="C23" s="120">
        <v>25.960276</v>
      </c>
      <c r="D23" s="120">
        <v>9.4787809999999997</v>
      </c>
      <c r="E23" s="120">
        <v>76.585857000000004</v>
      </c>
      <c r="F23" s="120">
        <v>7.4239369999999996</v>
      </c>
      <c r="G23" s="120">
        <v>15.977076</v>
      </c>
      <c r="H23" s="120">
        <v>0.29602899999999999</v>
      </c>
      <c r="I23" s="120">
        <v>2.1927249999999998</v>
      </c>
      <c r="J23" s="120">
        <v>1.681414</v>
      </c>
      <c r="K23" s="120">
        <v>1</v>
      </c>
      <c r="L23" s="120">
        <v>1614</v>
      </c>
      <c r="M23" s="120">
        <v>1098.0200870000001</v>
      </c>
      <c r="N23" s="120">
        <v>2178.2082930000001</v>
      </c>
      <c r="O23" s="120">
        <v>1181.956107</v>
      </c>
      <c r="P23" s="120">
        <v>1733.1809510000001</v>
      </c>
      <c r="Q23" s="120">
        <v>2938.0502959999999</v>
      </c>
      <c r="R23" s="120">
        <v>8598.4366129999999</v>
      </c>
      <c r="S23" s="120">
        <v>3683.6847560000001</v>
      </c>
    </row>
    <row r="24" spans="1:19" ht="12" customHeight="1">
      <c r="A24" s="113" t="s">
        <v>346</v>
      </c>
      <c r="B24" s="120">
        <v>3</v>
      </c>
      <c r="C24" s="120">
        <v>3</v>
      </c>
      <c r="D24" s="120">
        <v>3</v>
      </c>
      <c r="E24" s="120">
        <v>2</v>
      </c>
      <c r="F24" s="120">
        <v>2</v>
      </c>
      <c r="G24" s="120">
        <v>2</v>
      </c>
      <c r="H24" s="120">
        <v>2</v>
      </c>
      <c r="I24" s="120">
        <v>2</v>
      </c>
      <c r="J24" s="120">
        <v>2</v>
      </c>
      <c r="K24" s="121">
        <v>2</v>
      </c>
      <c r="L24" s="121">
        <v>4</v>
      </c>
      <c r="M24" s="120">
        <v>4</v>
      </c>
      <c r="N24" s="120">
        <v>4</v>
      </c>
      <c r="O24" s="120">
        <v>4</v>
      </c>
      <c r="P24" s="120">
        <v>4</v>
      </c>
      <c r="Q24" s="120">
        <v>5</v>
      </c>
      <c r="R24" s="120">
        <v>7</v>
      </c>
      <c r="S24" s="120">
        <v>7</v>
      </c>
    </row>
    <row r="25" spans="1:19" ht="12" customHeight="1">
      <c r="A25" s="113" t="s">
        <v>347</v>
      </c>
      <c r="B25" s="120" t="s">
        <v>403</v>
      </c>
      <c r="C25" s="120" t="s">
        <v>403</v>
      </c>
      <c r="D25" s="120" t="s">
        <v>403</v>
      </c>
      <c r="E25" s="120" t="s">
        <v>403</v>
      </c>
      <c r="F25" s="120" t="s">
        <v>403</v>
      </c>
      <c r="G25" s="120">
        <v>1</v>
      </c>
      <c r="H25" s="120" t="s">
        <v>403</v>
      </c>
      <c r="I25" s="120" t="s">
        <v>403</v>
      </c>
      <c r="J25" s="120" t="s">
        <v>403</v>
      </c>
      <c r="K25" s="120" t="s">
        <v>403</v>
      </c>
      <c r="L25" s="120">
        <v>2</v>
      </c>
      <c r="M25" s="120">
        <v>1</v>
      </c>
      <c r="N25" s="120" t="s">
        <v>403</v>
      </c>
      <c r="O25" s="120" t="s">
        <v>403</v>
      </c>
      <c r="P25" s="120" t="s">
        <v>403</v>
      </c>
      <c r="Q25" s="120">
        <v>1</v>
      </c>
      <c r="R25" s="120">
        <v>2</v>
      </c>
      <c r="S25" s="115">
        <v>0</v>
      </c>
    </row>
    <row r="26" spans="1:19" ht="12" customHeight="1">
      <c r="A26" s="113" t="s">
        <v>348</v>
      </c>
      <c r="B26" s="120" t="s">
        <v>403</v>
      </c>
      <c r="C26" s="120" t="s">
        <v>403</v>
      </c>
      <c r="D26" s="120" t="s">
        <v>403</v>
      </c>
      <c r="E26" s="120" t="s">
        <v>403</v>
      </c>
      <c r="F26" s="120" t="s">
        <v>403</v>
      </c>
      <c r="G26" s="120" t="s">
        <v>403</v>
      </c>
      <c r="H26" s="120" t="s">
        <v>403</v>
      </c>
      <c r="I26" s="120" t="s">
        <v>403</v>
      </c>
      <c r="J26" s="120" t="s">
        <v>403</v>
      </c>
      <c r="K26" s="120" t="s">
        <v>403</v>
      </c>
      <c r="L26" s="120" t="s">
        <v>403</v>
      </c>
      <c r="M26" s="120" t="s">
        <v>403</v>
      </c>
      <c r="N26" s="120" t="s">
        <v>403</v>
      </c>
      <c r="O26" s="120" t="s">
        <v>403</v>
      </c>
      <c r="P26" s="120" t="s">
        <v>403</v>
      </c>
      <c r="Q26" s="120" t="s">
        <v>403</v>
      </c>
      <c r="R26" s="120" t="s">
        <v>403</v>
      </c>
      <c r="S26" s="120" t="s">
        <v>403</v>
      </c>
    </row>
    <row r="27" spans="1:19" ht="12" customHeight="1">
      <c r="A27" s="113" t="s">
        <v>351</v>
      </c>
      <c r="B27" s="120" t="s">
        <v>403</v>
      </c>
      <c r="C27" s="120" t="s">
        <v>403</v>
      </c>
      <c r="D27" s="120" t="s">
        <v>403</v>
      </c>
      <c r="E27" s="120">
        <v>1</v>
      </c>
      <c r="F27" s="120" t="s">
        <v>403</v>
      </c>
      <c r="G27" s="120">
        <v>1</v>
      </c>
      <c r="H27" s="120" t="s">
        <v>403</v>
      </c>
      <c r="I27" s="120" t="s">
        <v>403</v>
      </c>
      <c r="J27" s="120" t="s">
        <v>403</v>
      </c>
      <c r="K27" s="120" t="s">
        <v>403</v>
      </c>
      <c r="L27" s="120" t="s">
        <v>403</v>
      </c>
      <c r="M27" s="120">
        <v>1</v>
      </c>
      <c r="N27" s="120" t="s">
        <v>403</v>
      </c>
      <c r="O27" s="120" t="s">
        <v>403</v>
      </c>
      <c r="P27" s="120" t="s">
        <v>403</v>
      </c>
      <c r="Q27" s="120" t="s">
        <v>403</v>
      </c>
      <c r="R27" s="120" t="s">
        <v>403</v>
      </c>
      <c r="S27" s="120" t="s">
        <v>403</v>
      </c>
    </row>
    <row r="28" spans="1:19" ht="12" customHeight="1">
      <c r="A28" s="117" t="s">
        <v>352</v>
      </c>
      <c r="B28" s="122" t="s">
        <v>403</v>
      </c>
      <c r="C28" s="122" t="s">
        <v>403</v>
      </c>
      <c r="D28" s="122" t="s">
        <v>403</v>
      </c>
      <c r="E28" s="122" t="s">
        <v>403</v>
      </c>
      <c r="F28" s="122" t="s">
        <v>403</v>
      </c>
      <c r="G28" s="122" t="s">
        <v>403</v>
      </c>
      <c r="H28" s="122" t="s">
        <v>403</v>
      </c>
      <c r="I28" s="122" t="s">
        <v>403</v>
      </c>
      <c r="J28" s="122" t="s">
        <v>403</v>
      </c>
      <c r="K28" s="122" t="s">
        <v>403</v>
      </c>
      <c r="L28" s="122" t="s">
        <v>403</v>
      </c>
      <c r="M28" s="122" t="s">
        <v>403</v>
      </c>
      <c r="N28" s="122" t="s">
        <v>403</v>
      </c>
      <c r="O28" s="122" t="s">
        <v>403</v>
      </c>
      <c r="P28" s="122" t="s">
        <v>403</v>
      </c>
      <c r="Q28" s="122" t="s">
        <v>403</v>
      </c>
      <c r="R28" s="122" t="s">
        <v>403</v>
      </c>
      <c r="S28" s="122" t="s">
        <v>403</v>
      </c>
    </row>
    <row r="29" spans="1:19" ht="12" customHeight="1">
      <c r="A29" s="23" t="s">
        <v>353</v>
      </c>
      <c r="B29" s="77"/>
      <c r="C29" s="77"/>
      <c r="D29" s="77"/>
      <c r="E29" s="87"/>
      <c r="F29" s="77"/>
      <c r="G29" s="87"/>
      <c r="H29" s="77"/>
      <c r="I29" s="77"/>
      <c r="J29" s="77"/>
      <c r="K29" s="77"/>
      <c r="L29" s="77"/>
      <c r="M29" s="87"/>
      <c r="N29" s="77"/>
      <c r="O29" s="77"/>
      <c r="P29" s="77"/>
      <c r="Q29" s="77"/>
      <c r="R29" s="77"/>
      <c r="S29" s="77"/>
    </row>
    <row r="30" spans="1:19" ht="12" customHeight="1">
      <c r="A30" s="3" t="s">
        <v>407</v>
      </c>
      <c r="B30" s="3"/>
      <c r="C30" s="3"/>
      <c r="D30" s="3"/>
      <c r="E30" s="3"/>
      <c r="F30" s="3"/>
      <c r="G30" s="3"/>
      <c r="H30" s="3"/>
      <c r="I30" s="3"/>
      <c r="J30" s="3"/>
      <c r="K30" s="3"/>
      <c r="L30" s="3"/>
      <c r="M30" s="3"/>
      <c r="N30" s="3"/>
      <c r="O30" s="3"/>
      <c r="P30" s="3"/>
      <c r="Q30" s="3"/>
      <c r="R30" s="3"/>
      <c r="S30" s="3"/>
    </row>
  </sheetData>
  <pageMargins left="0.25" right="0.25" top="0.75" bottom="0.75" header="0.3" footer="0.3"/>
  <pageSetup scale="49" orientation="portrait"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4B0FA0-CB15-417D-967A-860761A0ED9E}">
  <sheetPr>
    <pageSetUpPr fitToPage="1"/>
  </sheetPr>
  <dimension ref="A1:E18"/>
  <sheetViews>
    <sheetView zoomScaleNormal="100" workbookViewId="0">
      <selection activeCell="A4" sqref="A4"/>
    </sheetView>
  </sheetViews>
  <sheetFormatPr defaultColWidth="8.85546875" defaultRowHeight="15"/>
  <cols>
    <col min="1" max="1" width="25.42578125" customWidth="1"/>
    <col min="2" max="2" width="2.42578125" customWidth="1"/>
    <col min="3" max="3" width="50.5703125" customWidth="1"/>
    <col min="4" max="4" width="2.42578125" customWidth="1"/>
    <col min="5" max="5" width="50.5703125" customWidth="1"/>
    <col min="6" max="18" width="9.7109375" customWidth="1"/>
  </cols>
  <sheetData>
    <row r="1" spans="1:5" s="99" customFormat="1" ht="18">
      <c r="A1" s="97" t="s">
        <v>56</v>
      </c>
      <c r="B1" s="98"/>
      <c r="C1" s="98"/>
      <c r="D1" s="98"/>
      <c r="E1" s="98"/>
    </row>
    <row r="2" spans="1:5" ht="18">
      <c r="A2" s="81" t="s">
        <v>0</v>
      </c>
      <c r="B2" s="93"/>
      <c r="C2" s="93"/>
      <c r="D2" s="93"/>
      <c r="E2" s="93"/>
    </row>
    <row r="3" spans="1:5" s="1" customFormat="1" ht="12" customHeight="1">
      <c r="A3" s="95"/>
      <c r="B3" s="3"/>
      <c r="C3" s="3"/>
      <c r="D3" s="3"/>
      <c r="E3" s="3"/>
    </row>
    <row r="4" spans="1:5">
      <c r="A4" s="102" t="s">
        <v>409</v>
      </c>
      <c r="B4" s="93"/>
      <c r="C4" s="93"/>
      <c r="D4" s="93"/>
      <c r="E4" s="93"/>
    </row>
    <row r="5" spans="1:5" s="88" customFormat="1" ht="15" customHeight="1">
      <c r="A5" s="334" t="s">
        <v>354</v>
      </c>
      <c r="B5" s="331"/>
      <c r="C5" s="332" t="s">
        <v>355</v>
      </c>
      <c r="D5" s="332"/>
      <c r="E5" s="332"/>
    </row>
    <row r="6" spans="1:5" s="89" customFormat="1" ht="15" customHeight="1" thickBot="1">
      <c r="A6" s="335"/>
      <c r="B6" s="333"/>
      <c r="C6" s="333" t="s">
        <v>341</v>
      </c>
      <c r="D6" s="333"/>
      <c r="E6" s="333" t="s">
        <v>350</v>
      </c>
    </row>
    <row r="7" spans="1:5" s="88" customFormat="1" ht="35.1" customHeight="1" thickTop="1">
      <c r="A7" s="297" t="s">
        <v>356</v>
      </c>
      <c r="B7" s="90" t="s">
        <v>357</v>
      </c>
      <c r="C7" s="91" t="s">
        <v>358</v>
      </c>
      <c r="D7" s="90" t="s">
        <v>357</v>
      </c>
      <c r="E7" s="91" t="s">
        <v>359</v>
      </c>
    </row>
    <row r="8" spans="1:5" s="88" customFormat="1" ht="57" customHeight="1">
      <c r="A8" s="298"/>
      <c r="B8" s="90" t="s">
        <v>360</v>
      </c>
      <c r="C8" s="91" t="s">
        <v>361</v>
      </c>
      <c r="D8" s="90" t="s">
        <v>360</v>
      </c>
      <c r="E8" s="91" t="s">
        <v>362</v>
      </c>
    </row>
    <row r="9" spans="1:5" s="88" customFormat="1" ht="45" customHeight="1">
      <c r="A9" s="298"/>
      <c r="B9" s="90" t="s">
        <v>363</v>
      </c>
      <c r="C9" s="91" t="s">
        <v>364</v>
      </c>
      <c r="D9" s="90" t="s">
        <v>363</v>
      </c>
      <c r="E9" s="91" t="s">
        <v>365</v>
      </c>
    </row>
    <row r="10" spans="1:5" s="88" customFormat="1" ht="14.25" customHeight="1">
      <c r="A10" s="91"/>
      <c r="B10" s="90"/>
      <c r="C10" s="91" t="s">
        <v>366</v>
      </c>
      <c r="D10" s="90"/>
      <c r="E10" s="91"/>
    </row>
    <row r="11" spans="1:5" s="88" customFormat="1" ht="45" customHeight="1">
      <c r="A11" s="91" t="s">
        <v>367</v>
      </c>
      <c r="B11" s="90" t="s">
        <v>368</v>
      </c>
      <c r="C11" s="91" t="s">
        <v>369</v>
      </c>
      <c r="D11" s="91"/>
      <c r="E11" s="91" t="s">
        <v>370</v>
      </c>
    </row>
    <row r="12" spans="1:5" s="88" customFormat="1" ht="69" customHeight="1">
      <c r="A12" s="91"/>
      <c r="B12" s="90" t="s">
        <v>371</v>
      </c>
      <c r="C12" s="91" t="s">
        <v>372</v>
      </c>
      <c r="D12" s="91"/>
      <c r="E12" s="91" t="s">
        <v>373</v>
      </c>
    </row>
    <row r="13" spans="1:5" s="88" customFormat="1" ht="36.75" customHeight="1">
      <c r="A13" s="245" t="s">
        <v>374</v>
      </c>
      <c r="B13" s="246"/>
      <c r="C13" s="245" t="s">
        <v>375</v>
      </c>
      <c r="D13" s="245"/>
      <c r="E13" s="245" t="s">
        <v>376</v>
      </c>
    </row>
    <row r="14" spans="1:5" s="88" customFormat="1" ht="24.95" customHeight="1">
      <c r="A14" s="245" t="s">
        <v>377</v>
      </c>
      <c r="B14" s="246"/>
      <c r="C14" s="245" t="s">
        <v>378</v>
      </c>
      <c r="D14" s="245"/>
      <c r="E14" s="245" t="s">
        <v>379</v>
      </c>
    </row>
    <row r="15" spans="1:5" s="88" customFormat="1" ht="207.75" customHeight="1">
      <c r="A15" s="247" t="s">
        <v>380</v>
      </c>
      <c r="B15" s="248"/>
      <c r="C15" s="245" t="s">
        <v>381</v>
      </c>
      <c r="D15" s="247"/>
      <c r="E15" s="245" t="s">
        <v>382</v>
      </c>
    </row>
    <row r="16" spans="1:5" s="88" customFormat="1" ht="111" customHeight="1">
      <c r="A16" s="78" t="s">
        <v>383</v>
      </c>
      <c r="B16" s="244"/>
      <c r="C16" s="78" t="s">
        <v>384</v>
      </c>
      <c r="D16" s="244"/>
      <c r="E16" s="92" t="s">
        <v>385</v>
      </c>
    </row>
    <row r="17" spans="1:5" s="123" customFormat="1" ht="12" customHeight="1">
      <c r="A17" s="35" t="s">
        <v>386</v>
      </c>
      <c r="B17" s="291"/>
      <c r="C17" s="291"/>
      <c r="D17" s="291"/>
      <c r="E17" s="291"/>
    </row>
    <row r="18" spans="1:5" s="123" customFormat="1" ht="12" customHeight="1">
      <c r="A18" s="35" t="s">
        <v>387</v>
      </c>
      <c r="B18" s="291"/>
      <c r="C18" s="291"/>
      <c r="D18" s="291"/>
      <c r="E18" s="291"/>
    </row>
  </sheetData>
  <mergeCells count="3">
    <mergeCell ref="A5:A6"/>
    <mergeCell ref="C5:E5"/>
    <mergeCell ref="A7:A9"/>
  </mergeCells>
  <pageMargins left="0.25" right="0.25" top="0.75" bottom="0.75" header="0.3" footer="0.3"/>
  <pageSetup scale="77" orientation="portrait" horizontalDpi="4294967293"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ED8936-E03C-4855-AD71-4FAE1567BDB9}">
  <sheetPr>
    <pageSetUpPr fitToPage="1"/>
  </sheetPr>
  <dimension ref="A1:Y90"/>
  <sheetViews>
    <sheetView workbookViewId="0">
      <selection activeCell="A4" sqref="A4"/>
    </sheetView>
  </sheetViews>
  <sheetFormatPr defaultColWidth="8.85546875" defaultRowHeight="11.25"/>
  <cols>
    <col min="1" max="1" width="43.7109375" style="57" customWidth="1"/>
    <col min="2" max="2" width="15.7109375" style="58" customWidth="1"/>
    <col min="3" max="3" width="2.42578125" style="58" customWidth="1"/>
    <col min="4" max="4" width="99.85546875" style="57" customWidth="1"/>
    <col min="5" max="24" width="9.7109375" style="59" customWidth="1"/>
    <col min="25" max="16384" width="8.85546875" style="59"/>
  </cols>
  <sheetData>
    <row r="1" spans="1:4" s="99" customFormat="1" ht="18">
      <c r="A1" s="97" t="s">
        <v>56</v>
      </c>
      <c r="B1" s="98"/>
      <c r="C1" s="98"/>
      <c r="D1" s="98"/>
    </row>
    <row r="2" spans="1:4" s="31" customFormat="1" ht="18">
      <c r="A2" s="95" t="s">
        <v>0</v>
      </c>
      <c r="B2" s="106"/>
      <c r="C2" s="106"/>
      <c r="D2" s="107"/>
    </row>
    <row r="3" spans="1:4" s="1" customFormat="1" ht="15" customHeight="1">
      <c r="A3" s="95"/>
      <c r="B3" s="3"/>
      <c r="C3" s="3"/>
      <c r="D3" s="3"/>
    </row>
    <row r="4" spans="1:4" s="80" customFormat="1" ht="12" customHeight="1">
      <c r="A4" s="96" t="s">
        <v>410</v>
      </c>
      <c r="B4" s="108"/>
      <c r="C4" s="108"/>
      <c r="D4" s="108"/>
    </row>
    <row r="5" spans="1:4" s="1" customFormat="1" ht="12" customHeight="1">
      <c r="A5" s="340" t="s">
        <v>142</v>
      </c>
      <c r="B5" s="340"/>
      <c r="C5" s="340"/>
      <c r="D5" s="340"/>
    </row>
    <row r="6" spans="1:4" s="1" customFormat="1" ht="12" customHeight="1">
      <c r="A6" s="339" t="s">
        <v>143</v>
      </c>
      <c r="B6" s="339"/>
      <c r="C6" s="338" t="s">
        <v>144</v>
      </c>
      <c r="D6" s="338"/>
    </row>
    <row r="7" spans="1:4" s="26" customFormat="1" ht="12" customHeight="1">
      <c r="A7" s="300" t="s">
        <v>145</v>
      </c>
      <c r="B7" s="300"/>
      <c r="C7" s="300"/>
      <c r="D7" s="300"/>
    </row>
    <row r="8" spans="1:4" s="26" customFormat="1" ht="46.5" customHeight="1">
      <c r="A8" s="301" t="s">
        <v>146</v>
      </c>
      <c r="B8" s="301"/>
      <c r="C8" s="301" t="s">
        <v>412</v>
      </c>
      <c r="D8" s="301"/>
    </row>
    <row r="9" spans="1:4" s="26" customFormat="1" ht="51" customHeight="1">
      <c r="A9" s="299" t="s">
        <v>147</v>
      </c>
      <c r="B9" s="299"/>
      <c r="C9" s="299" t="s">
        <v>148</v>
      </c>
      <c r="D9" s="299"/>
    </row>
    <row r="10" spans="1:4" s="1" customFormat="1" ht="51" customHeight="1">
      <c r="A10" s="299" t="s">
        <v>149</v>
      </c>
      <c r="B10" s="299"/>
      <c r="C10" s="299" t="s">
        <v>150</v>
      </c>
      <c r="D10" s="299"/>
    </row>
    <row r="11" spans="1:4" s="1" customFormat="1" ht="15.95" customHeight="1">
      <c r="A11" s="299" t="s">
        <v>151</v>
      </c>
      <c r="B11" s="299"/>
      <c r="C11" s="299" t="s">
        <v>152</v>
      </c>
      <c r="D11" s="299"/>
    </row>
    <row r="12" spans="1:4" s="1" customFormat="1" ht="46.5" customHeight="1">
      <c r="A12" s="299" t="s">
        <v>153</v>
      </c>
      <c r="B12" s="299"/>
      <c r="C12" s="299" t="s">
        <v>154</v>
      </c>
      <c r="D12" s="299"/>
    </row>
    <row r="13" spans="1:4" s="1" customFormat="1" ht="94.5" customHeight="1">
      <c r="A13" s="299" t="s">
        <v>155</v>
      </c>
      <c r="B13" s="299"/>
      <c r="C13" s="299" t="s">
        <v>156</v>
      </c>
      <c r="D13" s="299"/>
    </row>
    <row r="14" spans="1:4" s="53" customFormat="1" ht="36.6" customHeight="1">
      <c r="A14" s="299" t="s">
        <v>157</v>
      </c>
      <c r="B14" s="299"/>
      <c r="C14" s="299" t="s">
        <v>158</v>
      </c>
      <c r="D14" s="299"/>
    </row>
    <row r="15" spans="1:4" s="1" customFormat="1" ht="115.5" customHeight="1">
      <c r="A15" s="299" t="s">
        <v>159</v>
      </c>
      <c r="B15" s="299"/>
      <c r="C15" s="299" t="s">
        <v>160</v>
      </c>
      <c r="D15" s="299"/>
    </row>
    <row r="16" spans="1:4" s="53" customFormat="1" ht="15" customHeight="1">
      <c r="A16" s="299" t="s">
        <v>161</v>
      </c>
      <c r="B16" s="299"/>
      <c r="C16" s="299" t="s">
        <v>162</v>
      </c>
      <c r="D16" s="299"/>
    </row>
    <row r="17" spans="1:25" s="53" customFormat="1" ht="24.95" customHeight="1">
      <c r="A17" s="299" t="s">
        <v>163</v>
      </c>
      <c r="B17" s="299"/>
      <c r="C17" s="299" t="s">
        <v>164</v>
      </c>
      <c r="D17" s="299"/>
    </row>
    <row r="18" spans="1:25" s="53" customFormat="1" ht="28.5" customHeight="1">
      <c r="A18" s="303" t="s">
        <v>165</v>
      </c>
      <c r="B18" s="303"/>
      <c r="C18" s="299" t="s">
        <v>166</v>
      </c>
      <c r="D18" s="299"/>
    </row>
    <row r="19" spans="1:25" s="53" customFormat="1" ht="15" customHeight="1">
      <c r="A19" s="303" t="s">
        <v>167</v>
      </c>
      <c r="B19" s="303"/>
      <c r="C19" s="299" t="s">
        <v>168</v>
      </c>
      <c r="D19" s="299"/>
    </row>
    <row r="20" spans="1:25" s="53" customFormat="1" ht="15" customHeight="1">
      <c r="A20" s="303" t="s">
        <v>169</v>
      </c>
      <c r="B20" s="303"/>
      <c r="C20" s="305" t="s">
        <v>170</v>
      </c>
      <c r="D20" s="305"/>
    </row>
    <row r="21" spans="1:25" s="53" customFormat="1" ht="27.75" customHeight="1">
      <c r="A21" s="105" t="s">
        <v>171</v>
      </c>
      <c r="B21" s="105"/>
      <c r="C21" s="299" t="s">
        <v>172</v>
      </c>
      <c r="D21" s="302"/>
    </row>
    <row r="22" spans="1:25" s="53" customFormat="1" ht="18.75" customHeight="1">
      <c r="A22" s="105" t="s">
        <v>173</v>
      </c>
      <c r="B22" s="105"/>
      <c r="C22" s="299" t="s">
        <v>174</v>
      </c>
      <c r="D22" s="302"/>
    </row>
    <row r="23" spans="1:25" s="53" customFormat="1" ht="24.95" customHeight="1">
      <c r="A23" s="303" t="s">
        <v>175</v>
      </c>
      <c r="B23" s="304"/>
      <c r="C23" s="299" t="s">
        <v>176</v>
      </c>
      <c r="D23" s="302"/>
    </row>
    <row r="24" spans="1:25" s="53" customFormat="1" ht="15" customHeight="1">
      <c r="A24" s="105" t="s">
        <v>177</v>
      </c>
      <c r="B24" s="105"/>
      <c r="C24" s="299" t="s">
        <v>178</v>
      </c>
      <c r="D24" s="302"/>
    </row>
    <row r="25" spans="1:25" s="53" customFormat="1" ht="15" customHeight="1">
      <c r="A25" s="105" t="s">
        <v>179</v>
      </c>
      <c r="B25" s="105"/>
      <c r="C25" s="299" t="s">
        <v>180</v>
      </c>
      <c r="D25" s="302"/>
    </row>
    <row r="26" spans="1:25" customFormat="1" ht="213" customHeight="1">
      <c r="A26" s="251" t="s">
        <v>389</v>
      </c>
      <c r="B26" s="251"/>
      <c r="C26" s="316" t="s">
        <v>398</v>
      </c>
      <c r="D26" s="317"/>
      <c r="E26" s="53"/>
      <c r="F26" s="53"/>
      <c r="G26" s="53"/>
      <c r="H26" s="53"/>
      <c r="I26" s="53"/>
      <c r="J26" s="53"/>
      <c r="K26" s="53"/>
      <c r="L26" s="53"/>
      <c r="M26" s="53"/>
      <c r="N26" s="53"/>
      <c r="O26" s="53"/>
      <c r="P26" s="53"/>
      <c r="Q26" s="53"/>
      <c r="R26" s="53"/>
      <c r="S26" s="53"/>
      <c r="T26" s="53"/>
      <c r="U26" s="53"/>
      <c r="V26" s="53"/>
      <c r="W26" s="53"/>
      <c r="X26" s="53"/>
      <c r="Y26" s="53"/>
    </row>
    <row r="27" spans="1:25" s="26" customFormat="1" ht="12" customHeight="1">
      <c r="A27" s="300" t="s">
        <v>181</v>
      </c>
      <c r="B27" s="300"/>
      <c r="C27" s="300"/>
      <c r="D27" s="300"/>
    </row>
    <row r="28" spans="1:25" s="292" customFormat="1" ht="15" customHeight="1">
      <c r="A28" s="307" t="s">
        <v>182</v>
      </c>
      <c r="B28" s="307"/>
      <c r="C28" s="307" t="s">
        <v>183</v>
      </c>
      <c r="D28" s="307"/>
    </row>
    <row r="29" spans="1:25" s="292" customFormat="1" ht="15" customHeight="1">
      <c r="A29" s="306" t="s">
        <v>184</v>
      </c>
      <c r="B29" s="306"/>
      <c r="C29" s="306" t="s">
        <v>185</v>
      </c>
      <c r="D29" s="306"/>
    </row>
    <row r="30" spans="1:25" s="292" customFormat="1" ht="15" customHeight="1">
      <c r="A30" s="306" t="s">
        <v>186</v>
      </c>
      <c r="B30" s="306"/>
      <c r="C30" s="306" t="s">
        <v>187</v>
      </c>
      <c r="D30" s="306"/>
    </row>
    <row r="31" spans="1:25" s="293" customFormat="1" ht="15" customHeight="1">
      <c r="A31" s="306" t="s">
        <v>188</v>
      </c>
      <c r="B31" s="306"/>
      <c r="C31" s="306" t="s">
        <v>189</v>
      </c>
      <c r="D31" s="306"/>
    </row>
    <row r="32" spans="1:25" s="292" customFormat="1" ht="15" customHeight="1">
      <c r="A32" s="306" t="s">
        <v>190</v>
      </c>
      <c r="B32" s="306"/>
      <c r="C32" s="306" t="s">
        <v>191</v>
      </c>
      <c r="D32" s="306"/>
    </row>
    <row r="33" spans="1:4" s="53" customFormat="1" ht="51" customHeight="1">
      <c r="A33" s="299" t="s">
        <v>192</v>
      </c>
      <c r="B33" s="299"/>
      <c r="C33" s="299" t="s">
        <v>193</v>
      </c>
      <c r="D33" s="299"/>
    </row>
    <row r="34" spans="1:4" s="53" customFormat="1" ht="62.25" customHeight="1">
      <c r="A34" s="299" t="s">
        <v>194</v>
      </c>
      <c r="B34" s="299"/>
      <c r="C34" s="299" t="s">
        <v>195</v>
      </c>
      <c r="D34" s="299"/>
    </row>
    <row r="35" spans="1:4" s="53" customFormat="1" ht="50.25" customHeight="1">
      <c r="A35" s="299" t="s">
        <v>196</v>
      </c>
      <c r="B35" s="299"/>
      <c r="C35" s="299" t="s">
        <v>197</v>
      </c>
      <c r="D35" s="299"/>
    </row>
    <row r="36" spans="1:4" s="53" customFormat="1" ht="24.95" customHeight="1">
      <c r="A36" s="299" t="s">
        <v>198</v>
      </c>
      <c r="B36" s="299"/>
      <c r="C36" s="299" t="s">
        <v>199</v>
      </c>
      <c r="D36" s="299"/>
    </row>
    <row r="37" spans="1:4" s="53" customFormat="1" ht="24.95" customHeight="1">
      <c r="A37" s="299" t="s">
        <v>200</v>
      </c>
      <c r="B37" s="299"/>
      <c r="C37" s="299" t="s">
        <v>201</v>
      </c>
      <c r="D37" s="299"/>
    </row>
    <row r="38" spans="1:4" s="53" customFormat="1" ht="12" customHeight="1">
      <c r="A38" s="299" t="s">
        <v>202</v>
      </c>
      <c r="B38" s="299"/>
      <c r="C38" s="299" t="s">
        <v>203</v>
      </c>
      <c r="D38" s="299"/>
    </row>
    <row r="39" spans="1:4" s="26" customFormat="1" ht="24.95" customHeight="1">
      <c r="A39" s="299" t="s">
        <v>413</v>
      </c>
      <c r="B39" s="299"/>
      <c r="C39" s="299" t="s">
        <v>414</v>
      </c>
      <c r="D39" s="299"/>
    </row>
    <row r="40" spans="1:4" s="26" customFormat="1" ht="12" customHeight="1">
      <c r="A40" s="299" t="s">
        <v>204</v>
      </c>
      <c r="B40" s="299"/>
      <c r="C40" s="299" t="s">
        <v>205</v>
      </c>
      <c r="D40" s="299"/>
    </row>
    <row r="41" spans="1:4" s="26" customFormat="1" ht="24.95" customHeight="1">
      <c r="A41" s="299" t="s">
        <v>206</v>
      </c>
      <c r="B41" s="299"/>
      <c r="C41" s="299" t="s">
        <v>207</v>
      </c>
      <c r="D41" s="299"/>
    </row>
    <row r="42" spans="1:4" s="26" customFormat="1" ht="24.95" customHeight="1">
      <c r="A42" s="299" t="s">
        <v>208</v>
      </c>
      <c r="B42" s="299"/>
      <c r="C42" s="299" t="s">
        <v>209</v>
      </c>
      <c r="D42" s="299"/>
    </row>
    <row r="43" spans="1:4" s="26" customFormat="1" ht="24.95" customHeight="1">
      <c r="A43" s="299" t="s">
        <v>210</v>
      </c>
      <c r="B43" s="299"/>
      <c r="C43" s="299" t="s">
        <v>211</v>
      </c>
      <c r="D43" s="299"/>
    </row>
    <row r="44" spans="1:4" s="26" customFormat="1" ht="24.95" customHeight="1">
      <c r="A44" s="299" t="s">
        <v>212</v>
      </c>
      <c r="B44" s="299"/>
      <c r="C44" s="299" t="s">
        <v>213</v>
      </c>
      <c r="D44" s="299"/>
    </row>
    <row r="45" spans="1:4" s="26" customFormat="1" ht="24.95" customHeight="1">
      <c r="A45" s="299" t="s">
        <v>214</v>
      </c>
      <c r="B45" s="299"/>
      <c r="C45" s="299" t="s">
        <v>215</v>
      </c>
      <c r="D45" s="299"/>
    </row>
    <row r="46" spans="1:4" s="26" customFormat="1" ht="24.95" customHeight="1">
      <c r="A46" s="299" t="s">
        <v>216</v>
      </c>
      <c r="B46" s="299"/>
      <c r="C46" s="299" t="s">
        <v>217</v>
      </c>
      <c r="D46" s="299"/>
    </row>
    <row r="47" spans="1:4" s="53" customFormat="1" ht="35.1" customHeight="1">
      <c r="A47" s="299" t="s">
        <v>218</v>
      </c>
      <c r="B47" s="299"/>
      <c r="C47" s="299" t="s">
        <v>219</v>
      </c>
      <c r="D47" s="299"/>
    </row>
    <row r="48" spans="1:4" s="53" customFormat="1" ht="14.25" customHeight="1">
      <c r="A48" s="299" t="s">
        <v>220</v>
      </c>
      <c r="B48" s="299"/>
      <c r="C48" s="299" t="s">
        <v>221</v>
      </c>
      <c r="D48" s="299"/>
    </row>
    <row r="49" spans="1:25" s="53" customFormat="1" ht="24.95" customHeight="1">
      <c r="A49" s="299" t="s">
        <v>222</v>
      </c>
      <c r="B49" s="299"/>
      <c r="C49" s="299" t="s">
        <v>223</v>
      </c>
      <c r="D49" s="299"/>
    </row>
    <row r="50" spans="1:25" s="53" customFormat="1" ht="102.95" customHeight="1">
      <c r="A50" s="308" t="s">
        <v>226</v>
      </c>
      <c r="B50" s="309"/>
      <c r="C50" s="308" t="s">
        <v>397</v>
      </c>
      <c r="D50" s="309"/>
    </row>
    <row r="51" spans="1:25" s="26" customFormat="1" ht="30.75" customHeight="1">
      <c r="A51" s="299" t="s">
        <v>224</v>
      </c>
      <c r="B51" s="299"/>
      <c r="C51" s="299" t="s">
        <v>225</v>
      </c>
      <c r="D51" s="299"/>
    </row>
    <row r="52" spans="1:25" s="53" customFormat="1" ht="15" customHeight="1">
      <c r="A52" s="299" t="s">
        <v>226</v>
      </c>
      <c r="B52" s="299"/>
      <c r="C52" s="299" t="s">
        <v>227</v>
      </c>
      <c r="D52" s="299"/>
    </row>
    <row r="53" spans="1:25" s="53" customFormat="1" ht="24.95" customHeight="1">
      <c r="A53" s="299" t="s">
        <v>435</v>
      </c>
      <c r="B53" s="309"/>
      <c r="C53" s="299" t="s">
        <v>444</v>
      </c>
      <c r="D53" s="309"/>
    </row>
    <row r="54" spans="1:25" s="53" customFormat="1" ht="24.95" customHeight="1">
      <c r="A54" s="299" t="s">
        <v>436</v>
      </c>
      <c r="B54" s="309"/>
      <c r="C54" s="299" t="s">
        <v>228</v>
      </c>
      <c r="D54" s="299"/>
    </row>
    <row r="55" spans="1:25" s="53" customFormat="1" ht="30.75" customHeight="1">
      <c r="A55" s="299" t="s">
        <v>437</v>
      </c>
      <c r="B55" s="309"/>
      <c r="C55" s="299" t="s">
        <v>391</v>
      </c>
      <c r="D55" s="309"/>
    </row>
    <row r="56" spans="1:25" s="53" customFormat="1" ht="36" customHeight="1">
      <c r="A56" s="299" t="s">
        <v>229</v>
      </c>
      <c r="B56" s="299"/>
      <c r="C56" s="299" t="s">
        <v>230</v>
      </c>
      <c r="D56" s="299"/>
    </row>
    <row r="57" spans="1:25" customFormat="1" ht="73.5" customHeight="1">
      <c r="A57" s="299" t="s">
        <v>438</v>
      </c>
      <c r="B57" s="309"/>
      <c r="C57" s="299" t="s">
        <v>415</v>
      </c>
      <c r="D57" s="309"/>
      <c r="E57" s="53"/>
      <c r="F57" s="53"/>
      <c r="G57" s="53"/>
      <c r="H57" s="53"/>
      <c r="I57" s="53"/>
      <c r="J57" s="53"/>
      <c r="K57" s="53"/>
      <c r="L57" s="53"/>
      <c r="M57" s="53"/>
      <c r="N57" s="53"/>
      <c r="O57" s="53"/>
      <c r="P57" s="53"/>
      <c r="Q57" s="53"/>
      <c r="R57" s="53"/>
      <c r="S57" s="53"/>
      <c r="T57" s="53"/>
      <c r="U57" s="53"/>
      <c r="V57" s="53"/>
      <c r="W57" s="53"/>
      <c r="X57" s="53"/>
      <c r="Y57" s="53"/>
    </row>
    <row r="58" spans="1:25" s="53" customFormat="1" ht="28.5" customHeight="1">
      <c r="A58" s="299" t="s">
        <v>439</v>
      </c>
      <c r="B58" s="309"/>
      <c r="C58" s="299" t="s">
        <v>392</v>
      </c>
      <c r="D58" s="309"/>
    </row>
    <row r="59" spans="1:25" s="53" customFormat="1" ht="52.5" customHeight="1">
      <c r="A59" s="299" t="s">
        <v>231</v>
      </c>
      <c r="B59" s="299"/>
      <c r="C59" s="299" t="s">
        <v>440</v>
      </c>
      <c r="D59" s="309"/>
    </row>
    <row r="60" spans="1:25" customFormat="1" ht="198" customHeight="1">
      <c r="A60" s="299" t="s">
        <v>393</v>
      </c>
      <c r="B60" s="309"/>
      <c r="C60" s="299" t="s">
        <v>416</v>
      </c>
      <c r="D60" s="309"/>
      <c r="E60" s="1"/>
      <c r="F60" s="1"/>
      <c r="G60" s="1"/>
      <c r="H60" s="1"/>
      <c r="I60" s="1"/>
      <c r="J60" s="1"/>
      <c r="K60" s="1"/>
      <c r="L60" s="1"/>
      <c r="M60" s="1"/>
      <c r="N60" s="1"/>
      <c r="O60" s="1"/>
      <c r="P60" s="1"/>
      <c r="Q60" s="1"/>
      <c r="R60" s="1"/>
      <c r="S60" s="1"/>
      <c r="T60" s="1"/>
      <c r="U60" s="1"/>
      <c r="V60" s="1"/>
      <c r="W60" s="1"/>
      <c r="X60" s="1"/>
      <c r="Y60" s="1"/>
    </row>
    <row r="61" spans="1:25" customFormat="1" ht="198" customHeight="1">
      <c r="A61" s="299" t="s">
        <v>394</v>
      </c>
      <c r="B61" s="309"/>
      <c r="C61" s="299" t="s">
        <v>417</v>
      </c>
      <c r="D61" s="309"/>
      <c r="E61" s="1"/>
      <c r="F61" s="1"/>
      <c r="G61" s="1"/>
      <c r="H61" s="1"/>
      <c r="I61" s="1"/>
      <c r="J61" s="1"/>
      <c r="K61" s="1"/>
      <c r="L61" s="1"/>
      <c r="M61" s="1"/>
      <c r="N61" s="1"/>
      <c r="O61" s="1"/>
      <c r="P61" s="1"/>
      <c r="Q61" s="1"/>
      <c r="R61" s="1"/>
      <c r="S61" s="1"/>
      <c r="T61" s="1"/>
      <c r="U61" s="1"/>
      <c r="V61" s="1"/>
      <c r="W61" s="1"/>
      <c r="X61" s="1"/>
      <c r="Y61" s="1"/>
    </row>
    <row r="62" spans="1:25" customFormat="1" ht="140.25" customHeight="1">
      <c r="A62" s="299" t="s">
        <v>395</v>
      </c>
      <c r="B62" s="309"/>
      <c r="C62" s="299" t="s">
        <v>441</v>
      </c>
      <c r="D62" s="309"/>
      <c r="E62" s="1"/>
      <c r="F62" s="1"/>
      <c r="G62" s="1"/>
      <c r="H62" s="1"/>
      <c r="I62" s="1"/>
      <c r="J62" s="1"/>
      <c r="K62" s="1"/>
      <c r="L62" s="1"/>
      <c r="M62" s="1"/>
      <c r="N62" s="1"/>
      <c r="O62" s="1"/>
      <c r="P62" s="1"/>
      <c r="Q62" s="1"/>
      <c r="R62" s="1"/>
      <c r="S62" s="1"/>
      <c r="T62" s="1"/>
      <c r="U62" s="1"/>
      <c r="V62" s="1"/>
      <c r="W62" s="1"/>
      <c r="X62" s="1"/>
      <c r="Y62" s="1"/>
    </row>
    <row r="63" spans="1:25" customFormat="1" ht="182.25" customHeight="1">
      <c r="A63" s="312" t="s">
        <v>396</v>
      </c>
      <c r="B63" s="313"/>
      <c r="C63" s="312" t="s">
        <v>442</v>
      </c>
      <c r="D63" s="313"/>
      <c r="E63" s="1"/>
      <c r="F63" s="1"/>
      <c r="G63" s="1"/>
      <c r="H63" s="1"/>
      <c r="I63" s="1"/>
      <c r="J63" s="1"/>
      <c r="K63" s="1"/>
      <c r="L63" s="1"/>
      <c r="M63" s="1"/>
      <c r="N63" s="1"/>
      <c r="O63" s="1"/>
      <c r="P63" s="1"/>
      <c r="Q63" s="1"/>
      <c r="R63" s="1"/>
      <c r="S63" s="1"/>
      <c r="T63" s="1"/>
      <c r="U63" s="1"/>
      <c r="V63" s="1"/>
      <c r="W63" s="1"/>
      <c r="X63" s="1"/>
      <c r="Y63" s="1"/>
    </row>
    <row r="64" spans="1:25" s="1" customFormat="1" ht="15" customHeight="1">
      <c r="A64" s="341" t="s">
        <v>232</v>
      </c>
      <c r="B64" s="341"/>
      <c r="C64" s="341"/>
      <c r="D64" s="341"/>
    </row>
    <row r="65" spans="1:4" s="1" customFormat="1" ht="15" customHeight="1">
      <c r="A65" s="339" t="s">
        <v>143</v>
      </c>
      <c r="B65" s="339"/>
      <c r="C65" s="338" t="s">
        <v>233</v>
      </c>
      <c r="D65" s="338"/>
    </row>
    <row r="66" spans="1:4" s="1" customFormat="1" ht="12" customHeight="1">
      <c r="A66" s="310" t="s">
        <v>234</v>
      </c>
      <c r="B66" s="310"/>
      <c r="C66" s="311" t="s">
        <v>235</v>
      </c>
      <c r="D66" s="311"/>
    </row>
    <row r="67" spans="1:4" s="1" customFormat="1" ht="12" customHeight="1">
      <c r="A67" s="314" t="s">
        <v>236</v>
      </c>
      <c r="B67" s="314"/>
      <c r="C67" s="314" t="s">
        <v>237</v>
      </c>
      <c r="D67" s="314"/>
    </row>
    <row r="68" spans="1:4" s="1" customFormat="1" ht="12" customHeight="1">
      <c r="A68" s="314" t="s">
        <v>238</v>
      </c>
      <c r="B68" s="314"/>
      <c r="C68" s="314" t="s">
        <v>239</v>
      </c>
      <c r="D68" s="314"/>
    </row>
    <row r="69" spans="1:4" s="1" customFormat="1" ht="12" customHeight="1">
      <c r="A69" s="314" t="s">
        <v>240</v>
      </c>
      <c r="B69" s="314"/>
      <c r="C69" s="314" t="s">
        <v>241</v>
      </c>
      <c r="D69" s="314"/>
    </row>
    <row r="70" spans="1:4" s="1" customFormat="1" ht="12" customHeight="1">
      <c r="A70" s="314" t="s">
        <v>242</v>
      </c>
      <c r="B70" s="314"/>
      <c r="C70" s="314" t="s">
        <v>243</v>
      </c>
      <c r="D70" s="314"/>
    </row>
    <row r="71" spans="1:4" s="1" customFormat="1" ht="12" customHeight="1">
      <c r="A71" s="314" t="s">
        <v>244</v>
      </c>
      <c r="B71" s="314"/>
      <c r="C71" s="314" t="s">
        <v>245</v>
      </c>
      <c r="D71" s="314"/>
    </row>
    <row r="72" spans="1:4" s="1" customFormat="1" ht="12" customHeight="1">
      <c r="A72" s="299" t="s">
        <v>246</v>
      </c>
      <c r="B72" s="299"/>
      <c r="C72" s="299" t="s">
        <v>247</v>
      </c>
      <c r="D72" s="299"/>
    </row>
    <row r="73" spans="1:4" s="1" customFormat="1" ht="12" customHeight="1">
      <c r="A73" s="314" t="s">
        <v>248</v>
      </c>
      <c r="B73" s="314"/>
      <c r="C73" s="314" t="s">
        <v>249</v>
      </c>
      <c r="D73" s="314"/>
    </row>
    <row r="74" spans="1:4" s="26" customFormat="1" ht="12" customHeight="1">
      <c r="A74" s="315" t="s">
        <v>250</v>
      </c>
      <c r="B74" s="315"/>
      <c r="C74" s="315" t="s">
        <v>251</v>
      </c>
      <c r="D74" s="315"/>
    </row>
    <row r="75" spans="1:4" s="1" customFormat="1" ht="15" customHeight="1">
      <c r="A75" s="341" t="s">
        <v>252</v>
      </c>
      <c r="B75" s="341"/>
      <c r="C75" s="341"/>
      <c r="D75" s="341"/>
    </row>
    <row r="76" spans="1:4" s="1" customFormat="1" ht="15" customHeight="1">
      <c r="A76" s="336" t="s">
        <v>143</v>
      </c>
      <c r="B76" s="337" t="s">
        <v>253</v>
      </c>
      <c r="C76" s="338" t="s">
        <v>144</v>
      </c>
      <c r="D76" s="338"/>
    </row>
    <row r="77" spans="1:4" s="1" customFormat="1" ht="59.25" customHeight="1">
      <c r="A77" s="287" t="s">
        <v>254</v>
      </c>
      <c r="B77" s="288" t="s">
        <v>255</v>
      </c>
      <c r="C77" s="301" t="s">
        <v>256</v>
      </c>
      <c r="D77" s="301"/>
    </row>
    <row r="78" spans="1:4" s="1" customFormat="1" ht="59.25" customHeight="1">
      <c r="A78" s="105" t="s">
        <v>257</v>
      </c>
      <c r="B78" s="105" t="s">
        <v>255</v>
      </c>
      <c r="C78" s="299" t="s">
        <v>258</v>
      </c>
      <c r="D78" s="299"/>
    </row>
    <row r="79" spans="1:4" s="1" customFormat="1" ht="71.25" customHeight="1">
      <c r="A79" s="253" t="s">
        <v>259</v>
      </c>
      <c r="B79" s="254" t="s">
        <v>255</v>
      </c>
      <c r="C79" s="299" t="s">
        <v>260</v>
      </c>
      <c r="D79" s="299"/>
    </row>
    <row r="80" spans="1:4" s="1" customFormat="1" ht="60.75" customHeight="1">
      <c r="A80" s="105" t="s">
        <v>261</v>
      </c>
      <c r="B80" s="105" t="s">
        <v>262</v>
      </c>
      <c r="C80" s="299" t="s">
        <v>390</v>
      </c>
      <c r="D80" s="299"/>
    </row>
    <row r="81" spans="1:4" s="1" customFormat="1" ht="60.75" customHeight="1">
      <c r="A81" s="253" t="s">
        <v>263</v>
      </c>
      <c r="B81" s="253" t="s">
        <v>262</v>
      </c>
      <c r="C81" s="299" t="s">
        <v>264</v>
      </c>
      <c r="D81" s="305"/>
    </row>
    <row r="82" spans="1:4" s="1" customFormat="1" ht="46.5" customHeight="1">
      <c r="A82" s="253" t="s">
        <v>265</v>
      </c>
      <c r="B82" s="253" t="s">
        <v>266</v>
      </c>
      <c r="C82" s="299" t="s">
        <v>267</v>
      </c>
      <c r="D82" s="299"/>
    </row>
    <row r="83" spans="1:4" s="1" customFormat="1" ht="69.75" customHeight="1">
      <c r="A83" s="253" t="s">
        <v>268</v>
      </c>
      <c r="B83" s="253" t="s">
        <v>266</v>
      </c>
      <c r="C83" s="299" t="s">
        <v>269</v>
      </c>
      <c r="D83" s="299"/>
    </row>
    <row r="84" spans="1:4" s="1" customFormat="1" ht="162" customHeight="1">
      <c r="A84" s="252" t="s">
        <v>270</v>
      </c>
      <c r="B84" s="252" t="s">
        <v>271</v>
      </c>
      <c r="C84" s="315" t="s">
        <v>445</v>
      </c>
      <c r="D84" s="315"/>
    </row>
    <row r="85" spans="1:4" s="1" customFormat="1" ht="12" customHeight="1">
      <c r="A85" s="54" t="s">
        <v>272</v>
      </c>
      <c r="B85" s="54"/>
      <c r="C85" s="54"/>
      <c r="D85" s="54"/>
    </row>
    <row r="86" spans="1:4" s="1" customFormat="1" ht="28.5" customHeight="1">
      <c r="A86" s="295" t="s">
        <v>408</v>
      </c>
      <c r="B86" s="295"/>
      <c r="C86" s="295"/>
      <c r="D86" s="295"/>
    </row>
    <row r="87" spans="1:4" s="1" customFormat="1" ht="12" customHeight="1">
      <c r="A87" s="25"/>
      <c r="B87" s="24"/>
      <c r="C87" s="24"/>
      <c r="D87" s="25"/>
    </row>
    <row r="88" spans="1:4" s="1" customFormat="1">
      <c r="A88" s="55"/>
      <c r="B88" s="56"/>
      <c r="C88" s="56"/>
      <c r="D88" s="55"/>
    </row>
    <row r="89" spans="1:4" s="1" customFormat="1">
      <c r="A89" s="55"/>
      <c r="B89" s="56"/>
      <c r="C89" s="56"/>
      <c r="D89" s="55"/>
    </row>
    <row r="90" spans="1:4" s="1" customFormat="1">
      <c r="A90" s="55"/>
      <c r="B90" s="56"/>
      <c r="C90" s="56"/>
      <c r="D90" s="55"/>
    </row>
  </sheetData>
  <mergeCells count="142">
    <mergeCell ref="C77:D77"/>
    <mergeCell ref="C78:D78"/>
    <mergeCell ref="C80:D80"/>
    <mergeCell ref="C83:D83"/>
    <mergeCell ref="C84:D84"/>
    <mergeCell ref="A86:D86"/>
    <mergeCell ref="C26:D26"/>
    <mergeCell ref="A60:B60"/>
    <mergeCell ref="C60:D60"/>
    <mergeCell ref="A61:B61"/>
    <mergeCell ref="C61:D61"/>
    <mergeCell ref="A62:B62"/>
    <mergeCell ref="C62:D62"/>
    <mergeCell ref="C79:D79"/>
    <mergeCell ref="C81:D81"/>
    <mergeCell ref="C82:D82"/>
    <mergeCell ref="A73:B73"/>
    <mergeCell ref="C73:D73"/>
    <mergeCell ref="A74:B74"/>
    <mergeCell ref="C74:D74"/>
    <mergeCell ref="A75:D75"/>
    <mergeCell ref="C76:D76"/>
    <mergeCell ref="A70:B70"/>
    <mergeCell ref="C70:D70"/>
    <mergeCell ref="A71:B71"/>
    <mergeCell ref="C71:D71"/>
    <mergeCell ref="A72:B72"/>
    <mergeCell ref="C72:D72"/>
    <mergeCell ref="A67:B67"/>
    <mergeCell ref="C67:D67"/>
    <mergeCell ref="A68:B68"/>
    <mergeCell ref="C68:D68"/>
    <mergeCell ref="A69:B69"/>
    <mergeCell ref="C69:D69"/>
    <mergeCell ref="A59:B59"/>
    <mergeCell ref="C59:D59"/>
    <mergeCell ref="A64:D64"/>
    <mergeCell ref="A65:B65"/>
    <mergeCell ref="C65:D65"/>
    <mergeCell ref="A66:B66"/>
    <mergeCell ref="C66:D66"/>
    <mergeCell ref="A63:B63"/>
    <mergeCell ref="C63:D63"/>
    <mergeCell ref="A56:B56"/>
    <mergeCell ref="C56:D56"/>
    <mergeCell ref="A57:B57"/>
    <mergeCell ref="C57:D57"/>
    <mergeCell ref="A58:B58"/>
    <mergeCell ref="C58:D58"/>
    <mergeCell ref="A53:B53"/>
    <mergeCell ref="C53:D53"/>
    <mergeCell ref="A54:B54"/>
    <mergeCell ref="C54:D54"/>
    <mergeCell ref="A55:B55"/>
    <mergeCell ref="C55:D55"/>
    <mergeCell ref="A49:B49"/>
    <mergeCell ref="C49:D49"/>
    <mergeCell ref="A51:B51"/>
    <mergeCell ref="C51:D51"/>
    <mergeCell ref="A52:B52"/>
    <mergeCell ref="C52:D52"/>
    <mergeCell ref="A46:B46"/>
    <mergeCell ref="C46:D46"/>
    <mergeCell ref="A47:B47"/>
    <mergeCell ref="C47:D47"/>
    <mergeCell ref="A48:B48"/>
    <mergeCell ref="C48:D48"/>
    <mergeCell ref="A50:B50"/>
    <mergeCell ref="C50:D50"/>
    <mergeCell ref="A43:B43"/>
    <mergeCell ref="C43:D43"/>
    <mergeCell ref="A44:B44"/>
    <mergeCell ref="C44:D44"/>
    <mergeCell ref="A45:B45"/>
    <mergeCell ref="C45:D45"/>
    <mergeCell ref="A40:B40"/>
    <mergeCell ref="C40:D40"/>
    <mergeCell ref="A41:B41"/>
    <mergeCell ref="C41:D41"/>
    <mergeCell ref="A42:B42"/>
    <mergeCell ref="C42:D42"/>
    <mergeCell ref="A37:B37"/>
    <mergeCell ref="C37:D37"/>
    <mergeCell ref="A38:B38"/>
    <mergeCell ref="C38:D38"/>
    <mergeCell ref="A39:B39"/>
    <mergeCell ref="C39:D39"/>
    <mergeCell ref="A34:B34"/>
    <mergeCell ref="C34:D34"/>
    <mergeCell ref="A35:B35"/>
    <mergeCell ref="C35:D35"/>
    <mergeCell ref="A36:B36"/>
    <mergeCell ref="C36:D36"/>
    <mergeCell ref="A31:B31"/>
    <mergeCell ref="C31:D31"/>
    <mergeCell ref="A32:B32"/>
    <mergeCell ref="C32:D32"/>
    <mergeCell ref="A33:B33"/>
    <mergeCell ref="C33:D33"/>
    <mergeCell ref="A27:D27"/>
    <mergeCell ref="A28:B28"/>
    <mergeCell ref="C28:D28"/>
    <mergeCell ref="A29:B29"/>
    <mergeCell ref="C29:D29"/>
    <mergeCell ref="A30:B30"/>
    <mergeCell ref="C30:D30"/>
    <mergeCell ref="C21:D21"/>
    <mergeCell ref="C22:D22"/>
    <mergeCell ref="A23:B23"/>
    <mergeCell ref="C23:D23"/>
    <mergeCell ref="C24:D24"/>
    <mergeCell ref="C25:D25"/>
    <mergeCell ref="A18:B18"/>
    <mergeCell ref="C18:D18"/>
    <mergeCell ref="A19:B19"/>
    <mergeCell ref="C19:D19"/>
    <mergeCell ref="A20:B20"/>
    <mergeCell ref="C20:D20"/>
    <mergeCell ref="A15:B15"/>
    <mergeCell ref="C15:D15"/>
    <mergeCell ref="A16:B16"/>
    <mergeCell ref="C16:D16"/>
    <mergeCell ref="A17:B17"/>
    <mergeCell ref="C17:D17"/>
    <mergeCell ref="A12:B12"/>
    <mergeCell ref="C12:D12"/>
    <mergeCell ref="A13:B13"/>
    <mergeCell ref="C13:D13"/>
    <mergeCell ref="A14:B14"/>
    <mergeCell ref="C14:D14"/>
    <mergeCell ref="A9:B9"/>
    <mergeCell ref="C9:D9"/>
    <mergeCell ref="A11:B11"/>
    <mergeCell ref="C11:D11"/>
    <mergeCell ref="A5:D5"/>
    <mergeCell ref="A6:B6"/>
    <mergeCell ref="C6:D6"/>
    <mergeCell ref="A7:D7"/>
    <mergeCell ref="C8:D8"/>
    <mergeCell ref="A8:B8"/>
    <mergeCell ref="C10:D10"/>
    <mergeCell ref="A10:B10"/>
  </mergeCells>
  <pageMargins left="0.25" right="0.25" top="0.75" bottom="0.75" header="0.3" footer="0.3"/>
  <pageSetup scale="63" fitToHeight="0"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D07C65-486F-4BFA-B90B-3CA620668DD4}">
  <dimension ref="A1:D12"/>
  <sheetViews>
    <sheetView workbookViewId="0">
      <selection activeCell="A4" sqref="A4"/>
    </sheetView>
  </sheetViews>
  <sheetFormatPr defaultColWidth="9" defaultRowHeight="15"/>
  <cols>
    <col min="1" max="1" width="45.7109375" customWidth="1"/>
    <col min="2" max="2" width="15.7109375" customWidth="1"/>
    <col min="3" max="3" width="70.7109375" customWidth="1"/>
  </cols>
  <sheetData>
    <row r="1" spans="1:4" s="99" customFormat="1" ht="18">
      <c r="A1" s="97" t="s">
        <v>56</v>
      </c>
      <c r="B1" s="98"/>
      <c r="C1" s="98"/>
    </row>
    <row r="2" spans="1:4" ht="18" customHeight="1">
      <c r="A2" s="103" t="s">
        <v>0</v>
      </c>
      <c r="B2" s="318"/>
      <c r="C2" s="318"/>
    </row>
    <row r="3" spans="1:4" s="1" customFormat="1" ht="15" customHeight="1">
      <c r="A3" s="95"/>
      <c r="B3" s="3"/>
      <c r="C3" s="3"/>
      <c r="D3" s="3"/>
    </row>
    <row r="4" spans="1:4">
      <c r="A4" s="4" t="s">
        <v>411</v>
      </c>
      <c r="B4" s="104"/>
      <c r="C4" s="104"/>
    </row>
    <row r="5" spans="1:4" ht="24.75" thickBot="1">
      <c r="A5" s="342" t="s">
        <v>143</v>
      </c>
      <c r="B5" s="343" t="s">
        <v>446</v>
      </c>
      <c r="C5" s="342" t="s">
        <v>144</v>
      </c>
    </row>
    <row r="6" spans="1:4" ht="302.25" customHeight="1" thickTop="1">
      <c r="A6" s="249" t="s">
        <v>399</v>
      </c>
      <c r="B6" s="250">
        <v>8.08</v>
      </c>
      <c r="C6" s="249" t="s">
        <v>400</v>
      </c>
    </row>
    <row r="7" spans="1:4" ht="15" customHeight="1">
      <c r="A7" s="344" t="s">
        <v>401</v>
      </c>
      <c r="B7" s="345">
        <f>B6</f>
        <v>8.08</v>
      </c>
      <c r="C7" s="346" t="s">
        <v>402</v>
      </c>
    </row>
    <row r="8" spans="1:4" ht="15" customHeight="1">
      <c r="A8" s="1" t="s">
        <v>447</v>
      </c>
    </row>
    <row r="9" spans="1:4" ht="15" customHeight="1"/>
    <row r="10" spans="1:4" ht="15" customHeight="1"/>
    <row r="11" spans="1:4" ht="15" customHeight="1"/>
    <row r="12" spans="1:4" ht="15" customHeight="1"/>
  </sheetData>
  <mergeCells count="1">
    <mergeCell ref="B2:C2"/>
  </mergeCells>
  <pageMargins left="0.7" right="0.7" top="0.75" bottom="0.75" header="0.3" footer="0.3"/>
  <pageSetup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Table 1_PHI</vt:lpstr>
      <vt:lpstr>Table 2_PHI</vt:lpstr>
      <vt:lpstr>Table 3_PHI</vt:lpstr>
      <vt:lpstr>Table 4_PHI</vt:lpstr>
      <vt:lpstr>Table 5_PHI</vt:lpstr>
      <vt:lpstr>Table 6_PHI</vt:lpstr>
      <vt:lpstr>Table 6a_PHI</vt:lpstr>
      <vt:lpstr>Table 7_PHI</vt:lpstr>
      <vt:lpstr>Table 7a_PHI</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Josephine Ferre</dc:creator>
  <cp:lastModifiedBy>s3s</cp:lastModifiedBy>
  <cp:lastPrinted>2022-09-07T07:34:16Z</cp:lastPrinted>
  <dcterms:created xsi:type="dcterms:W3CDTF">2022-05-06T01:40:03Z</dcterms:created>
  <dcterms:modified xsi:type="dcterms:W3CDTF">2022-11-19T11:55:16Z</dcterms:modified>
</cp:coreProperties>
</file>