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fcs/Desktop/AFCS/2019/RIDERSHIP/03 MARCH 2019/"/>
    </mc:Choice>
  </mc:AlternateContent>
  <xr:revisionPtr revIDLastSave="0" documentId="13_ncr:1_{3A158C8B-1118-6145-8DDE-380156E7FE4E}" xr6:coauthVersionLast="36" xr6:coauthVersionMax="36" xr10:uidLastSave="{00000000-0000-0000-0000-000000000000}"/>
  <bookViews>
    <workbookView xWindow="10600" yWindow="460" windowWidth="27800" windowHeight="19200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Total'!$C$1:$E$52</definedName>
    <definedName name="_xlnm.Print_Area" localSheetId="2">Weekdays!$A$35:$AD$63</definedName>
    <definedName name="_xlnm.Print_Titles" localSheetId="2">Weekdays!$A:$A</definedName>
  </definedNames>
  <calcPr calcId="181029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7" i="8" l="1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G7" i="11" l="1"/>
  <c r="AC619" i="1"/>
  <c r="AB619" i="1"/>
  <c r="AC371" i="1" l="1"/>
  <c r="AC370" i="1"/>
  <c r="AB370" i="1"/>
  <c r="AC369" i="1"/>
  <c r="AB369" i="1"/>
  <c r="AC368" i="1"/>
  <c r="AB368" i="1"/>
  <c r="AC367" i="1"/>
  <c r="AB367" i="1"/>
  <c r="AC366" i="1"/>
  <c r="AB366" i="1"/>
  <c r="AC365" i="1"/>
  <c r="AB365" i="1"/>
  <c r="AC364" i="1"/>
  <c r="AB364" i="1"/>
  <c r="AC363" i="1"/>
  <c r="AB363" i="1"/>
  <c r="AC362" i="1"/>
  <c r="AB362" i="1"/>
  <c r="AC361" i="1"/>
  <c r="AB361" i="1"/>
  <c r="AC360" i="1"/>
  <c r="AB360" i="1"/>
  <c r="AC359" i="1"/>
  <c r="AB359" i="1"/>
  <c r="AC358" i="1"/>
  <c r="AB358" i="1"/>
  <c r="AC357" i="1"/>
  <c r="AB357" i="1"/>
  <c r="AC356" i="1"/>
  <c r="AB356" i="1"/>
  <c r="AC355" i="1"/>
  <c r="AB355" i="1"/>
  <c r="AC354" i="1"/>
  <c r="AB354" i="1"/>
  <c r="AC353" i="1"/>
  <c r="AB353" i="1"/>
  <c r="AC352" i="1"/>
  <c r="AB352" i="1"/>
  <c r="AC351" i="1"/>
  <c r="AB351" i="1"/>
  <c r="AC350" i="1"/>
  <c r="AB350" i="1"/>
  <c r="AB590" i="1" l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H60" i="9"/>
  <c r="K60" i="9"/>
  <c r="O60" i="9"/>
  <c r="P60" i="9"/>
  <c r="S60" i="9"/>
  <c r="W60" i="9"/>
  <c r="X60" i="9"/>
  <c r="G61" i="9"/>
  <c r="W61" i="9"/>
  <c r="AB9" i="9"/>
  <c r="AB17" i="9"/>
  <c r="AB21" i="9"/>
  <c r="AB25" i="9"/>
  <c r="C60" i="8"/>
  <c r="G60" i="8"/>
  <c r="K60" i="8"/>
  <c r="L60" i="8"/>
  <c r="O60" i="8"/>
  <c r="P60" i="8"/>
  <c r="S60" i="8"/>
  <c r="X60" i="8"/>
  <c r="AA60" i="8"/>
  <c r="F61" i="8"/>
  <c r="G61" i="8"/>
  <c r="J61" i="8"/>
  <c r="K61" i="8"/>
  <c r="N61" i="8"/>
  <c r="O61" i="8"/>
  <c r="R61" i="8"/>
  <c r="S61" i="8"/>
  <c r="V61" i="8"/>
  <c r="W61" i="8"/>
  <c r="Z61" i="8"/>
  <c r="AA61" i="8"/>
  <c r="AB9" i="8"/>
  <c r="AB13" i="8"/>
  <c r="AB14" i="8"/>
  <c r="AB18" i="8"/>
  <c r="AB22" i="8"/>
  <c r="AB26" i="8"/>
  <c r="B61" i="8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36" i="1"/>
  <c r="AB527" i="1"/>
  <c r="AB528" i="1"/>
  <c r="AB505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43" i="1" s="1"/>
  <c r="AB319" i="1"/>
  <c r="B436" i="1"/>
  <c r="C436" i="1"/>
  <c r="BK415" i="1" s="1"/>
  <c r="D436" i="1"/>
  <c r="BL414" i="1" s="1"/>
  <c r="E436" i="1"/>
  <c r="F436" i="1"/>
  <c r="G436" i="1"/>
  <c r="BO415" i="1" s="1"/>
  <c r="H436" i="1"/>
  <c r="BP417" i="1" s="1"/>
  <c r="I436" i="1"/>
  <c r="J436" i="1"/>
  <c r="K436" i="1"/>
  <c r="BS414" i="1" s="1"/>
  <c r="L436" i="1"/>
  <c r="BT414" i="1" s="1"/>
  <c r="M436" i="1"/>
  <c r="N436" i="1"/>
  <c r="O436" i="1"/>
  <c r="BW415" i="1" s="1"/>
  <c r="P436" i="1"/>
  <c r="BX427" i="1" s="1"/>
  <c r="Q436" i="1"/>
  <c r="R436" i="1"/>
  <c r="S436" i="1"/>
  <c r="CA416" i="1" s="1"/>
  <c r="T436" i="1"/>
  <c r="CB432" i="1" s="1"/>
  <c r="U436" i="1"/>
  <c r="V436" i="1"/>
  <c r="W436" i="1"/>
  <c r="X436" i="1"/>
  <c r="CF419" i="1" s="1"/>
  <c r="Y436" i="1"/>
  <c r="Z436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40" i="1"/>
  <c r="AB64" i="1" s="1"/>
  <c r="CJ52" i="1" s="1"/>
  <c r="C7" i="11"/>
  <c r="C8" i="11" s="1"/>
  <c r="C36" i="11" s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598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29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60" i="1"/>
  <c r="AB66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691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53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784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46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15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77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9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71" i="1"/>
  <c r="AB102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33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64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195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26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57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288" i="1"/>
  <c r="AB373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381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12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43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74" i="1"/>
  <c r="AB908" i="1"/>
  <c r="AB909" i="1"/>
  <c r="AB910" i="1"/>
  <c r="AB911" i="1"/>
  <c r="AB912" i="1"/>
  <c r="AB913" i="1"/>
  <c r="AB914" i="1"/>
  <c r="BF910" i="1" s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C23" i="11"/>
  <c r="C26" i="11"/>
  <c r="C27" i="11"/>
  <c r="C28" i="11"/>
  <c r="C29" i="11"/>
  <c r="C30" i="11"/>
  <c r="C31" i="11"/>
  <c r="C32" i="11"/>
  <c r="C34" i="11"/>
  <c r="C33" i="11"/>
  <c r="C35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4" i="11"/>
  <c r="C25" i="11"/>
  <c r="C37" i="11"/>
  <c r="B746" i="1"/>
  <c r="AA746" i="1"/>
  <c r="CI741" i="1" s="1"/>
  <c r="Z746" i="1"/>
  <c r="CH744" i="1" s="1"/>
  <c r="Y746" i="1"/>
  <c r="CG744" i="1" s="1"/>
  <c r="X746" i="1"/>
  <c r="W746" i="1"/>
  <c r="CE738" i="1" s="1"/>
  <c r="V746" i="1"/>
  <c r="CD742" i="1" s="1"/>
  <c r="U746" i="1"/>
  <c r="CC733" i="1" s="1"/>
  <c r="T746" i="1"/>
  <c r="S746" i="1"/>
  <c r="CA744" i="1" s="1"/>
  <c r="R746" i="1"/>
  <c r="BZ728" i="1" s="1"/>
  <c r="Q746" i="1"/>
  <c r="P746" i="1"/>
  <c r="O746" i="1"/>
  <c r="BW741" i="1" s="1"/>
  <c r="N746" i="1"/>
  <c r="BV733" i="1" s="1"/>
  <c r="M746" i="1"/>
  <c r="BU732" i="1" s="1"/>
  <c r="L746" i="1"/>
  <c r="K746" i="1"/>
  <c r="BS745" i="1" s="1"/>
  <c r="J746" i="1"/>
  <c r="BR739" i="1" s="1"/>
  <c r="I746" i="1"/>
  <c r="BQ740" i="1" s="1"/>
  <c r="H746" i="1"/>
  <c r="G746" i="1"/>
  <c r="BO742" i="1" s="1"/>
  <c r="F746" i="1"/>
  <c r="BN738" i="1" s="1"/>
  <c r="E746" i="1"/>
  <c r="D746" i="1"/>
  <c r="C746" i="1"/>
  <c r="BK742" i="1" s="1"/>
  <c r="AC30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AC588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40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71" i="1"/>
  <c r="AC123" i="1"/>
  <c r="AC102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33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64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195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26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57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288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19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381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12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43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74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05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36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67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598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29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60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691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53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784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15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46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77" i="1"/>
  <c r="AC909" i="1"/>
  <c r="AC910" i="1"/>
  <c r="AC911" i="1"/>
  <c r="AC912" i="1"/>
  <c r="AC913" i="1"/>
  <c r="BG940" i="1" s="1"/>
  <c r="AC914" i="1"/>
  <c r="BG941" i="1" s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08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39" i="1"/>
  <c r="C8" i="5"/>
  <c r="E8" i="5"/>
  <c r="E8" i="10" s="1"/>
  <c r="G8" i="5"/>
  <c r="I8" i="5"/>
  <c r="I8" i="10" s="1"/>
  <c r="K8" i="5"/>
  <c r="M8" i="5"/>
  <c r="M8" i="10" s="1"/>
  <c r="O8" i="5"/>
  <c r="Q8" i="5"/>
  <c r="Q8" i="10" s="1"/>
  <c r="S8" i="5"/>
  <c r="U8" i="5"/>
  <c r="U8" i="10" s="1"/>
  <c r="W8" i="5"/>
  <c r="Y8" i="5"/>
  <c r="Y8" i="10" s="1"/>
  <c r="AA8" i="5"/>
  <c r="C9" i="5"/>
  <c r="E9" i="5"/>
  <c r="G9" i="5"/>
  <c r="I9" i="5"/>
  <c r="I9" i="10" s="1"/>
  <c r="K9" i="5"/>
  <c r="M9" i="5"/>
  <c r="O9" i="5"/>
  <c r="Q9" i="5"/>
  <c r="Q9" i="10" s="1"/>
  <c r="S9" i="5"/>
  <c r="U9" i="5"/>
  <c r="W9" i="5"/>
  <c r="Y9" i="5"/>
  <c r="Y9" i="10" s="1"/>
  <c r="AA9" i="5"/>
  <c r="C10" i="5"/>
  <c r="E10" i="5"/>
  <c r="G10" i="5"/>
  <c r="I10" i="5"/>
  <c r="K10" i="5"/>
  <c r="M10" i="5"/>
  <c r="O10" i="5"/>
  <c r="Q10" i="5"/>
  <c r="S10" i="5"/>
  <c r="U10" i="5"/>
  <c r="W10" i="5"/>
  <c r="Y10" i="5"/>
  <c r="AA10" i="5"/>
  <c r="C11" i="5"/>
  <c r="E11" i="5"/>
  <c r="G11" i="5"/>
  <c r="G11" i="10" s="1"/>
  <c r="I11" i="5"/>
  <c r="K11" i="5"/>
  <c r="M11" i="5"/>
  <c r="O11" i="5"/>
  <c r="O11" i="10" s="1"/>
  <c r="Q11" i="5"/>
  <c r="S11" i="5"/>
  <c r="U11" i="5"/>
  <c r="W11" i="5"/>
  <c r="W11" i="10" s="1"/>
  <c r="Y11" i="5"/>
  <c r="AA11" i="5"/>
  <c r="C12" i="5"/>
  <c r="E12" i="5"/>
  <c r="E12" i="10" s="1"/>
  <c r="G12" i="5"/>
  <c r="I12" i="5"/>
  <c r="I12" i="10" s="1"/>
  <c r="K12" i="5"/>
  <c r="M12" i="5"/>
  <c r="M12" i="10" s="1"/>
  <c r="O12" i="5"/>
  <c r="Q12" i="5"/>
  <c r="Q12" i="10" s="1"/>
  <c r="S12" i="5"/>
  <c r="U12" i="5"/>
  <c r="U12" i="10" s="1"/>
  <c r="W12" i="5"/>
  <c r="Y12" i="5"/>
  <c r="Y12" i="10" s="1"/>
  <c r="AA12" i="5"/>
  <c r="C13" i="5"/>
  <c r="E13" i="5"/>
  <c r="G13" i="5"/>
  <c r="I13" i="5"/>
  <c r="I13" i="10" s="1"/>
  <c r="K13" i="5"/>
  <c r="M13" i="5"/>
  <c r="O13" i="5"/>
  <c r="Q13" i="5"/>
  <c r="Q13" i="10" s="1"/>
  <c r="S13" i="5"/>
  <c r="U13" i="5"/>
  <c r="W13" i="5"/>
  <c r="Y13" i="5"/>
  <c r="Y13" i="10" s="1"/>
  <c r="AA13" i="5"/>
  <c r="C14" i="5"/>
  <c r="E14" i="5"/>
  <c r="G14" i="5"/>
  <c r="I14" i="5"/>
  <c r="K14" i="5"/>
  <c r="M14" i="5"/>
  <c r="O14" i="5"/>
  <c r="Q14" i="5"/>
  <c r="S14" i="5"/>
  <c r="U14" i="5"/>
  <c r="W14" i="5"/>
  <c r="Y14" i="5"/>
  <c r="AA14" i="5"/>
  <c r="C15" i="5"/>
  <c r="E15" i="5"/>
  <c r="G15" i="5"/>
  <c r="I15" i="5"/>
  <c r="K15" i="5"/>
  <c r="M15" i="5"/>
  <c r="O15" i="5"/>
  <c r="Q15" i="5"/>
  <c r="S15" i="5"/>
  <c r="U15" i="5"/>
  <c r="W15" i="5"/>
  <c r="Y15" i="5"/>
  <c r="AA15" i="5"/>
  <c r="C16" i="5"/>
  <c r="E16" i="5"/>
  <c r="E16" i="10" s="1"/>
  <c r="G16" i="5"/>
  <c r="I16" i="5"/>
  <c r="K16" i="5"/>
  <c r="M16" i="5"/>
  <c r="M16" i="10" s="1"/>
  <c r="O16" i="5"/>
  <c r="Q16" i="5"/>
  <c r="S16" i="5"/>
  <c r="U16" i="5"/>
  <c r="U16" i="10" s="1"/>
  <c r="W16" i="5"/>
  <c r="Y16" i="5"/>
  <c r="AA16" i="5"/>
  <c r="C17" i="5"/>
  <c r="E17" i="5"/>
  <c r="G17" i="5"/>
  <c r="I17" i="5"/>
  <c r="I17" i="10" s="1"/>
  <c r="K17" i="5"/>
  <c r="M17" i="5"/>
  <c r="O17" i="5"/>
  <c r="Q17" i="5"/>
  <c r="Q17" i="10" s="1"/>
  <c r="S17" i="5"/>
  <c r="U17" i="5"/>
  <c r="W17" i="5"/>
  <c r="Y17" i="5"/>
  <c r="Y17" i="10" s="1"/>
  <c r="AA17" i="5"/>
  <c r="C18" i="5"/>
  <c r="E18" i="5"/>
  <c r="G18" i="5"/>
  <c r="I18" i="5"/>
  <c r="K18" i="5"/>
  <c r="M18" i="5"/>
  <c r="O18" i="5"/>
  <c r="Q18" i="5"/>
  <c r="S18" i="5"/>
  <c r="U18" i="5"/>
  <c r="W18" i="5"/>
  <c r="Y18" i="5"/>
  <c r="Y18" i="10" s="1"/>
  <c r="AA18" i="5"/>
  <c r="C19" i="5"/>
  <c r="E19" i="5"/>
  <c r="G19" i="5"/>
  <c r="G19" i="10" s="1"/>
  <c r="I19" i="5"/>
  <c r="K19" i="5"/>
  <c r="M19" i="5"/>
  <c r="O19" i="5"/>
  <c r="O19" i="10" s="1"/>
  <c r="Q19" i="5"/>
  <c r="S19" i="5"/>
  <c r="U19" i="5"/>
  <c r="W19" i="5"/>
  <c r="W19" i="10" s="1"/>
  <c r="Y19" i="5"/>
  <c r="AA19" i="5"/>
  <c r="C20" i="5"/>
  <c r="E20" i="5"/>
  <c r="E20" i="10" s="1"/>
  <c r="G20" i="5"/>
  <c r="I20" i="5"/>
  <c r="K20" i="5"/>
  <c r="M20" i="5"/>
  <c r="M20" i="10" s="1"/>
  <c r="O20" i="5"/>
  <c r="Q20" i="5"/>
  <c r="Q20" i="10" s="1"/>
  <c r="S20" i="5"/>
  <c r="U20" i="5"/>
  <c r="U20" i="10" s="1"/>
  <c r="W20" i="5"/>
  <c r="Y20" i="5"/>
  <c r="AA20" i="5"/>
  <c r="C21" i="5"/>
  <c r="E21" i="5"/>
  <c r="G21" i="5"/>
  <c r="I21" i="5"/>
  <c r="I21" i="10" s="1"/>
  <c r="K21" i="5"/>
  <c r="M21" i="5"/>
  <c r="O21" i="5"/>
  <c r="Q21" i="5"/>
  <c r="Q21" i="10" s="1"/>
  <c r="S21" i="5"/>
  <c r="U21" i="5"/>
  <c r="W21" i="5"/>
  <c r="Y21" i="5"/>
  <c r="Y21" i="10" s="1"/>
  <c r="AA21" i="5"/>
  <c r="C22" i="5"/>
  <c r="E22" i="5"/>
  <c r="G22" i="5"/>
  <c r="I22" i="5"/>
  <c r="I22" i="10" s="1"/>
  <c r="K22" i="5"/>
  <c r="M22" i="5"/>
  <c r="O22" i="5"/>
  <c r="Q22" i="5"/>
  <c r="Q22" i="10" s="1"/>
  <c r="S22" i="5"/>
  <c r="U22" i="5"/>
  <c r="W22" i="5"/>
  <c r="Y22" i="5"/>
  <c r="Y22" i="10" s="1"/>
  <c r="AA22" i="5"/>
  <c r="C23" i="5"/>
  <c r="E23" i="5"/>
  <c r="G23" i="5"/>
  <c r="G23" i="10" s="1"/>
  <c r="I23" i="5"/>
  <c r="K23" i="5"/>
  <c r="M23" i="5"/>
  <c r="O23" i="5"/>
  <c r="O23" i="10" s="1"/>
  <c r="Q23" i="5"/>
  <c r="S23" i="5"/>
  <c r="U23" i="5"/>
  <c r="W23" i="5"/>
  <c r="W23" i="10" s="1"/>
  <c r="Y23" i="5"/>
  <c r="AA23" i="5"/>
  <c r="C24" i="5"/>
  <c r="E24" i="5"/>
  <c r="E24" i="10" s="1"/>
  <c r="G24" i="5"/>
  <c r="I24" i="5"/>
  <c r="K24" i="5"/>
  <c r="M24" i="5"/>
  <c r="M24" i="10" s="1"/>
  <c r="O24" i="5"/>
  <c r="Q24" i="5"/>
  <c r="S24" i="5"/>
  <c r="U24" i="5"/>
  <c r="U24" i="10" s="1"/>
  <c r="W24" i="5"/>
  <c r="Y24" i="5"/>
  <c r="AA24" i="5"/>
  <c r="C25" i="5"/>
  <c r="E25" i="5"/>
  <c r="G25" i="5"/>
  <c r="I25" i="5"/>
  <c r="I25" i="10" s="1"/>
  <c r="K25" i="5"/>
  <c r="M25" i="5"/>
  <c r="O25" i="5"/>
  <c r="Q25" i="5"/>
  <c r="Q25" i="10" s="1"/>
  <c r="S25" i="5"/>
  <c r="U25" i="5"/>
  <c r="W25" i="5"/>
  <c r="Y25" i="5"/>
  <c r="Y25" i="10" s="1"/>
  <c r="AA25" i="5"/>
  <c r="C26" i="5"/>
  <c r="E26" i="5"/>
  <c r="G26" i="5"/>
  <c r="I26" i="5"/>
  <c r="I26" i="10" s="1"/>
  <c r="K26" i="5"/>
  <c r="M26" i="5"/>
  <c r="O26" i="5"/>
  <c r="Q26" i="5"/>
  <c r="Q26" i="10" s="1"/>
  <c r="S26" i="5"/>
  <c r="U26" i="5"/>
  <c r="W26" i="5"/>
  <c r="Y26" i="5"/>
  <c r="Y26" i="10" s="1"/>
  <c r="AA26" i="5"/>
  <c r="C27" i="5"/>
  <c r="E27" i="5"/>
  <c r="G27" i="5"/>
  <c r="G27" i="10" s="1"/>
  <c r="I27" i="5"/>
  <c r="K27" i="5"/>
  <c r="K27" i="10" s="1"/>
  <c r="M27" i="5"/>
  <c r="O27" i="5"/>
  <c r="O27" i="10" s="1"/>
  <c r="Q27" i="5"/>
  <c r="S27" i="5"/>
  <c r="S27" i="10" s="1"/>
  <c r="U27" i="5"/>
  <c r="W27" i="5"/>
  <c r="W27" i="10" s="1"/>
  <c r="Y27" i="5"/>
  <c r="AA27" i="5"/>
  <c r="C28" i="5"/>
  <c r="E28" i="5"/>
  <c r="E28" i="10" s="1"/>
  <c r="G28" i="5"/>
  <c r="I28" i="5"/>
  <c r="K28" i="5"/>
  <c r="M28" i="5"/>
  <c r="M28" i="10" s="1"/>
  <c r="O28" i="5"/>
  <c r="Q28" i="5"/>
  <c r="S28" i="5"/>
  <c r="U28" i="5"/>
  <c r="U28" i="10" s="1"/>
  <c r="W28" i="5"/>
  <c r="Y28" i="5"/>
  <c r="AA28" i="5"/>
  <c r="C29" i="5"/>
  <c r="E29" i="5"/>
  <c r="E29" i="10" s="1"/>
  <c r="E61" i="10" s="1"/>
  <c r="G29" i="5"/>
  <c r="I29" i="5"/>
  <c r="I29" i="10" s="1"/>
  <c r="I61" i="10" s="1"/>
  <c r="K29" i="5"/>
  <c r="M29" i="5"/>
  <c r="M29" i="10" s="1"/>
  <c r="M61" i="10" s="1"/>
  <c r="O29" i="5"/>
  <c r="Q29" i="5"/>
  <c r="Q29" i="10" s="1"/>
  <c r="Q61" i="10" s="1"/>
  <c r="S29" i="5"/>
  <c r="U29" i="5"/>
  <c r="U29" i="10" s="1"/>
  <c r="U61" i="10" s="1"/>
  <c r="W29" i="5"/>
  <c r="Y29" i="5"/>
  <c r="Y29" i="10" s="1"/>
  <c r="Y61" i="10" s="1"/>
  <c r="AA29" i="5"/>
  <c r="C30" i="5"/>
  <c r="E30" i="5"/>
  <c r="G30" i="5"/>
  <c r="I30" i="5"/>
  <c r="K30" i="5"/>
  <c r="M30" i="5"/>
  <c r="O30" i="5"/>
  <c r="Q30" i="5"/>
  <c r="S30" i="5"/>
  <c r="U30" i="5"/>
  <c r="W30" i="5"/>
  <c r="Y30" i="5"/>
  <c r="AA30" i="5"/>
  <c r="C7" i="5"/>
  <c r="E7" i="5"/>
  <c r="G7" i="5"/>
  <c r="G7" i="10" s="1"/>
  <c r="I7" i="5"/>
  <c r="K7" i="5"/>
  <c r="M7" i="5"/>
  <c r="O7" i="5"/>
  <c r="O7" i="10" s="1"/>
  <c r="Q7" i="5"/>
  <c r="S7" i="5"/>
  <c r="U7" i="5"/>
  <c r="W7" i="5"/>
  <c r="W7" i="10" s="1"/>
  <c r="Y7" i="5"/>
  <c r="AA7" i="5"/>
  <c r="AA963" i="1"/>
  <c r="Z963" i="1"/>
  <c r="CH958" i="1" s="1"/>
  <c r="Y963" i="1"/>
  <c r="CG945" i="1" s="1"/>
  <c r="X963" i="1"/>
  <c r="W963" i="1"/>
  <c r="V963" i="1"/>
  <c r="CD958" i="1" s="1"/>
  <c r="U963" i="1"/>
  <c r="CC943" i="1" s="1"/>
  <c r="T963" i="1"/>
  <c r="S963" i="1"/>
  <c r="CA958" i="1" s="1"/>
  <c r="R963" i="1"/>
  <c r="BZ958" i="1" s="1"/>
  <c r="Q963" i="1"/>
  <c r="BY959" i="1" s="1"/>
  <c r="P963" i="1"/>
  <c r="O963" i="1"/>
  <c r="N963" i="1"/>
  <c r="BV958" i="1" s="1"/>
  <c r="M963" i="1"/>
  <c r="BU954" i="1" s="1"/>
  <c r="L963" i="1"/>
  <c r="K963" i="1"/>
  <c r="J963" i="1"/>
  <c r="BR960" i="1" s="1"/>
  <c r="I963" i="1"/>
  <c r="BQ948" i="1" s="1"/>
  <c r="H963" i="1"/>
  <c r="G963" i="1"/>
  <c r="F963" i="1"/>
  <c r="BN958" i="1" s="1"/>
  <c r="E963" i="1"/>
  <c r="BM948" i="1" s="1"/>
  <c r="D963" i="1"/>
  <c r="C963" i="1"/>
  <c r="B963" i="1"/>
  <c r="BJ958" i="1" s="1"/>
  <c r="AA932" i="1"/>
  <c r="CI918" i="1" s="1"/>
  <c r="Z932" i="1"/>
  <c r="Y932" i="1"/>
  <c r="X932" i="1"/>
  <c r="W932" i="1"/>
  <c r="CE918" i="1" s="1"/>
  <c r="V932" i="1"/>
  <c r="U932" i="1"/>
  <c r="T932" i="1"/>
  <c r="S932" i="1"/>
  <c r="CA920" i="1" s="1"/>
  <c r="R932" i="1"/>
  <c r="Q932" i="1"/>
  <c r="P932" i="1"/>
  <c r="O932" i="1"/>
  <c r="N932" i="1"/>
  <c r="M932" i="1"/>
  <c r="L932" i="1"/>
  <c r="K932" i="1"/>
  <c r="BS931" i="1" s="1"/>
  <c r="J932" i="1"/>
  <c r="I932" i="1"/>
  <c r="H932" i="1"/>
  <c r="G932" i="1"/>
  <c r="BO914" i="1" s="1"/>
  <c r="F932" i="1"/>
  <c r="E932" i="1"/>
  <c r="D932" i="1"/>
  <c r="C932" i="1"/>
  <c r="BK910" i="1" s="1"/>
  <c r="B932" i="1"/>
  <c r="AA901" i="1"/>
  <c r="Z901" i="1"/>
  <c r="Y901" i="1"/>
  <c r="CG897" i="1" s="1"/>
  <c r="X901" i="1"/>
  <c r="W901" i="1"/>
  <c r="V901" i="1"/>
  <c r="U901" i="1"/>
  <c r="T901" i="1"/>
  <c r="S901" i="1"/>
  <c r="CA891" i="1" s="1"/>
  <c r="R901" i="1"/>
  <c r="Q901" i="1"/>
  <c r="BY897" i="1" s="1"/>
  <c r="P901" i="1"/>
  <c r="O901" i="1"/>
  <c r="BW895" i="1" s="1"/>
  <c r="N901" i="1"/>
  <c r="M901" i="1"/>
  <c r="BU895" i="1" s="1"/>
  <c r="L901" i="1"/>
  <c r="K901" i="1"/>
  <c r="BS883" i="1" s="1"/>
  <c r="J901" i="1"/>
  <c r="I901" i="1"/>
  <c r="H901" i="1"/>
  <c r="G901" i="1"/>
  <c r="BO892" i="1" s="1"/>
  <c r="F901" i="1"/>
  <c r="E901" i="1"/>
  <c r="BM879" i="1" s="1"/>
  <c r="D901" i="1"/>
  <c r="C901" i="1"/>
  <c r="BK894" i="1" s="1"/>
  <c r="B901" i="1"/>
  <c r="AA870" i="1"/>
  <c r="CI869" i="1" s="1"/>
  <c r="Z870" i="1"/>
  <c r="Y870" i="1"/>
  <c r="CG862" i="1" s="1"/>
  <c r="X870" i="1"/>
  <c r="W870" i="1"/>
  <c r="CE851" i="1" s="1"/>
  <c r="V870" i="1"/>
  <c r="U870" i="1"/>
  <c r="T870" i="1"/>
  <c r="S870" i="1"/>
  <c r="CA855" i="1" s="1"/>
  <c r="R870" i="1"/>
  <c r="BZ855" i="1" s="1"/>
  <c r="Q870" i="1"/>
  <c r="P870" i="1"/>
  <c r="O870" i="1"/>
  <c r="BW863" i="1" s="1"/>
  <c r="N870" i="1"/>
  <c r="M870" i="1"/>
  <c r="BU861" i="1" s="1"/>
  <c r="L870" i="1"/>
  <c r="K870" i="1"/>
  <c r="BS862" i="1" s="1"/>
  <c r="J870" i="1"/>
  <c r="I870" i="1"/>
  <c r="BQ867" i="1" s="1"/>
  <c r="H870" i="1"/>
  <c r="BP860" i="1" s="1"/>
  <c r="G870" i="1"/>
  <c r="BO867" i="1" s="1"/>
  <c r="F870" i="1"/>
  <c r="E870" i="1"/>
  <c r="BM850" i="1" s="1"/>
  <c r="D870" i="1"/>
  <c r="C870" i="1"/>
  <c r="BK860" i="1" s="1"/>
  <c r="B870" i="1"/>
  <c r="AA839" i="1"/>
  <c r="CI818" i="1" s="1"/>
  <c r="Z839" i="1"/>
  <c r="Y839" i="1"/>
  <c r="CG833" i="1" s="1"/>
  <c r="X839" i="1"/>
  <c r="W839" i="1"/>
  <c r="CE833" i="1" s="1"/>
  <c r="V839" i="1"/>
  <c r="U839" i="1"/>
  <c r="CC834" i="1" s="1"/>
  <c r="T839" i="1"/>
  <c r="S839" i="1"/>
  <c r="R839" i="1"/>
  <c r="Q839" i="1"/>
  <c r="P839" i="1"/>
  <c r="O839" i="1"/>
  <c r="BW827" i="1" s="1"/>
  <c r="N839" i="1"/>
  <c r="M839" i="1"/>
  <c r="BU835" i="1" s="1"/>
  <c r="L839" i="1"/>
  <c r="BT831" i="1" s="1"/>
  <c r="K839" i="1"/>
  <c r="J839" i="1"/>
  <c r="I839" i="1"/>
  <c r="BQ837" i="1" s="1"/>
  <c r="H839" i="1"/>
  <c r="G839" i="1"/>
  <c r="BO816" i="1" s="1"/>
  <c r="F839" i="1"/>
  <c r="E839" i="1"/>
  <c r="BM821" i="1" s="1"/>
  <c r="D839" i="1"/>
  <c r="C839" i="1"/>
  <c r="BK822" i="1" s="1"/>
  <c r="B839" i="1"/>
  <c r="AA808" i="1"/>
  <c r="CI804" i="1" s="1"/>
  <c r="Z808" i="1"/>
  <c r="Y808" i="1"/>
  <c r="CG804" i="1" s="1"/>
  <c r="X808" i="1"/>
  <c r="CF798" i="1" s="1"/>
  <c r="W808" i="1"/>
  <c r="CE795" i="1" s="1"/>
  <c r="V808" i="1"/>
  <c r="U808" i="1"/>
  <c r="CC804" i="1" s="1"/>
  <c r="T808" i="1"/>
  <c r="CB799" i="1" s="1"/>
  <c r="S808" i="1"/>
  <c r="CA805" i="1" s="1"/>
  <c r="R808" i="1"/>
  <c r="Q808" i="1"/>
  <c r="BY795" i="1" s="1"/>
  <c r="P808" i="1"/>
  <c r="BX791" i="1" s="1"/>
  <c r="O808" i="1"/>
  <c r="BW790" i="1" s="1"/>
  <c r="N808" i="1"/>
  <c r="M808" i="1"/>
  <c r="BU788" i="1" s="1"/>
  <c r="L808" i="1"/>
  <c r="BT807" i="1" s="1"/>
  <c r="K808" i="1"/>
  <c r="BS792" i="1" s="1"/>
  <c r="J808" i="1"/>
  <c r="I808" i="1"/>
  <c r="BQ792" i="1" s="1"/>
  <c r="H808" i="1"/>
  <c r="BP789" i="1" s="1"/>
  <c r="G808" i="1"/>
  <c r="BO805" i="1" s="1"/>
  <c r="F808" i="1"/>
  <c r="E808" i="1"/>
  <c r="BM800" i="1" s="1"/>
  <c r="D808" i="1"/>
  <c r="BL791" i="1" s="1"/>
  <c r="C808" i="1"/>
  <c r="BK792" i="1" s="1"/>
  <c r="B808" i="1"/>
  <c r="AA777" i="1"/>
  <c r="CI769" i="1" s="1"/>
  <c r="Z777" i="1"/>
  <c r="Y777" i="1"/>
  <c r="X777" i="1"/>
  <c r="CF773" i="1" s="1"/>
  <c r="W777" i="1"/>
  <c r="CE772" i="1" s="1"/>
  <c r="V777" i="1"/>
  <c r="U777" i="1"/>
  <c r="CC764" i="1" s="1"/>
  <c r="T777" i="1"/>
  <c r="CB766" i="1" s="1"/>
  <c r="S777" i="1"/>
  <c r="CA771" i="1" s="1"/>
  <c r="R777" i="1"/>
  <c r="Q777" i="1"/>
  <c r="P777" i="1"/>
  <c r="BX760" i="1" s="1"/>
  <c r="O777" i="1"/>
  <c r="BW770" i="1" s="1"/>
  <c r="N777" i="1"/>
  <c r="M777" i="1"/>
  <c r="L777" i="1"/>
  <c r="BT768" i="1" s="1"/>
  <c r="K777" i="1"/>
  <c r="BS769" i="1" s="1"/>
  <c r="J777" i="1"/>
  <c r="I777" i="1"/>
  <c r="H777" i="1"/>
  <c r="BP776" i="1" s="1"/>
  <c r="G777" i="1"/>
  <c r="BO772" i="1" s="1"/>
  <c r="F777" i="1"/>
  <c r="E777" i="1"/>
  <c r="D777" i="1"/>
  <c r="BL770" i="1" s="1"/>
  <c r="C777" i="1"/>
  <c r="BK771" i="1" s="1"/>
  <c r="B777" i="1"/>
  <c r="AA715" i="1"/>
  <c r="CI691" i="1" s="1"/>
  <c r="Z715" i="1"/>
  <c r="Y715" i="1"/>
  <c r="CG698" i="1" s="1"/>
  <c r="X715" i="1"/>
  <c r="CF703" i="1" s="1"/>
  <c r="W715" i="1"/>
  <c r="CE708" i="1" s="1"/>
  <c r="V715" i="1"/>
  <c r="U715" i="1"/>
  <c r="CC706" i="1" s="1"/>
  <c r="T715" i="1"/>
  <c r="CB707" i="1" s="1"/>
  <c r="S715" i="1"/>
  <c r="CA710" i="1" s="1"/>
  <c r="R715" i="1"/>
  <c r="Q715" i="1"/>
  <c r="BY710" i="1" s="1"/>
  <c r="P715" i="1"/>
  <c r="BX707" i="1" s="1"/>
  <c r="O715" i="1"/>
  <c r="BW699" i="1" s="1"/>
  <c r="N715" i="1"/>
  <c r="M715" i="1"/>
  <c r="BU713" i="1" s="1"/>
  <c r="L715" i="1"/>
  <c r="BT691" i="1" s="1"/>
  <c r="K715" i="1"/>
  <c r="BS693" i="1" s="1"/>
  <c r="J715" i="1"/>
  <c r="I715" i="1"/>
  <c r="BQ702" i="1" s="1"/>
  <c r="H715" i="1"/>
  <c r="BP699" i="1" s="1"/>
  <c r="G715" i="1"/>
  <c r="BO711" i="1" s="1"/>
  <c r="F715" i="1"/>
  <c r="E715" i="1"/>
  <c r="BM698" i="1" s="1"/>
  <c r="D715" i="1"/>
  <c r="BL701" i="1" s="1"/>
  <c r="C715" i="1"/>
  <c r="BK691" i="1" s="1"/>
  <c r="B715" i="1"/>
  <c r="AA684" i="1"/>
  <c r="Z684" i="1"/>
  <c r="CH680" i="1" s="1"/>
  <c r="Y684" i="1"/>
  <c r="CG675" i="1" s="1"/>
  <c r="X684" i="1"/>
  <c r="W684" i="1"/>
  <c r="V684" i="1"/>
  <c r="CD667" i="1" s="1"/>
  <c r="U684" i="1"/>
  <c r="CC672" i="1" s="1"/>
  <c r="T684" i="1"/>
  <c r="S684" i="1"/>
  <c r="R684" i="1"/>
  <c r="BZ674" i="1" s="1"/>
  <c r="Q684" i="1"/>
  <c r="BY675" i="1" s="1"/>
  <c r="P684" i="1"/>
  <c r="O684" i="1"/>
  <c r="N684" i="1"/>
  <c r="BV667" i="1" s="1"/>
  <c r="M684" i="1"/>
  <c r="BU672" i="1" s="1"/>
  <c r="L684" i="1"/>
  <c r="K684" i="1"/>
  <c r="J684" i="1"/>
  <c r="BR681" i="1" s="1"/>
  <c r="I684" i="1"/>
  <c r="BQ664" i="1" s="1"/>
  <c r="H684" i="1"/>
  <c r="G684" i="1"/>
  <c r="F684" i="1"/>
  <c r="BN670" i="1" s="1"/>
  <c r="E684" i="1"/>
  <c r="BM667" i="1" s="1"/>
  <c r="D684" i="1"/>
  <c r="C684" i="1"/>
  <c r="B684" i="1"/>
  <c r="BJ678" i="1" s="1"/>
  <c r="AA653" i="1"/>
  <c r="CI640" i="1" s="1"/>
  <c r="Z653" i="1"/>
  <c r="Y653" i="1"/>
  <c r="CG643" i="1" s="1"/>
  <c r="X653" i="1"/>
  <c r="CF646" i="1" s="1"/>
  <c r="W653" i="1"/>
  <c r="CE643" i="1" s="1"/>
  <c r="V653" i="1"/>
  <c r="U653" i="1"/>
  <c r="CC631" i="1" s="1"/>
  <c r="T653" i="1"/>
  <c r="CB652" i="1" s="1"/>
  <c r="S653" i="1"/>
  <c r="CA638" i="1" s="1"/>
  <c r="R653" i="1"/>
  <c r="Q653" i="1"/>
  <c r="BY639" i="1" s="1"/>
  <c r="P653" i="1"/>
  <c r="BX647" i="1" s="1"/>
  <c r="O653" i="1"/>
  <c r="BW637" i="1" s="1"/>
  <c r="N653" i="1"/>
  <c r="M653" i="1"/>
  <c r="BU647" i="1" s="1"/>
  <c r="L653" i="1"/>
  <c r="BT646" i="1" s="1"/>
  <c r="K653" i="1"/>
  <c r="BS631" i="1" s="1"/>
  <c r="J653" i="1"/>
  <c r="I653" i="1"/>
  <c r="BQ644" i="1" s="1"/>
  <c r="H653" i="1"/>
  <c r="BP640" i="1" s="1"/>
  <c r="G653" i="1"/>
  <c r="BO630" i="1" s="1"/>
  <c r="F653" i="1"/>
  <c r="E653" i="1"/>
  <c r="BM650" i="1" s="1"/>
  <c r="D653" i="1"/>
  <c r="BL637" i="1" s="1"/>
  <c r="C653" i="1"/>
  <c r="BK642" i="1" s="1"/>
  <c r="B653" i="1"/>
  <c r="AA622" i="1"/>
  <c r="Z622" i="1"/>
  <c r="CH607" i="1" s="1"/>
  <c r="Y622" i="1"/>
  <c r="CG603" i="1" s="1"/>
  <c r="X622" i="1"/>
  <c r="W622" i="1"/>
  <c r="V622" i="1"/>
  <c r="CD606" i="1" s="1"/>
  <c r="U622" i="1"/>
  <c r="CC613" i="1" s="1"/>
  <c r="T622" i="1"/>
  <c r="S622" i="1"/>
  <c r="R622" i="1"/>
  <c r="BZ606" i="1" s="1"/>
  <c r="Q622" i="1"/>
  <c r="BY613" i="1" s="1"/>
  <c r="P622" i="1"/>
  <c r="O622" i="1"/>
  <c r="N622" i="1"/>
  <c r="M622" i="1"/>
  <c r="BU617" i="1" s="1"/>
  <c r="L622" i="1"/>
  <c r="K622" i="1"/>
  <c r="J622" i="1"/>
  <c r="BR605" i="1" s="1"/>
  <c r="I622" i="1"/>
  <c r="BQ608" i="1" s="1"/>
  <c r="H622" i="1"/>
  <c r="G622" i="1"/>
  <c r="F622" i="1"/>
  <c r="BN599" i="1" s="1"/>
  <c r="E622" i="1"/>
  <c r="BM611" i="1" s="1"/>
  <c r="D622" i="1"/>
  <c r="C622" i="1"/>
  <c r="B622" i="1"/>
  <c r="BJ598" i="1" s="1"/>
  <c r="AA591" i="1"/>
  <c r="CI586" i="1" s="1"/>
  <c r="Z591" i="1"/>
  <c r="Y591" i="1"/>
  <c r="X591" i="1"/>
  <c r="CF582" i="1" s="1"/>
  <c r="W591" i="1"/>
  <c r="CE583" i="1" s="1"/>
  <c r="V591" i="1"/>
  <c r="CD567" i="1" s="1"/>
  <c r="U591" i="1"/>
  <c r="CC568" i="1" s="1"/>
  <c r="T591" i="1"/>
  <c r="CB571" i="1" s="1"/>
  <c r="S591" i="1"/>
  <c r="CA588" i="1" s="1"/>
  <c r="R591" i="1"/>
  <c r="BZ576" i="1" s="1"/>
  <c r="Q591" i="1"/>
  <c r="BY567" i="1" s="1"/>
  <c r="P591" i="1"/>
  <c r="O591" i="1"/>
  <c r="BW585" i="1" s="1"/>
  <c r="N591" i="1"/>
  <c r="M591" i="1"/>
  <c r="BU587" i="1" s="1"/>
  <c r="L591" i="1"/>
  <c r="K591" i="1"/>
  <c r="BS577" i="1" s="1"/>
  <c r="J591" i="1"/>
  <c r="BR582" i="1" s="1"/>
  <c r="I591" i="1"/>
  <c r="BQ569" i="1" s="1"/>
  <c r="H591" i="1"/>
  <c r="BP573" i="1" s="1"/>
  <c r="G591" i="1"/>
  <c r="BO582" i="1" s="1"/>
  <c r="F591" i="1"/>
  <c r="E591" i="1"/>
  <c r="BM568" i="1" s="1"/>
  <c r="D591" i="1"/>
  <c r="C591" i="1"/>
  <c r="BK585" i="1" s="1"/>
  <c r="B591" i="1"/>
  <c r="AA560" i="1"/>
  <c r="Z560" i="1"/>
  <c r="Y560" i="1"/>
  <c r="CG552" i="1" s="1"/>
  <c r="X560" i="1"/>
  <c r="CF544" i="1" s="1"/>
  <c r="W560" i="1"/>
  <c r="V560" i="1"/>
  <c r="U560" i="1"/>
  <c r="CC544" i="1" s="1"/>
  <c r="T560" i="1"/>
  <c r="CB551" i="1" s="1"/>
  <c r="S560" i="1"/>
  <c r="R560" i="1"/>
  <c r="Q560" i="1"/>
  <c r="BY556" i="1" s="1"/>
  <c r="P560" i="1"/>
  <c r="BX544" i="1" s="1"/>
  <c r="O560" i="1"/>
  <c r="N560" i="1"/>
  <c r="M560" i="1"/>
  <c r="BU540" i="1" s="1"/>
  <c r="L560" i="1"/>
  <c r="BT546" i="1" s="1"/>
  <c r="K560" i="1"/>
  <c r="BS542" i="1" s="1"/>
  <c r="J560" i="1"/>
  <c r="I560" i="1"/>
  <c r="BQ558" i="1" s="1"/>
  <c r="H560" i="1"/>
  <c r="BP544" i="1" s="1"/>
  <c r="G560" i="1"/>
  <c r="F560" i="1"/>
  <c r="E560" i="1"/>
  <c r="BM537" i="1" s="1"/>
  <c r="D560" i="1"/>
  <c r="BL557" i="1" s="1"/>
  <c r="C560" i="1"/>
  <c r="B560" i="1"/>
  <c r="BJ548" i="1" s="1"/>
  <c r="AA529" i="1"/>
  <c r="Z529" i="1"/>
  <c r="Y529" i="1"/>
  <c r="X529" i="1"/>
  <c r="CF519" i="1" s="1"/>
  <c r="W529" i="1"/>
  <c r="V529" i="1"/>
  <c r="U529" i="1"/>
  <c r="T529" i="1"/>
  <c r="CB516" i="1" s="1"/>
  <c r="S529" i="1"/>
  <c r="R529" i="1"/>
  <c r="Q529" i="1"/>
  <c r="BY515" i="1" s="1"/>
  <c r="P529" i="1"/>
  <c r="BX517" i="1" s="1"/>
  <c r="O529" i="1"/>
  <c r="N529" i="1"/>
  <c r="M529" i="1"/>
  <c r="BU507" i="1" s="1"/>
  <c r="L529" i="1"/>
  <c r="BT505" i="1" s="1"/>
  <c r="K529" i="1"/>
  <c r="J529" i="1"/>
  <c r="I529" i="1"/>
  <c r="BQ515" i="1" s="1"/>
  <c r="H529" i="1"/>
  <c r="BP515" i="1" s="1"/>
  <c r="G529" i="1"/>
  <c r="F529" i="1"/>
  <c r="E529" i="1"/>
  <c r="BM523" i="1" s="1"/>
  <c r="D529" i="1"/>
  <c r="BL508" i="1" s="1"/>
  <c r="C529" i="1"/>
  <c r="B529" i="1"/>
  <c r="AA498" i="1"/>
  <c r="Z498" i="1"/>
  <c r="Y498" i="1"/>
  <c r="CG485" i="1" s="1"/>
  <c r="X498" i="1"/>
  <c r="W498" i="1"/>
  <c r="V498" i="1"/>
  <c r="U498" i="1"/>
  <c r="CC478" i="1" s="1"/>
  <c r="T498" i="1"/>
  <c r="CB494" i="1" s="1"/>
  <c r="S498" i="1"/>
  <c r="R498" i="1"/>
  <c r="Q498" i="1"/>
  <c r="BY475" i="1" s="1"/>
  <c r="P498" i="1"/>
  <c r="BX494" i="1" s="1"/>
  <c r="O498" i="1"/>
  <c r="N498" i="1"/>
  <c r="M498" i="1"/>
  <c r="BU494" i="1" s="1"/>
  <c r="L498" i="1"/>
  <c r="K498" i="1"/>
  <c r="J498" i="1"/>
  <c r="I498" i="1"/>
  <c r="BQ488" i="1" s="1"/>
  <c r="H498" i="1"/>
  <c r="BP483" i="1" s="1"/>
  <c r="G498" i="1"/>
  <c r="F498" i="1"/>
  <c r="E498" i="1"/>
  <c r="BM481" i="1" s="1"/>
  <c r="D498" i="1"/>
  <c r="BL478" i="1" s="1"/>
  <c r="C498" i="1"/>
  <c r="B498" i="1"/>
  <c r="AA467" i="1"/>
  <c r="CI462" i="1" s="1"/>
  <c r="Z467" i="1"/>
  <c r="CH445" i="1" s="1"/>
  <c r="Y467" i="1"/>
  <c r="CG464" i="1" s="1"/>
  <c r="X467" i="1"/>
  <c r="CF465" i="1" s="1"/>
  <c r="W467" i="1"/>
  <c r="CE465" i="1" s="1"/>
  <c r="V467" i="1"/>
  <c r="U467" i="1"/>
  <c r="CC458" i="1" s="1"/>
  <c r="T467" i="1"/>
  <c r="CB464" i="1" s="1"/>
  <c r="S467" i="1"/>
  <c r="CA462" i="1" s="1"/>
  <c r="R467" i="1"/>
  <c r="BZ464" i="1" s="1"/>
  <c r="Q467" i="1"/>
  <c r="BY457" i="1" s="1"/>
  <c r="P467" i="1"/>
  <c r="BX463" i="1" s="1"/>
  <c r="O467" i="1"/>
  <c r="BW458" i="1" s="1"/>
  <c r="N467" i="1"/>
  <c r="BV463" i="1" s="1"/>
  <c r="M467" i="1"/>
  <c r="BU456" i="1" s="1"/>
  <c r="L467" i="1"/>
  <c r="BT466" i="1" s="1"/>
  <c r="K467" i="1"/>
  <c r="BS463" i="1" s="1"/>
  <c r="J467" i="1"/>
  <c r="BR449" i="1" s="1"/>
  <c r="I467" i="1"/>
  <c r="BQ450" i="1" s="1"/>
  <c r="H467" i="1"/>
  <c r="BP465" i="1" s="1"/>
  <c r="G467" i="1"/>
  <c r="BO443" i="1" s="1"/>
  <c r="F467" i="1"/>
  <c r="E467" i="1"/>
  <c r="BM449" i="1" s="1"/>
  <c r="D467" i="1"/>
  <c r="BL464" i="1" s="1"/>
  <c r="C467" i="1"/>
  <c r="BK460" i="1" s="1"/>
  <c r="B467" i="1"/>
  <c r="AA436" i="1"/>
  <c r="CI415" i="1" s="1"/>
  <c r="AA405" i="1"/>
  <c r="CI399" i="1" s="1"/>
  <c r="Z405" i="1"/>
  <c r="CH383" i="1" s="1"/>
  <c r="Y405" i="1"/>
  <c r="CG383" i="1" s="1"/>
  <c r="X405" i="1"/>
  <c r="CF400" i="1" s="1"/>
  <c r="W405" i="1"/>
  <c r="V405" i="1"/>
  <c r="CD395" i="1" s="1"/>
  <c r="U405" i="1"/>
  <c r="CC394" i="1" s="1"/>
  <c r="T405" i="1"/>
  <c r="CB395" i="1" s="1"/>
  <c r="S405" i="1"/>
  <c r="CA385" i="1" s="1"/>
  <c r="R405" i="1"/>
  <c r="BZ384" i="1" s="1"/>
  <c r="Q405" i="1"/>
  <c r="BY389" i="1" s="1"/>
  <c r="P405" i="1"/>
  <c r="BX398" i="1" s="1"/>
  <c r="O405" i="1"/>
  <c r="N405" i="1"/>
  <c r="BV385" i="1" s="1"/>
  <c r="M405" i="1"/>
  <c r="BU388" i="1" s="1"/>
  <c r="L405" i="1"/>
  <c r="BT397" i="1" s="1"/>
  <c r="K405" i="1"/>
  <c r="J405" i="1"/>
  <c r="BR399" i="1" s="1"/>
  <c r="I405" i="1"/>
  <c r="BQ388" i="1" s="1"/>
  <c r="H405" i="1"/>
  <c r="BP393" i="1" s="1"/>
  <c r="G405" i="1"/>
  <c r="BO392" i="1" s="1"/>
  <c r="F405" i="1"/>
  <c r="BN393" i="1" s="1"/>
  <c r="E405" i="1"/>
  <c r="BM403" i="1" s="1"/>
  <c r="D405" i="1"/>
  <c r="BL399" i="1" s="1"/>
  <c r="C405" i="1"/>
  <c r="B405" i="1"/>
  <c r="BJ402" i="1" s="1"/>
  <c r="C374" i="1"/>
  <c r="BK362" i="1" s="1"/>
  <c r="D374" i="1"/>
  <c r="BL360" i="1" s="1"/>
  <c r="E374" i="1"/>
  <c r="F374" i="1"/>
  <c r="BN372" i="1" s="1"/>
  <c r="G374" i="1"/>
  <c r="BO366" i="1" s="1"/>
  <c r="H374" i="1"/>
  <c r="BP365" i="1" s="1"/>
  <c r="I374" i="1"/>
  <c r="J374" i="1"/>
  <c r="BR363" i="1" s="1"/>
  <c r="K374" i="1"/>
  <c r="BS368" i="1" s="1"/>
  <c r="L374" i="1"/>
  <c r="BT362" i="1" s="1"/>
  <c r="M374" i="1"/>
  <c r="N374" i="1"/>
  <c r="BV362" i="1" s="1"/>
  <c r="O374" i="1"/>
  <c r="BW362" i="1" s="1"/>
  <c r="P374" i="1"/>
  <c r="BX352" i="1" s="1"/>
  <c r="Q374" i="1"/>
  <c r="R374" i="1"/>
  <c r="BZ372" i="1" s="1"/>
  <c r="S374" i="1"/>
  <c r="CA362" i="1" s="1"/>
  <c r="T374" i="1"/>
  <c r="CB353" i="1" s="1"/>
  <c r="U374" i="1"/>
  <c r="V374" i="1"/>
  <c r="CD362" i="1" s="1"/>
  <c r="W374" i="1"/>
  <c r="CE350" i="1" s="1"/>
  <c r="X374" i="1"/>
  <c r="CF372" i="1" s="1"/>
  <c r="Y374" i="1"/>
  <c r="Z374" i="1"/>
  <c r="CH370" i="1" s="1"/>
  <c r="AA374" i="1"/>
  <c r="CI364" i="1" s="1"/>
  <c r="B374" i="1"/>
  <c r="BJ354" i="1" s="1"/>
  <c r="C343" i="1"/>
  <c r="BK341" i="1" s="1"/>
  <c r="D343" i="1"/>
  <c r="BL333" i="1" s="1"/>
  <c r="E343" i="1"/>
  <c r="BM321" i="1" s="1"/>
  <c r="F343" i="1"/>
  <c r="BN340" i="1" s="1"/>
  <c r="G343" i="1"/>
  <c r="BO322" i="1" s="1"/>
  <c r="H343" i="1"/>
  <c r="BP329" i="1" s="1"/>
  <c r="I343" i="1"/>
  <c r="BQ336" i="1" s="1"/>
  <c r="J343" i="1"/>
  <c r="K343" i="1"/>
  <c r="BS342" i="1" s="1"/>
  <c r="L343" i="1"/>
  <c r="BT327" i="1" s="1"/>
  <c r="M343" i="1"/>
  <c r="BU326" i="1" s="1"/>
  <c r="N343" i="1"/>
  <c r="O343" i="1"/>
  <c r="BW339" i="1" s="1"/>
  <c r="P343" i="1"/>
  <c r="BX334" i="1" s="1"/>
  <c r="Q343" i="1"/>
  <c r="BY340" i="1" s="1"/>
  <c r="R343" i="1"/>
  <c r="S343" i="1"/>
  <c r="CA323" i="1" s="1"/>
  <c r="T343" i="1"/>
  <c r="U343" i="1"/>
  <c r="CC329" i="1" s="1"/>
  <c r="V343" i="1"/>
  <c r="W343" i="1"/>
  <c r="CE332" i="1" s="1"/>
  <c r="X343" i="1"/>
  <c r="CF334" i="1" s="1"/>
  <c r="Y343" i="1"/>
  <c r="CG329" i="1" s="1"/>
  <c r="Z343" i="1"/>
  <c r="AA343" i="1"/>
  <c r="CI334" i="1" s="1"/>
  <c r="B343" i="1"/>
  <c r="BJ335" i="1" s="1"/>
  <c r="AA312" i="1"/>
  <c r="CI288" i="1" s="1"/>
  <c r="Z312" i="1"/>
  <c r="Y312" i="1"/>
  <c r="CG293" i="1" s="1"/>
  <c r="X312" i="1"/>
  <c r="CF290" i="1" s="1"/>
  <c r="W312" i="1"/>
  <c r="CE302" i="1" s="1"/>
  <c r="V312" i="1"/>
  <c r="U312" i="1"/>
  <c r="CC306" i="1" s="1"/>
  <c r="T312" i="1"/>
  <c r="CB292" i="1" s="1"/>
  <c r="S312" i="1"/>
  <c r="CA311" i="1" s="1"/>
  <c r="R312" i="1"/>
  <c r="Q312" i="1"/>
  <c r="BY305" i="1" s="1"/>
  <c r="P312" i="1"/>
  <c r="BX288" i="1" s="1"/>
  <c r="O312" i="1"/>
  <c r="BW292" i="1" s="1"/>
  <c r="N312" i="1"/>
  <c r="M312" i="1"/>
  <c r="BU298" i="1" s="1"/>
  <c r="L312" i="1"/>
  <c r="BT294" i="1" s="1"/>
  <c r="K312" i="1"/>
  <c r="BS288" i="1" s="1"/>
  <c r="J312" i="1"/>
  <c r="I312" i="1"/>
  <c r="BQ292" i="1" s="1"/>
  <c r="H312" i="1"/>
  <c r="BP290" i="1" s="1"/>
  <c r="G312" i="1"/>
  <c r="BO309" i="1" s="1"/>
  <c r="F312" i="1"/>
  <c r="E312" i="1"/>
  <c r="BM311" i="1" s="1"/>
  <c r="D312" i="1"/>
  <c r="BL292" i="1" s="1"/>
  <c r="C312" i="1"/>
  <c r="BK298" i="1" s="1"/>
  <c r="B312" i="1"/>
  <c r="AA281" i="1"/>
  <c r="CI265" i="1" s="1"/>
  <c r="Z281" i="1"/>
  <c r="CH258" i="1" s="1"/>
  <c r="Y281" i="1"/>
  <c r="CG270" i="1" s="1"/>
  <c r="X281" i="1"/>
  <c r="W281" i="1"/>
  <c r="CE257" i="1" s="1"/>
  <c r="V281" i="1"/>
  <c r="CD266" i="1" s="1"/>
  <c r="U281" i="1"/>
  <c r="CC261" i="1" s="1"/>
  <c r="T281" i="1"/>
  <c r="S281" i="1"/>
  <c r="R281" i="1"/>
  <c r="BZ274" i="1" s="1"/>
  <c r="Q281" i="1"/>
  <c r="BY258" i="1" s="1"/>
  <c r="P281" i="1"/>
  <c r="O281" i="1"/>
  <c r="N281" i="1"/>
  <c r="BV257" i="1" s="1"/>
  <c r="M281" i="1"/>
  <c r="BU260" i="1" s="1"/>
  <c r="L281" i="1"/>
  <c r="K281" i="1"/>
  <c r="J281" i="1"/>
  <c r="BR267" i="1" s="1"/>
  <c r="I281" i="1"/>
  <c r="BQ268" i="1" s="1"/>
  <c r="H281" i="1"/>
  <c r="BP278" i="1" s="1"/>
  <c r="G281" i="1"/>
  <c r="BO257" i="1" s="1"/>
  <c r="F281" i="1"/>
  <c r="BN258" i="1" s="1"/>
  <c r="E281" i="1"/>
  <c r="BM273" i="1" s="1"/>
  <c r="D281" i="1"/>
  <c r="C281" i="1"/>
  <c r="B281" i="1"/>
  <c r="BJ277" i="1" s="1"/>
  <c r="C250" i="1"/>
  <c r="BK234" i="1" s="1"/>
  <c r="D250" i="1"/>
  <c r="E250" i="1"/>
  <c r="BM248" i="1" s="1"/>
  <c r="F250" i="1"/>
  <c r="BN241" i="1" s="1"/>
  <c r="G250" i="1"/>
  <c r="BO230" i="1" s="1"/>
  <c r="H250" i="1"/>
  <c r="I250" i="1"/>
  <c r="BQ247" i="1" s="1"/>
  <c r="J250" i="1"/>
  <c r="BR234" i="1" s="1"/>
  <c r="K250" i="1"/>
  <c r="BS243" i="1" s="1"/>
  <c r="L250" i="1"/>
  <c r="M250" i="1"/>
  <c r="BU232" i="1" s="1"/>
  <c r="N250" i="1"/>
  <c r="BV229" i="1" s="1"/>
  <c r="O250" i="1"/>
  <c r="BW244" i="1" s="1"/>
  <c r="P250" i="1"/>
  <c r="Q250" i="1"/>
  <c r="BY235" i="1" s="1"/>
  <c r="R250" i="1"/>
  <c r="BZ231" i="1" s="1"/>
  <c r="S250" i="1"/>
  <c r="CA249" i="1" s="1"/>
  <c r="T250" i="1"/>
  <c r="U250" i="1"/>
  <c r="CC232" i="1" s="1"/>
  <c r="V250" i="1"/>
  <c r="CD241" i="1" s="1"/>
  <c r="W250" i="1"/>
  <c r="CE232" i="1" s="1"/>
  <c r="X250" i="1"/>
  <c r="Y250" i="1"/>
  <c r="CG249" i="1" s="1"/>
  <c r="Z250" i="1"/>
  <c r="CH249" i="1" s="1"/>
  <c r="AA250" i="1"/>
  <c r="CI227" i="1" s="1"/>
  <c r="B250" i="1"/>
  <c r="C219" i="1"/>
  <c r="BK196" i="1" s="1"/>
  <c r="D219" i="1"/>
  <c r="BL195" i="1" s="1"/>
  <c r="E219" i="1"/>
  <c r="BM199" i="1" s="1"/>
  <c r="F219" i="1"/>
  <c r="BN213" i="1" s="1"/>
  <c r="G219" i="1"/>
  <c r="BO201" i="1" s="1"/>
  <c r="H219" i="1"/>
  <c r="BP215" i="1" s="1"/>
  <c r="I219" i="1"/>
  <c r="BQ217" i="1" s="1"/>
  <c r="J219" i="1"/>
  <c r="BR202" i="1" s="1"/>
  <c r="K219" i="1"/>
  <c r="BS204" i="1" s="1"/>
  <c r="L219" i="1"/>
  <c r="BT195" i="1" s="1"/>
  <c r="M219" i="1"/>
  <c r="BU209" i="1" s="1"/>
  <c r="N219" i="1"/>
  <c r="O219" i="1"/>
  <c r="BW202" i="1" s="1"/>
  <c r="P219" i="1"/>
  <c r="BX217" i="1" s="1"/>
  <c r="Q219" i="1"/>
  <c r="BY212" i="1" s="1"/>
  <c r="R219" i="1"/>
  <c r="BZ200" i="1" s="1"/>
  <c r="S219" i="1"/>
  <c r="CA204" i="1" s="1"/>
  <c r="T219" i="1"/>
  <c r="CB206" i="1" s="1"/>
  <c r="U219" i="1"/>
  <c r="CC214" i="1" s="1"/>
  <c r="V219" i="1"/>
  <c r="CD215" i="1" s="1"/>
  <c r="W219" i="1"/>
  <c r="CE203" i="1" s="1"/>
  <c r="X219" i="1"/>
  <c r="CF215" i="1" s="1"/>
  <c r="Y219" i="1"/>
  <c r="CG212" i="1" s="1"/>
  <c r="Z219" i="1"/>
  <c r="CH204" i="1" s="1"/>
  <c r="AA219" i="1"/>
  <c r="CI197" i="1" s="1"/>
  <c r="C188" i="1"/>
  <c r="BK183" i="1" s="1"/>
  <c r="D188" i="1"/>
  <c r="BL180" i="1" s="1"/>
  <c r="E188" i="1"/>
  <c r="BM167" i="1" s="1"/>
  <c r="F188" i="1"/>
  <c r="BN173" i="1" s="1"/>
  <c r="G188" i="1"/>
  <c r="BO181" i="1" s="1"/>
  <c r="H188" i="1"/>
  <c r="I188" i="1"/>
  <c r="J188" i="1"/>
  <c r="BR185" i="1" s="1"/>
  <c r="K188" i="1"/>
  <c r="BS171" i="1" s="1"/>
  <c r="L188" i="1"/>
  <c r="BT176" i="1" s="1"/>
  <c r="M188" i="1"/>
  <c r="N188" i="1"/>
  <c r="BV169" i="1" s="1"/>
  <c r="O188" i="1"/>
  <c r="BW184" i="1" s="1"/>
  <c r="P188" i="1"/>
  <c r="Q188" i="1"/>
  <c r="R188" i="1"/>
  <c r="BZ167" i="1" s="1"/>
  <c r="S188" i="1"/>
  <c r="CA182" i="1" s="1"/>
  <c r="T188" i="1"/>
  <c r="CB178" i="1" s="1"/>
  <c r="U188" i="1"/>
  <c r="V188" i="1"/>
  <c r="CD186" i="1" s="1"/>
  <c r="W188" i="1"/>
  <c r="CE181" i="1" s="1"/>
  <c r="X188" i="1"/>
  <c r="CF169" i="1" s="1"/>
  <c r="Y188" i="1"/>
  <c r="Z188" i="1"/>
  <c r="CH177" i="1" s="1"/>
  <c r="AA188" i="1"/>
  <c r="CI175" i="1" s="1"/>
  <c r="B188" i="1"/>
  <c r="C157" i="1"/>
  <c r="D157" i="1"/>
  <c r="E157" i="1"/>
  <c r="BM148" i="1" s="1"/>
  <c r="F157" i="1"/>
  <c r="G157" i="1"/>
  <c r="H157" i="1"/>
  <c r="I157" i="1"/>
  <c r="BQ147" i="1" s="1"/>
  <c r="J157" i="1"/>
  <c r="K157" i="1"/>
  <c r="L157" i="1"/>
  <c r="M157" i="1"/>
  <c r="BU147" i="1" s="1"/>
  <c r="N157" i="1"/>
  <c r="O157" i="1"/>
  <c r="P157" i="1"/>
  <c r="Q157" i="1"/>
  <c r="BY148" i="1" s="1"/>
  <c r="R157" i="1"/>
  <c r="S157" i="1"/>
  <c r="T157" i="1"/>
  <c r="U157" i="1"/>
  <c r="CC133" i="1" s="1"/>
  <c r="V157" i="1"/>
  <c r="W157" i="1"/>
  <c r="X157" i="1"/>
  <c r="Y157" i="1"/>
  <c r="CG153" i="1" s="1"/>
  <c r="Z157" i="1"/>
  <c r="AA157" i="1"/>
  <c r="B157" i="1"/>
  <c r="C126" i="1"/>
  <c r="BK119" i="1" s="1"/>
  <c r="D126" i="1"/>
  <c r="BL110" i="1" s="1"/>
  <c r="E126" i="1"/>
  <c r="F126" i="1"/>
  <c r="BN123" i="1" s="1"/>
  <c r="G126" i="1"/>
  <c r="BO111" i="1" s="1"/>
  <c r="H126" i="1"/>
  <c r="BP107" i="1" s="1"/>
  <c r="I126" i="1"/>
  <c r="J126" i="1"/>
  <c r="K126" i="1"/>
  <c r="BS113" i="1" s="1"/>
  <c r="L126" i="1"/>
  <c r="BT110" i="1" s="1"/>
  <c r="M126" i="1"/>
  <c r="BU113" i="1" s="1"/>
  <c r="N126" i="1"/>
  <c r="O126" i="1"/>
  <c r="BW119" i="1" s="1"/>
  <c r="P126" i="1"/>
  <c r="BX124" i="1" s="1"/>
  <c r="Q126" i="1"/>
  <c r="R126" i="1"/>
  <c r="S126" i="1"/>
  <c r="CA103" i="1" s="1"/>
  <c r="T126" i="1"/>
  <c r="CB103" i="1" s="1"/>
  <c r="U126" i="1"/>
  <c r="V126" i="1"/>
  <c r="W126" i="1"/>
  <c r="CE118" i="1" s="1"/>
  <c r="X126" i="1"/>
  <c r="CF112" i="1" s="1"/>
  <c r="Y126" i="1"/>
  <c r="Z126" i="1"/>
  <c r="AA126" i="1"/>
  <c r="CI110" i="1" s="1"/>
  <c r="B126" i="1"/>
  <c r="BJ117" i="1" s="1"/>
  <c r="B219" i="1"/>
  <c r="AA95" i="1"/>
  <c r="Z95" i="1"/>
  <c r="CH90" i="1" s="1"/>
  <c r="Y95" i="1"/>
  <c r="CG81" i="1" s="1"/>
  <c r="X95" i="1"/>
  <c r="CF80" i="1" s="1"/>
  <c r="W95" i="1"/>
  <c r="V95" i="1"/>
  <c r="CD89" i="1" s="1"/>
  <c r="U95" i="1"/>
  <c r="CC85" i="1" s="1"/>
  <c r="T95" i="1"/>
  <c r="CB84" i="1" s="1"/>
  <c r="S95" i="1"/>
  <c r="R95" i="1"/>
  <c r="BZ75" i="1" s="1"/>
  <c r="Q95" i="1"/>
  <c r="BY85" i="1" s="1"/>
  <c r="P95" i="1"/>
  <c r="O95" i="1"/>
  <c r="N95" i="1"/>
  <c r="BV93" i="1" s="1"/>
  <c r="M95" i="1"/>
  <c r="BU81" i="1" s="1"/>
  <c r="L95" i="1"/>
  <c r="K95" i="1"/>
  <c r="J95" i="1"/>
  <c r="BR81" i="1" s="1"/>
  <c r="I95" i="1"/>
  <c r="BQ76" i="1" s="1"/>
  <c r="H95" i="1"/>
  <c r="G95" i="1"/>
  <c r="F95" i="1"/>
  <c r="BN76" i="1" s="1"/>
  <c r="E95" i="1"/>
  <c r="BM84" i="1" s="1"/>
  <c r="D95" i="1"/>
  <c r="C95" i="1"/>
  <c r="B95" i="1"/>
  <c r="BJ80" i="1" s="1"/>
  <c r="AA64" i="1"/>
  <c r="CI55" i="1" s="1"/>
  <c r="Z64" i="1"/>
  <c r="Y64" i="1"/>
  <c r="CG61" i="1" s="1"/>
  <c r="X64" i="1"/>
  <c r="W64" i="1"/>
  <c r="V64" i="1"/>
  <c r="U64" i="1"/>
  <c r="CC52" i="1" s="1"/>
  <c r="T64" i="1"/>
  <c r="CB58" i="1" s="1"/>
  <c r="S64" i="1"/>
  <c r="CA48" i="1" s="1"/>
  <c r="R64" i="1"/>
  <c r="Q64" i="1"/>
  <c r="BY56" i="1" s="1"/>
  <c r="P64" i="1"/>
  <c r="BX56" i="1" s="1"/>
  <c r="O64" i="1"/>
  <c r="N64" i="1"/>
  <c r="M64" i="1"/>
  <c r="BU55" i="1" s="1"/>
  <c r="L64" i="1"/>
  <c r="BT58" i="1" s="1"/>
  <c r="K64" i="1"/>
  <c r="BS62" i="1" s="1"/>
  <c r="J64" i="1"/>
  <c r="I64" i="1"/>
  <c r="BQ61" i="1" s="1"/>
  <c r="H64" i="1"/>
  <c r="BP41" i="1" s="1"/>
  <c r="G64" i="1"/>
  <c r="BO50" i="1" s="1"/>
  <c r="F64" i="1"/>
  <c r="E64" i="1"/>
  <c r="BM61" i="1" s="1"/>
  <c r="D64" i="1"/>
  <c r="C64" i="1"/>
  <c r="BK59" i="1" s="1"/>
  <c r="B64" i="1"/>
  <c r="AE165" i="1"/>
  <c r="AF165" i="1"/>
  <c r="AE949" i="1"/>
  <c r="AE948" i="1"/>
  <c r="AE947" i="1"/>
  <c r="AE941" i="1"/>
  <c r="AE940" i="1"/>
  <c r="AE939" i="1"/>
  <c r="AE918" i="1"/>
  <c r="AE917" i="1"/>
  <c r="AE916" i="1"/>
  <c r="AE910" i="1"/>
  <c r="AE909" i="1"/>
  <c r="AE908" i="1"/>
  <c r="AE887" i="1"/>
  <c r="AE886" i="1"/>
  <c r="AE885" i="1"/>
  <c r="AE879" i="1"/>
  <c r="AE878" i="1"/>
  <c r="AE877" i="1"/>
  <c r="AE856" i="1"/>
  <c r="AE855" i="1"/>
  <c r="AE854" i="1"/>
  <c r="AE848" i="1"/>
  <c r="AE847" i="1"/>
  <c r="AE846" i="1"/>
  <c r="AE825" i="1"/>
  <c r="AE824" i="1"/>
  <c r="AE823" i="1"/>
  <c r="AE817" i="1"/>
  <c r="AE816" i="1"/>
  <c r="AE815" i="1"/>
  <c r="AE794" i="1"/>
  <c r="BC794" i="1" s="1"/>
  <c r="AE793" i="1"/>
  <c r="AE792" i="1"/>
  <c r="BC792" i="1" s="1"/>
  <c r="AE786" i="1"/>
  <c r="AE785" i="1"/>
  <c r="BB785" i="1" s="1"/>
  <c r="AE784" i="1"/>
  <c r="AE763" i="1"/>
  <c r="BD763" i="1" s="1"/>
  <c r="AE762" i="1"/>
  <c r="AE761" i="1"/>
  <c r="AE755" i="1"/>
  <c r="AE754" i="1"/>
  <c r="AE753" i="1"/>
  <c r="AE732" i="1"/>
  <c r="AE731" i="1"/>
  <c r="AE730" i="1"/>
  <c r="AE724" i="1"/>
  <c r="AE723" i="1"/>
  <c r="AE722" i="1"/>
  <c r="AE701" i="1"/>
  <c r="AE700" i="1"/>
  <c r="AE699" i="1"/>
  <c r="AE693" i="1"/>
  <c r="AE692" i="1"/>
  <c r="AE691" i="1"/>
  <c r="AE670" i="1"/>
  <c r="AE669" i="1"/>
  <c r="AE668" i="1"/>
  <c r="AE662" i="1"/>
  <c r="AE661" i="1"/>
  <c r="AE660" i="1"/>
  <c r="AE639" i="1"/>
  <c r="AE638" i="1"/>
  <c r="AE637" i="1"/>
  <c r="AE631" i="1"/>
  <c r="AE630" i="1"/>
  <c r="AE629" i="1"/>
  <c r="AE608" i="1"/>
  <c r="AE607" i="1"/>
  <c r="AE606" i="1"/>
  <c r="AE600" i="1"/>
  <c r="AE599" i="1"/>
  <c r="AE598" i="1"/>
  <c r="AE577" i="1"/>
  <c r="AE576" i="1"/>
  <c r="AE575" i="1"/>
  <c r="AE569" i="1"/>
  <c r="AE568" i="1"/>
  <c r="AE567" i="1"/>
  <c r="AE546" i="1"/>
  <c r="AE545" i="1"/>
  <c r="AE544" i="1"/>
  <c r="AE538" i="1"/>
  <c r="AE537" i="1"/>
  <c r="AE536" i="1"/>
  <c r="AE515" i="1"/>
  <c r="AE514" i="1"/>
  <c r="AE513" i="1"/>
  <c r="AE507" i="1"/>
  <c r="AE506" i="1"/>
  <c r="AE505" i="1"/>
  <c r="AE484" i="1"/>
  <c r="AE483" i="1"/>
  <c r="AE482" i="1"/>
  <c r="AE476" i="1"/>
  <c r="AE475" i="1"/>
  <c r="AE474" i="1"/>
  <c r="AE453" i="1"/>
  <c r="AE452" i="1"/>
  <c r="AE451" i="1"/>
  <c r="AE445" i="1"/>
  <c r="AE444" i="1"/>
  <c r="AE443" i="1"/>
  <c r="AE422" i="1"/>
  <c r="AE421" i="1"/>
  <c r="AE420" i="1"/>
  <c r="AE414" i="1"/>
  <c r="AE413" i="1"/>
  <c r="AE412" i="1"/>
  <c r="AE391" i="1"/>
  <c r="AE390" i="1"/>
  <c r="AE389" i="1"/>
  <c r="AE383" i="1"/>
  <c r="AE382" i="1"/>
  <c r="AE381" i="1"/>
  <c r="AE360" i="1"/>
  <c r="AE359" i="1"/>
  <c r="AE358" i="1"/>
  <c r="AE352" i="1"/>
  <c r="AE351" i="1"/>
  <c r="AE350" i="1"/>
  <c r="AE329" i="1"/>
  <c r="AE328" i="1"/>
  <c r="AE327" i="1"/>
  <c r="AE321" i="1"/>
  <c r="AE320" i="1"/>
  <c r="AE319" i="1"/>
  <c r="AE298" i="1"/>
  <c r="AE297" i="1"/>
  <c r="AE296" i="1"/>
  <c r="AE290" i="1"/>
  <c r="AE289" i="1"/>
  <c r="AE288" i="1"/>
  <c r="AE267" i="1"/>
  <c r="AE266" i="1"/>
  <c r="AE265" i="1"/>
  <c r="AE259" i="1"/>
  <c r="AE258" i="1"/>
  <c r="AE257" i="1"/>
  <c r="AE236" i="1"/>
  <c r="AE235" i="1"/>
  <c r="AE234" i="1"/>
  <c r="AE228" i="1"/>
  <c r="AE227" i="1"/>
  <c r="AE226" i="1"/>
  <c r="AE205" i="1"/>
  <c r="AE204" i="1"/>
  <c r="AE203" i="1"/>
  <c r="AE197" i="1"/>
  <c r="AE196" i="1"/>
  <c r="AE195" i="1"/>
  <c r="AE174" i="1"/>
  <c r="AE173" i="1"/>
  <c r="AE172" i="1"/>
  <c r="AE166" i="1"/>
  <c r="AE164" i="1"/>
  <c r="AE143" i="1"/>
  <c r="AE142" i="1"/>
  <c r="AE141" i="1"/>
  <c r="AE135" i="1"/>
  <c r="AE134" i="1"/>
  <c r="AE133" i="1"/>
  <c r="AE112" i="1"/>
  <c r="AE111" i="1"/>
  <c r="AE110" i="1"/>
  <c r="AE104" i="1"/>
  <c r="AE103" i="1"/>
  <c r="AE102" i="1"/>
  <c r="AE81" i="1"/>
  <c r="AE80" i="1"/>
  <c r="AE79" i="1"/>
  <c r="AE73" i="1"/>
  <c r="AE72" i="1"/>
  <c r="AE71" i="1"/>
  <c r="AE50" i="1"/>
  <c r="AE49" i="1"/>
  <c r="AE48" i="1"/>
  <c r="AE42" i="1"/>
  <c r="AE41" i="1"/>
  <c r="AE40" i="1"/>
  <c r="BD794" i="1"/>
  <c r="BB794" i="1"/>
  <c r="AZ794" i="1"/>
  <c r="AX794" i="1"/>
  <c r="AV794" i="1"/>
  <c r="AT794" i="1"/>
  <c r="AR794" i="1"/>
  <c r="AP794" i="1"/>
  <c r="AN794" i="1"/>
  <c r="AL794" i="1"/>
  <c r="AJ794" i="1"/>
  <c r="AH794" i="1"/>
  <c r="AF794" i="1"/>
  <c r="BE793" i="1"/>
  <c r="BD793" i="1"/>
  <c r="BC793" i="1"/>
  <c r="BC795" i="1" s="1"/>
  <c r="BB793" i="1"/>
  <c r="BA793" i="1"/>
  <c r="AZ793" i="1"/>
  <c r="AZ795" i="1" s="1"/>
  <c r="AY793" i="1"/>
  <c r="AX793" i="1"/>
  <c r="AW793" i="1"/>
  <c r="AV793" i="1"/>
  <c r="AU793" i="1"/>
  <c r="AT793" i="1"/>
  <c r="AS793" i="1"/>
  <c r="AR793" i="1"/>
  <c r="AQ793" i="1"/>
  <c r="AP793" i="1"/>
  <c r="AO793" i="1"/>
  <c r="AN793" i="1"/>
  <c r="AM793" i="1"/>
  <c r="AL793" i="1"/>
  <c r="AK793" i="1"/>
  <c r="AJ793" i="1"/>
  <c r="AJ795" i="1" s="1"/>
  <c r="AI793" i="1"/>
  <c r="AH793" i="1"/>
  <c r="AG793" i="1"/>
  <c r="AF793" i="1"/>
  <c r="BD792" i="1"/>
  <c r="BB792" i="1"/>
  <c r="BB795" i="1" s="1"/>
  <c r="AZ792" i="1"/>
  <c r="AX792" i="1"/>
  <c r="AV792" i="1"/>
  <c r="AT792" i="1"/>
  <c r="AT795" i="1" s="1"/>
  <c r="AR792" i="1"/>
  <c r="AP792" i="1"/>
  <c r="AN792" i="1"/>
  <c r="AL792" i="1"/>
  <c r="AL795" i="1" s="1"/>
  <c r="AJ792" i="1"/>
  <c r="AH792" i="1"/>
  <c r="AF792" i="1"/>
  <c r="BE786" i="1"/>
  <c r="BD786" i="1"/>
  <c r="BC786" i="1"/>
  <c r="BB786" i="1"/>
  <c r="BA786" i="1"/>
  <c r="AZ786" i="1"/>
  <c r="AY786" i="1"/>
  <c r="AX786" i="1"/>
  <c r="AW786" i="1"/>
  <c r="AV786" i="1"/>
  <c r="AU786" i="1"/>
  <c r="AT786" i="1"/>
  <c r="AS786" i="1"/>
  <c r="AR786" i="1"/>
  <c r="AQ786" i="1"/>
  <c r="AP786" i="1"/>
  <c r="AO786" i="1"/>
  <c r="AN786" i="1"/>
  <c r="AM786" i="1"/>
  <c r="AL786" i="1"/>
  <c r="AK786" i="1"/>
  <c r="AJ786" i="1"/>
  <c r="AI786" i="1"/>
  <c r="AH786" i="1"/>
  <c r="AG786" i="1"/>
  <c r="BE785" i="1"/>
  <c r="BC785" i="1"/>
  <c r="BA785" i="1"/>
  <c r="AY785" i="1"/>
  <c r="AW785" i="1"/>
  <c r="AU785" i="1"/>
  <c r="AS785" i="1"/>
  <c r="AQ785" i="1"/>
  <c r="AO785" i="1"/>
  <c r="AM785" i="1"/>
  <c r="AK785" i="1"/>
  <c r="AI785" i="1"/>
  <c r="AG785" i="1"/>
  <c r="BE784" i="1"/>
  <c r="BD784" i="1"/>
  <c r="BC784" i="1"/>
  <c r="BB784" i="1"/>
  <c r="BA784" i="1"/>
  <c r="AZ784" i="1"/>
  <c r="AY784" i="1"/>
  <c r="AX784" i="1"/>
  <c r="AW784" i="1"/>
  <c r="AV784" i="1"/>
  <c r="AU784" i="1"/>
  <c r="AT784" i="1"/>
  <c r="AS784" i="1"/>
  <c r="AR784" i="1"/>
  <c r="AQ784" i="1"/>
  <c r="AP784" i="1"/>
  <c r="AO784" i="1"/>
  <c r="AN784" i="1"/>
  <c r="AM784" i="1"/>
  <c r="AL784" i="1"/>
  <c r="AK784" i="1"/>
  <c r="AJ784" i="1"/>
  <c r="AI784" i="1"/>
  <c r="AH784" i="1"/>
  <c r="AG784" i="1"/>
  <c r="BE763" i="1"/>
  <c r="BC763" i="1"/>
  <c r="BA763" i="1"/>
  <c r="AY763" i="1"/>
  <c r="AW763" i="1"/>
  <c r="AU763" i="1"/>
  <c r="AS763" i="1"/>
  <c r="AQ763" i="1"/>
  <c r="AO763" i="1"/>
  <c r="AM763" i="1"/>
  <c r="AK763" i="1"/>
  <c r="AI763" i="1"/>
  <c r="AG763" i="1"/>
  <c r="BE762" i="1"/>
  <c r="BD762" i="1"/>
  <c r="BC762" i="1"/>
  <c r="BB762" i="1"/>
  <c r="BA762" i="1"/>
  <c r="AZ762" i="1"/>
  <c r="AY762" i="1"/>
  <c r="AX762" i="1"/>
  <c r="AW762" i="1"/>
  <c r="AV762" i="1"/>
  <c r="AU762" i="1"/>
  <c r="AT762" i="1"/>
  <c r="AS762" i="1"/>
  <c r="AR762" i="1"/>
  <c r="AQ762" i="1"/>
  <c r="AP762" i="1"/>
  <c r="AO762" i="1"/>
  <c r="AN762" i="1"/>
  <c r="AM762" i="1"/>
  <c r="AL762" i="1"/>
  <c r="AK762" i="1"/>
  <c r="AJ762" i="1"/>
  <c r="AI762" i="1"/>
  <c r="AH762" i="1"/>
  <c r="AG762" i="1"/>
  <c r="AF762" i="1"/>
  <c r="BE761" i="1"/>
  <c r="BD761" i="1"/>
  <c r="BD764" i="1" s="1"/>
  <c r="BC761" i="1"/>
  <c r="BB761" i="1"/>
  <c r="BA761" i="1"/>
  <c r="AZ761" i="1"/>
  <c r="AY761" i="1"/>
  <c r="AX761" i="1"/>
  <c r="AW761" i="1"/>
  <c r="AV761" i="1"/>
  <c r="AU761" i="1"/>
  <c r="AT761" i="1"/>
  <c r="AS761" i="1"/>
  <c r="AR761" i="1"/>
  <c r="AQ761" i="1"/>
  <c r="AP761" i="1"/>
  <c r="AO761" i="1"/>
  <c r="AN761" i="1"/>
  <c r="AM761" i="1"/>
  <c r="AL761" i="1"/>
  <c r="AK761" i="1"/>
  <c r="AJ761" i="1"/>
  <c r="AI761" i="1"/>
  <c r="AH761" i="1"/>
  <c r="AG761" i="1"/>
  <c r="AF761" i="1"/>
  <c r="BE755" i="1"/>
  <c r="BD755" i="1"/>
  <c r="BC755" i="1"/>
  <c r="BB755" i="1"/>
  <c r="BA755" i="1"/>
  <c r="AZ755" i="1"/>
  <c r="AY755" i="1"/>
  <c r="AX755" i="1"/>
  <c r="AW755" i="1"/>
  <c r="AV755" i="1"/>
  <c r="AU755" i="1"/>
  <c r="AT755" i="1"/>
  <c r="AS755" i="1"/>
  <c r="AR755" i="1"/>
  <c r="AQ755" i="1"/>
  <c r="AP755" i="1"/>
  <c r="AO755" i="1"/>
  <c r="AN755" i="1"/>
  <c r="AM755" i="1"/>
  <c r="AL755" i="1"/>
  <c r="AK755" i="1"/>
  <c r="AJ755" i="1"/>
  <c r="AI755" i="1"/>
  <c r="AH755" i="1"/>
  <c r="AG755" i="1"/>
  <c r="BE754" i="1"/>
  <c r="BD754" i="1"/>
  <c r="BC754" i="1"/>
  <c r="BB754" i="1"/>
  <c r="BA754" i="1"/>
  <c r="AZ754" i="1"/>
  <c r="AY754" i="1"/>
  <c r="AX754" i="1"/>
  <c r="AW754" i="1"/>
  <c r="AV754" i="1"/>
  <c r="AU754" i="1"/>
  <c r="AT754" i="1"/>
  <c r="AS754" i="1"/>
  <c r="AR754" i="1"/>
  <c r="AQ754" i="1"/>
  <c r="AP754" i="1"/>
  <c r="AO754" i="1"/>
  <c r="AN754" i="1"/>
  <c r="AM754" i="1"/>
  <c r="AL754" i="1"/>
  <c r="AK754" i="1"/>
  <c r="AJ754" i="1"/>
  <c r="AI754" i="1"/>
  <c r="BG754" i="1" s="1"/>
  <c r="AH754" i="1"/>
  <c r="AG754" i="1"/>
  <c r="BE753" i="1"/>
  <c r="BD753" i="1"/>
  <c r="BC753" i="1"/>
  <c r="BB753" i="1"/>
  <c r="BA753" i="1"/>
  <c r="AZ753" i="1"/>
  <c r="AY753" i="1"/>
  <c r="AX753" i="1"/>
  <c r="AW753" i="1"/>
  <c r="AV753" i="1"/>
  <c r="AU753" i="1"/>
  <c r="AT753" i="1"/>
  <c r="AS753" i="1"/>
  <c r="AR753" i="1"/>
  <c r="AQ753" i="1"/>
  <c r="AP753" i="1"/>
  <c r="AO753" i="1"/>
  <c r="AN753" i="1"/>
  <c r="AM753" i="1"/>
  <c r="AL753" i="1"/>
  <c r="AK753" i="1"/>
  <c r="AJ753" i="1"/>
  <c r="AI753" i="1"/>
  <c r="AH753" i="1"/>
  <c r="AG753" i="1"/>
  <c r="BE732" i="1"/>
  <c r="BD732" i="1"/>
  <c r="BC732" i="1"/>
  <c r="BB732" i="1"/>
  <c r="BA732" i="1"/>
  <c r="AZ732" i="1"/>
  <c r="AY732" i="1"/>
  <c r="AX732" i="1"/>
  <c r="AW732" i="1"/>
  <c r="AV732" i="1"/>
  <c r="AU732" i="1"/>
  <c r="AT732" i="1"/>
  <c r="AS732" i="1"/>
  <c r="AR732" i="1"/>
  <c r="AQ732" i="1"/>
  <c r="AP732" i="1"/>
  <c r="AO732" i="1"/>
  <c r="AN732" i="1"/>
  <c r="AM732" i="1"/>
  <c r="AL732" i="1"/>
  <c r="AK732" i="1"/>
  <c r="AJ732" i="1"/>
  <c r="AI732" i="1"/>
  <c r="AH732" i="1"/>
  <c r="AG732" i="1"/>
  <c r="AF732" i="1"/>
  <c r="BE731" i="1"/>
  <c r="BD731" i="1"/>
  <c r="BC731" i="1"/>
  <c r="BB731" i="1"/>
  <c r="BA731" i="1"/>
  <c r="AZ731" i="1"/>
  <c r="AY731" i="1"/>
  <c r="AX731" i="1"/>
  <c r="AW731" i="1"/>
  <c r="AV731" i="1"/>
  <c r="AU731" i="1"/>
  <c r="AT731" i="1"/>
  <c r="AS731" i="1"/>
  <c r="AR731" i="1"/>
  <c r="AQ731" i="1"/>
  <c r="AQ733" i="1" s="1"/>
  <c r="AP731" i="1"/>
  <c r="AO731" i="1"/>
  <c r="AN731" i="1"/>
  <c r="AM731" i="1"/>
  <c r="AL731" i="1"/>
  <c r="AK731" i="1"/>
  <c r="AJ731" i="1"/>
  <c r="AI731" i="1"/>
  <c r="BG731" i="1" s="1"/>
  <c r="AH731" i="1"/>
  <c r="AG731" i="1"/>
  <c r="AF731" i="1"/>
  <c r="BE730" i="1"/>
  <c r="BD730" i="1"/>
  <c r="BC730" i="1"/>
  <c r="BB730" i="1"/>
  <c r="BA730" i="1"/>
  <c r="AZ730" i="1"/>
  <c r="AY730" i="1"/>
  <c r="AX730" i="1"/>
  <c r="AW730" i="1"/>
  <c r="AV730" i="1"/>
  <c r="AU730" i="1"/>
  <c r="AT730" i="1"/>
  <c r="AS730" i="1"/>
  <c r="AR730" i="1"/>
  <c r="AQ730" i="1"/>
  <c r="AP730" i="1"/>
  <c r="AO730" i="1"/>
  <c r="AN730" i="1"/>
  <c r="AM730" i="1"/>
  <c r="AL730" i="1"/>
  <c r="AK730" i="1"/>
  <c r="AJ730" i="1"/>
  <c r="AI730" i="1"/>
  <c r="AH730" i="1"/>
  <c r="AG730" i="1"/>
  <c r="AF730" i="1"/>
  <c r="BE724" i="1"/>
  <c r="BD724" i="1"/>
  <c r="BC724" i="1"/>
  <c r="BB724" i="1"/>
  <c r="BA724" i="1"/>
  <c r="AZ724" i="1"/>
  <c r="AY724" i="1"/>
  <c r="AX724" i="1"/>
  <c r="AW724" i="1"/>
  <c r="AV724" i="1"/>
  <c r="AU724" i="1"/>
  <c r="AT724" i="1"/>
  <c r="AS724" i="1"/>
  <c r="AR724" i="1"/>
  <c r="AQ724" i="1"/>
  <c r="AP724" i="1"/>
  <c r="AO724" i="1"/>
  <c r="AN724" i="1"/>
  <c r="AM724" i="1"/>
  <c r="AL724" i="1"/>
  <c r="AK724" i="1"/>
  <c r="AJ724" i="1"/>
  <c r="AI724" i="1"/>
  <c r="AH724" i="1"/>
  <c r="AG724" i="1"/>
  <c r="BE723" i="1"/>
  <c r="BD723" i="1"/>
  <c r="BC723" i="1"/>
  <c r="BB723" i="1"/>
  <c r="BA723" i="1"/>
  <c r="AZ723" i="1"/>
  <c r="AY723" i="1"/>
  <c r="AX723" i="1"/>
  <c r="AW723" i="1"/>
  <c r="AV723" i="1"/>
  <c r="AU723" i="1"/>
  <c r="AT723" i="1"/>
  <c r="AS723" i="1"/>
  <c r="AR723" i="1"/>
  <c r="AQ723" i="1"/>
  <c r="AP723" i="1"/>
  <c r="AO723" i="1"/>
  <c r="AN723" i="1"/>
  <c r="AM723" i="1"/>
  <c r="AL723" i="1"/>
  <c r="AK723" i="1"/>
  <c r="AJ723" i="1"/>
  <c r="AI723" i="1"/>
  <c r="AH723" i="1"/>
  <c r="AG723" i="1"/>
  <c r="BE722" i="1"/>
  <c r="BD722" i="1"/>
  <c r="BC722" i="1"/>
  <c r="BB722" i="1"/>
  <c r="BA722" i="1"/>
  <c r="AZ722" i="1"/>
  <c r="AY722" i="1"/>
  <c r="AX722" i="1"/>
  <c r="AW722" i="1"/>
  <c r="AV722" i="1"/>
  <c r="AU722" i="1"/>
  <c r="AT722" i="1"/>
  <c r="AS722" i="1"/>
  <c r="AR722" i="1"/>
  <c r="AQ722" i="1"/>
  <c r="AP722" i="1"/>
  <c r="AO722" i="1"/>
  <c r="AN722" i="1"/>
  <c r="AM722" i="1"/>
  <c r="AL722" i="1"/>
  <c r="AK722" i="1"/>
  <c r="AJ722" i="1"/>
  <c r="AI722" i="1"/>
  <c r="AH722" i="1"/>
  <c r="AG722" i="1"/>
  <c r="BE701" i="1"/>
  <c r="BD701" i="1"/>
  <c r="BC701" i="1"/>
  <c r="BB701" i="1"/>
  <c r="BA701" i="1"/>
  <c r="AZ701" i="1"/>
  <c r="AY701" i="1"/>
  <c r="AX701" i="1"/>
  <c r="AW701" i="1"/>
  <c r="AV701" i="1"/>
  <c r="AU701" i="1"/>
  <c r="AT701" i="1"/>
  <c r="AS701" i="1"/>
  <c r="AR701" i="1"/>
  <c r="AQ701" i="1"/>
  <c r="AP701" i="1"/>
  <c r="AO701" i="1"/>
  <c r="AN701" i="1"/>
  <c r="AM701" i="1"/>
  <c r="AL701" i="1"/>
  <c r="AK701" i="1"/>
  <c r="AJ701" i="1"/>
  <c r="AI701" i="1"/>
  <c r="AH701" i="1"/>
  <c r="AG701" i="1"/>
  <c r="AF701" i="1"/>
  <c r="BE700" i="1"/>
  <c r="BD700" i="1"/>
  <c r="BC700" i="1"/>
  <c r="BB700" i="1"/>
  <c r="BA700" i="1"/>
  <c r="AZ700" i="1"/>
  <c r="AY700" i="1"/>
  <c r="AX700" i="1"/>
  <c r="AW700" i="1"/>
  <c r="AV700" i="1"/>
  <c r="AU700" i="1"/>
  <c r="AT700" i="1"/>
  <c r="AS700" i="1"/>
  <c r="AR700" i="1"/>
  <c r="AQ700" i="1"/>
  <c r="AP700" i="1"/>
  <c r="AO700" i="1"/>
  <c r="AN700" i="1"/>
  <c r="AM700" i="1"/>
  <c r="AL700" i="1"/>
  <c r="AK700" i="1"/>
  <c r="AJ700" i="1"/>
  <c r="AI700" i="1"/>
  <c r="AH700" i="1"/>
  <c r="AG700" i="1"/>
  <c r="AF700" i="1"/>
  <c r="BE699" i="1"/>
  <c r="BD699" i="1"/>
  <c r="BC699" i="1"/>
  <c r="BB699" i="1"/>
  <c r="BA699" i="1"/>
  <c r="AZ699" i="1"/>
  <c r="AY699" i="1"/>
  <c r="AX699" i="1"/>
  <c r="AW699" i="1"/>
  <c r="AV699" i="1"/>
  <c r="AU699" i="1"/>
  <c r="AT699" i="1"/>
  <c r="AS699" i="1"/>
  <c r="AR699" i="1"/>
  <c r="AQ699" i="1"/>
  <c r="AP699" i="1"/>
  <c r="AO699" i="1"/>
  <c r="AN699" i="1"/>
  <c r="AM699" i="1"/>
  <c r="AL699" i="1"/>
  <c r="AK699" i="1"/>
  <c r="AJ699" i="1"/>
  <c r="AI699" i="1"/>
  <c r="AH699" i="1"/>
  <c r="AG699" i="1"/>
  <c r="AF699" i="1"/>
  <c r="BE693" i="1"/>
  <c r="BD693" i="1"/>
  <c r="BC693" i="1"/>
  <c r="BB693" i="1"/>
  <c r="BA693" i="1"/>
  <c r="AZ693" i="1"/>
  <c r="AY693" i="1"/>
  <c r="AX693" i="1"/>
  <c r="AW693" i="1"/>
  <c r="AV693" i="1"/>
  <c r="AU693" i="1"/>
  <c r="AT693" i="1"/>
  <c r="AS693" i="1"/>
  <c r="AR693" i="1"/>
  <c r="AQ693" i="1"/>
  <c r="AP693" i="1"/>
  <c r="AO693" i="1"/>
  <c r="AN693" i="1"/>
  <c r="AM693" i="1"/>
  <c r="AL693" i="1"/>
  <c r="AK693" i="1"/>
  <c r="AJ693" i="1"/>
  <c r="AI693" i="1"/>
  <c r="AH693" i="1"/>
  <c r="AG693" i="1"/>
  <c r="BE692" i="1"/>
  <c r="BD692" i="1"/>
  <c r="BC692" i="1"/>
  <c r="BB692" i="1"/>
  <c r="BA692" i="1"/>
  <c r="AZ692" i="1"/>
  <c r="AY692" i="1"/>
  <c r="AX692" i="1"/>
  <c r="AW692" i="1"/>
  <c r="AV692" i="1"/>
  <c r="AU692" i="1"/>
  <c r="AT692" i="1"/>
  <c r="AS692" i="1"/>
  <c r="AR692" i="1"/>
  <c r="AQ692" i="1"/>
  <c r="AP692" i="1"/>
  <c r="AO692" i="1"/>
  <c r="AN692" i="1"/>
  <c r="AM692" i="1"/>
  <c r="AL692" i="1"/>
  <c r="AK692" i="1"/>
  <c r="AJ692" i="1"/>
  <c r="AI692" i="1"/>
  <c r="AH692" i="1"/>
  <c r="AG692" i="1"/>
  <c r="BE691" i="1"/>
  <c r="BD691" i="1"/>
  <c r="BC691" i="1"/>
  <c r="BB691" i="1"/>
  <c r="BA691" i="1"/>
  <c r="AZ691" i="1"/>
  <c r="AY691" i="1"/>
  <c r="AX691" i="1"/>
  <c r="AW691" i="1"/>
  <c r="AV691" i="1"/>
  <c r="AU691" i="1"/>
  <c r="AT691" i="1"/>
  <c r="AS691" i="1"/>
  <c r="AR691" i="1"/>
  <c r="AQ691" i="1"/>
  <c r="AP691" i="1"/>
  <c r="AO691" i="1"/>
  <c r="AN691" i="1"/>
  <c r="AM691" i="1"/>
  <c r="AL691" i="1"/>
  <c r="AK691" i="1"/>
  <c r="AJ691" i="1"/>
  <c r="AI691" i="1"/>
  <c r="AH691" i="1"/>
  <c r="AG691" i="1"/>
  <c r="BE670" i="1"/>
  <c r="BD670" i="1"/>
  <c r="BC670" i="1"/>
  <c r="BB670" i="1"/>
  <c r="BA670" i="1"/>
  <c r="AZ670" i="1"/>
  <c r="AY670" i="1"/>
  <c r="AX670" i="1"/>
  <c r="AW670" i="1"/>
  <c r="AV670" i="1"/>
  <c r="AU670" i="1"/>
  <c r="AT670" i="1"/>
  <c r="AS670" i="1"/>
  <c r="AR670" i="1"/>
  <c r="AQ670" i="1"/>
  <c r="AP670" i="1"/>
  <c r="AO670" i="1"/>
  <c r="AN670" i="1"/>
  <c r="AM670" i="1"/>
  <c r="AL670" i="1"/>
  <c r="AK670" i="1"/>
  <c r="AJ670" i="1"/>
  <c r="AI670" i="1"/>
  <c r="AH670" i="1"/>
  <c r="AG670" i="1"/>
  <c r="AF670" i="1"/>
  <c r="BE669" i="1"/>
  <c r="BD669" i="1"/>
  <c r="BC669" i="1"/>
  <c r="BB669" i="1"/>
  <c r="BA669" i="1"/>
  <c r="AZ669" i="1"/>
  <c r="AY669" i="1"/>
  <c r="AX669" i="1"/>
  <c r="AW669" i="1"/>
  <c r="AV669" i="1"/>
  <c r="AU669" i="1"/>
  <c r="AT669" i="1"/>
  <c r="AS669" i="1"/>
  <c r="AR669" i="1"/>
  <c r="AQ669" i="1"/>
  <c r="AP669" i="1"/>
  <c r="AO669" i="1"/>
  <c r="AN669" i="1"/>
  <c r="AM669" i="1"/>
  <c r="AL669" i="1"/>
  <c r="AK669" i="1"/>
  <c r="AJ669" i="1"/>
  <c r="AI669" i="1"/>
  <c r="AH669" i="1"/>
  <c r="AG669" i="1"/>
  <c r="AF669" i="1"/>
  <c r="BE668" i="1"/>
  <c r="BD668" i="1"/>
  <c r="BC668" i="1"/>
  <c r="BC671" i="1" s="1"/>
  <c r="BB668" i="1"/>
  <c r="BA668" i="1"/>
  <c r="AZ668" i="1"/>
  <c r="AY668" i="1"/>
  <c r="AY671" i="1" s="1"/>
  <c r="AX668" i="1"/>
  <c r="AX671" i="1" s="1"/>
  <c r="AW668" i="1"/>
  <c r="AV668" i="1"/>
  <c r="AU668" i="1"/>
  <c r="AU671" i="1" s="1"/>
  <c r="AT668" i="1"/>
  <c r="AS668" i="1"/>
  <c r="AR668" i="1"/>
  <c r="AQ668" i="1"/>
  <c r="AQ671" i="1" s="1"/>
  <c r="AP668" i="1"/>
  <c r="AO668" i="1"/>
  <c r="AN668" i="1"/>
  <c r="AM668" i="1"/>
  <c r="AM671" i="1" s="1"/>
  <c r="AL668" i="1"/>
  <c r="AK668" i="1"/>
  <c r="AJ668" i="1"/>
  <c r="AI668" i="1"/>
  <c r="AI671" i="1" s="1"/>
  <c r="AH668" i="1"/>
  <c r="AG668" i="1"/>
  <c r="AF668" i="1"/>
  <c r="BE662" i="1"/>
  <c r="BD662" i="1"/>
  <c r="BC662" i="1"/>
  <c r="BB662" i="1"/>
  <c r="BA662" i="1"/>
  <c r="AZ662" i="1"/>
  <c r="AY662" i="1"/>
  <c r="AX662" i="1"/>
  <c r="AW662" i="1"/>
  <c r="AV662" i="1"/>
  <c r="AU662" i="1"/>
  <c r="AT662" i="1"/>
  <c r="AS662" i="1"/>
  <c r="AR662" i="1"/>
  <c r="AQ662" i="1"/>
  <c r="AP662" i="1"/>
  <c r="AO662" i="1"/>
  <c r="AN662" i="1"/>
  <c r="AM662" i="1"/>
  <c r="AL662" i="1"/>
  <c r="AK662" i="1"/>
  <c r="AJ662" i="1"/>
  <c r="AI662" i="1"/>
  <c r="AH662" i="1"/>
  <c r="AG662" i="1"/>
  <c r="BE661" i="1"/>
  <c r="BD661" i="1"/>
  <c r="BC661" i="1"/>
  <c r="BB661" i="1"/>
  <c r="BA661" i="1"/>
  <c r="AZ661" i="1"/>
  <c r="AY661" i="1"/>
  <c r="AX661" i="1"/>
  <c r="AW661" i="1"/>
  <c r="AV661" i="1"/>
  <c r="AU661" i="1"/>
  <c r="AT661" i="1"/>
  <c r="AS661" i="1"/>
  <c r="AR661" i="1"/>
  <c r="AQ661" i="1"/>
  <c r="AP661" i="1"/>
  <c r="AO661" i="1"/>
  <c r="AN661" i="1"/>
  <c r="AM661" i="1"/>
  <c r="AL661" i="1"/>
  <c r="AK661" i="1"/>
  <c r="AJ661" i="1"/>
  <c r="AI661" i="1"/>
  <c r="AH661" i="1"/>
  <c r="AG661" i="1"/>
  <c r="BE660" i="1"/>
  <c r="BD660" i="1"/>
  <c r="BC660" i="1"/>
  <c r="BB660" i="1"/>
  <c r="BA660" i="1"/>
  <c r="AZ660" i="1"/>
  <c r="AY660" i="1"/>
  <c r="AX660" i="1"/>
  <c r="AW660" i="1"/>
  <c r="AV660" i="1"/>
  <c r="AU660" i="1"/>
  <c r="AT660" i="1"/>
  <c r="AS660" i="1"/>
  <c r="AR660" i="1"/>
  <c r="AQ660" i="1"/>
  <c r="AP660" i="1"/>
  <c r="AO660" i="1"/>
  <c r="AN660" i="1"/>
  <c r="AM660" i="1"/>
  <c r="AL660" i="1"/>
  <c r="AK660" i="1"/>
  <c r="AJ660" i="1"/>
  <c r="AI660" i="1"/>
  <c r="AH660" i="1"/>
  <c r="AG660" i="1"/>
  <c r="BE639" i="1"/>
  <c r="BD639" i="1"/>
  <c r="BC639" i="1"/>
  <c r="BB639" i="1"/>
  <c r="BA639" i="1"/>
  <c r="AZ639" i="1"/>
  <c r="AY639" i="1"/>
  <c r="AX639" i="1"/>
  <c r="AW639" i="1"/>
  <c r="AV639" i="1"/>
  <c r="AU639" i="1"/>
  <c r="AT639" i="1"/>
  <c r="AS639" i="1"/>
  <c r="AR639" i="1"/>
  <c r="AQ639" i="1"/>
  <c r="AP639" i="1"/>
  <c r="AO639" i="1"/>
  <c r="AN639" i="1"/>
  <c r="AM639" i="1"/>
  <c r="AL639" i="1"/>
  <c r="AK639" i="1"/>
  <c r="AJ639" i="1"/>
  <c r="AI639" i="1"/>
  <c r="AH639" i="1"/>
  <c r="AG639" i="1"/>
  <c r="AF639" i="1"/>
  <c r="BF639" i="1" s="1"/>
  <c r="BE638" i="1"/>
  <c r="BD638" i="1"/>
  <c r="BC638" i="1"/>
  <c r="BB638" i="1"/>
  <c r="BA638" i="1"/>
  <c r="AZ638" i="1"/>
  <c r="AY638" i="1"/>
  <c r="AX638" i="1"/>
  <c r="AW638" i="1"/>
  <c r="AV638" i="1"/>
  <c r="AU638" i="1"/>
  <c r="AT638" i="1"/>
  <c r="AS638" i="1"/>
  <c r="AR638" i="1"/>
  <c r="AQ638" i="1"/>
  <c r="AP638" i="1"/>
  <c r="AO638" i="1"/>
  <c r="AN638" i="1"/>
  <c r="AM638" i="1"/>
  <c r="AL638" i="1"/>
  <c r="AK638" i="1"/>
  <c r="AJ638" i="1"/>
  <c r="AI638" i="1"/>
  <c r="AH638" i="1"/>
  <c r="AG638" i="1"/>
  <c r="AF638" i="1"/>
  <c r="BE637" i="1"/>
  <c r="BD637" i="1"/>
  <c r="BD640" i="1" s="1"/>
  <c r="BC637" i="1"/>
  <c r="BB637" i="1"/>
  <c r="BA637" i="1"/>
  <c r="AZ637" i="1"/>
  <c r="AZ640" i="1" s="1"/>
  <c r="AY637" i="1"/>
  <c r="AX637" i="1"/>
  <c r="AW637" i="1"/>
  <c r="AV637" i="1"/>
  <c r="AV640" i="1" s="1"/>
  <c r="AU637" i="1"/>
  <c r="AT637" i="1"/>
  <c r="AS637" i="1"/>
  <c r="AR637" i="1"/>
  <c r="AR640" i="1" s="1"/>
  <c r="AQ637" i="1"/>
  <c r="AP637" i="1"/>
  <c r="AO637" i="1"/>
  <c r="AN637" i="1"/>
  <c r="AN640" i="1" s="1"/>
  <c r="AM637" i="1"/>
  <c r="AL637" i="1"/>
  <c r="AK637" i="1"/>
  <c r="AJ637" i="1"/>
  <c r="AJ640" i="1" s="1"/>
  <c r="AI637" i="1"/>
  <c r="AH637" i="1"/>
  <c r="AG637" i="1"/>
  <c r="AF637" i="1"/>
  <c r="BE631" i="1"/>
  <c r="BD631" i="1"/>
  <c r="BC631" i="1"/>
  <c r="BB631" i="1"/>
  <c r="BA631" i="1"/>
  <c r="AZ631" i="1"/>
  <c r="AY631" i="1"/>
  <c r="AX631" i="1"/>
  <c r="AW631" i="1"/>
  <c r="AV631" i="1"/>
  <c r="AU631" i="1"/>
  <c r="AT631" i="1"/>
  <c r="AS631" i="1"/>
  <c r="AR631" i="1"/>
  <c r="AQ631" i="1"/>
  <c r="AP631" i="1"/>
  <c r="AO631" i="1"/>
  <c r="AN631" i="1"/>
  <c r="AM631" i="1"/>
  <c r="AL631" i="1"/>
  <c r="AK631" i="1"/>
  <c r="AJ631" i="1"/>
  <c r="AI631" i="1"/>
  <c r="AH631" i="1"/>
  <c r="AG631" i="1"/>
  <c r="BE630" i="1"/>
  <c r="BD630" i="1"/>
  <c r="BC630" i="1"/>
  <c r="BB630" i="1"/>
  <c r="BA630" i="1"/>
  <c r="AZ630" i="1"/>
  <c r="AY630" i="1"/>
  <c r="AX630" i="1"/>
  <c r="AW630" i="1"/>
  <c r="AV630" i="1"/>
  <c r="AU630" i="1"/>
  <c r="AT630" i="1"/>
  <c r="AS630" i="1"/>
  <c r="AR630" i="1"/>
  <c r="AQ630" i="1"/>
  <c r="AP630" i="1"/>
  <c r="AO630" i="1"/>
  <c r="AN630" i="1"/>
  <c r="AM630" i="1"/>
  <c r="AL630" i="1"/>
  <c r="AK630" i="1"/>
  <c r="AJ630" i="1"/>
  <c r="AI630" i="1"/>
  <c r="AH630" i="1"/>
  <c r="AG630" i="1"/>
  <c r="BE629" i="1"/>
  <c r="BD629" i="1"/>
  <c r="BC629" i="1"/>
  <c r="BB629" i="1"/>
  <c r="BA629" i="1"/>
  <c r="AZ629" i="1"/>
  <c r="AY629" i="1"/>
  <c r="AX629" i="1"/>
  <c r="AW629" i="1"/>
  <c r="AV629" i="1"/>
  <c r="AU629" i="1"/>
  <c r="AT629" i="1"/>
  <c r="AS629" i="1"/>
  <c r="AR629" i="1"/>
  <c r="AQ629" i="1"/>
  <c r="AP629" i="1"/>
  <c r="AO629" i="1"/>
  <c r="AN629" i="1"/>
  <c r="AM629" i="1"/>
  <c r="AL629" i="1"/>
  <c r="AK629" i="1"/>
  <c r="AJ629" i="1"/>
  <c r="AI629" i="1"/>
  <c r="AH629" i="1"/>
  <c r="AG629" i="1"/>
  <c r="BE608" i="1"/>
  <c r="BD608" i="1"/>
  <c r="BC608" i="1"/>
  <c r="BB608" i="1"/>
  <c r="BA608" i="1"/>
  <c r="AZ608" i="1"/>
  <c r="AY608" i="1"/>
  <c r="AX608" i="1"/>
  <c r="AW608" i="1"/>
  <c r="AV608" i="1"/>
  <c r="AU608" i="1"/>
  <c r="AT608" i="1"/>
  <c r="AS608" i="1"/>
  <c r="AR608" i="1"/>
  <c r="AQ608" i="1"/>
  <c r="AP608" i="1"/>
  <c r="AO608" i="1"/>
  <c r="AN608" i="1"/>
  <c r="AM608" i="1"/>
  <c r="AL608" i="1"/>
  <c r="AK608" i="1"/>
  <c r="AJ608" i="1"/>
  <c r="AI608" i="1"/>
  <c r="AH608" i="1"/>
  <c r="AG608" i="1"/>
  <c r="AF608" i="1"/>
  <c r="BF608" i="1" s="1"/>
  <c r="BE607" i="1"/>
  <c r="BD607" i="1"/>
  <c r="BC607" i="1"/>
  <c r="BB607" i="1"/>
  <c r="BA607" i="1"/>
  <c r="AZ607" i="1"/>
  <c r="AY607" i="1"/>
  <c r="AX607" i="1"/>
  <c r="AW607" i="1"/>
  <c r="AV607" i="1"/>
  <c r="AU607" i="1"/>
  <c r="AT607" i="1"/>
  <c r="AS607" i="1"/>
  <c r="AR607" i="1"/>
  <c r="AQ607" i="1"/>
  <c r="AP607" i="1"/>
  <c r="AO607" i="1"/>
  <c r="AN607" i="1"/>
  <c r="AM607" i="1"/>
  <c r="AL607" i="1"/>
  <c r="AK607" i="1"/>
  <c r="AJ607" i="1"/>
  <c r="AI607" i="1"/>
  <c r="AH607" i="1"/>
  <c r="AG607" i="1"/>
  <c r="AF607" i="1"/>
  <c r="BE606" i="1"/>
  <c r="BD606" i="1"/>
  <c r="BD609" i="1" s="1"/>
  <c r="BC606" i="1"/>
  <c r="BB606" i="1"/>
  <c r="BA606" i="1"/>
  <c r="AZ606" i="1"/>
  <c r="AZ609" i="1" s="1"/>
  <c r="AY606" i="1"/>
  <c r="AX606" i="1"/>
  <c r="AW606" i="1"/>
  <c r="AV606" i="1"/>
  <c r="AV609" i="1" s="1"/>
  <c r="AU606" i="1"/>
  <c r="AT606" i="1"/>
  <c r="AS606" i="1"/>
  <c r="AR606" i="1"/>
  <c r="AR609" i="1" s="1"/>
  <c r="AQ606" i="1"/>
  <c r="AP606" i="1"/>
  <c r="AO606" i="1"/>
  <c r="AN606" i="1"/>
  <c r="AN609" i="1" s="1"/>
  <c r="AM606" i="1"/>
  <c r="AL606" i="1"/>
  <c r="AK606" i="1"/>
  <c r="AJ606" i="1"/>
  <c r="AJ609" i="1" s="1"/>
  <c r="AI606" i="1"/>
  <c r="AH606" i="1"/>
  <c r="AG606" i="1"/>
  <c r="AF606" i="1"/>
  <c r="BF606" i="1" s="1"/>
  <c r="BE600" i="1"/>
  <c r="BD600" i="1"/>
  <c r="BC600" i="1"/>
  <c r="BB600" i="1"/>
  <c r="BA600" i="1"/>
  <c r="AZ600" i="1"/>
  <c r="AY600" i="1"/>
  <c r="AX600" i="1"/>
  <c r="AW600" i="1"/>
  <c r="AV600" i="1"/>
  <c r="AU600" i="1"/>
  <c r="AT600" i="1"/>
  <c r="AS600" i="1"/>
  <c r="AR600" i="1"/>
  <c r="AQ600" i="1"/>
  <c r="AP600" i="1"/>
  <c r="AO600" i="1"/>
  <c r="AN600" i="1"/>
  <c r="AM600" i="1"/>
  <c r="AL600" i="1"/>
  <c r="AK600" i="1"/>
  <c r="AJ600" i="1"/>
  <c r="AI600" i="1"/>
  <c r="AH600" i="1"/>
  <c r="AG600" i="1"/>
  <c r="BE599" i="1"/>
  <c r="BD599" i="1"/>
  <c r="BC599" i="1"/>
  <c r="BB599" i="1"/>
  <c r="BA599" i="1"/>
  <c r="AZ599" i="1"/>
  <c r="AY599" i="1"/>
  <c r="AX599" i="1"/>
  <c r="AW599" i="1"/>
  <c r="AV599" i="1"/>
  <c r="AU599" i="1"/>
  <c r="AT599" i="1"/>
  <c r="AS599" i="1"/>
  <c r="AR599" i="1"/>
  <c r="AQ599" i="1"/>
  <c r="AP599" i="1"/>
  <c r="AO599" i="1"/>
  <c r="AN599" i="1"/>
  <c r="AM599" i="1"/>
  <c r="AL599" i="1"/>
  <c r="AK599" i="1"/>
  <c r="AJ599" i="1"/>
  <c r="AI599" i="1"/>
  <c r="BG599" i="1" s="1"/>
  <c r="AH599" i="1"/>
  <c r="AG599" i="1"/>
  <c r="BE598" i="1"/>
  <c r="BD598" i="1"/>
  <c r="BC598" i="1"/>
  <c r="BB598" i="1"/>
  <c r="BA598" i="1"/>
  <c r="AZ598" i="1"/>
  <c r="AY598" i="1"/>
  <c r="AX598" i="1"/>
  <c r="AW598" i="1"/>
  <c r="AV598" i="1"/>
  <c r="AU598" i="1"/>
  <c r="AT598" i="1"/>
  <c r="AS598" i="1"/>
  <c r="AR598" i="1"/>
  <c r="AQ598" i="1"/>
  <c r="AP598" i="1"/>
  <c r="AO598" i="1"/>
  <c r="AN598" i="1"/>
  <c r="AM598" i="1"/>
  <c r="AL598" i="1"/>
  <c r="AK598" i="1"/>
  <c r="AJ598" i="1"/>
  <c r="AI598" i="1"/>
  <c r="AH598" i="1"/>
  <c r="AG598" i="1"/>
  <c r="BE577" i="1"/>
  <c r="BD577" i="1"/>
  <c r="BC577" i="1"/>
  <c r="BB577" i="1"/>
  <c r="BA577" i="1"/>
  <c r="AZ577" i="1"/>
  <c r="AY577" i="1"/>
  <c r="AX577" i="1"/>
  <c r="AW577" i="1"/>
  <c r="AV577" i="1"/>
  <c r="AU577" i="1"/>
  <c r="AT577" i="1"/>
  <c r="AS577" i="1"/>
  <c r="AR577" i="1"/>
  <c r="AQ577" i="1"/>
  <c r="AP577" i="1"/>
  <c r="AO577" i="1"/>
  <c r="AN577" i="1"/>
  <c r="AM577" i="1"/>
  <c r="AL577" i="1"/>
  <c r="AK577" i="1"/>
  <c r="AJ577" i="1"/>
  <c r="AI577" i="1"/>
  <c r="AH577" i="1"/>
  <c r="AG577" i="1"/>
  <c r="AF577" i="1"/>
  <c r="BE576" i="1"/>
  <c r="BD576" i="1"/>
  <c r="BC576" i="1"/>
  <c r="BB576" i="1"/>
  <c r="BA576" i="1"/>
  <c r="AZ576" i="1"/>
  <c r="AY576" i="1"/>
  <c r="AX576" i="1"/>
  <c r="AW576" i="1"/>
  <c r="AV576" i="1"/>
  <c r="AU576" i="1"/>
  <c r="AT576" i="1"/>
  <c r="AS576" i="1"/>
  <c r="AR576" i="1"/>
  <c r="AQ576" i="1"/>
  <c r="AP576" i="1"/>
  <c r="AO576" i="1"/>
  <c r="AN576" i="1"/>
  <c r="AM576" i="1"/>
  <c r="AL576" i="1"/>
  <c r="AK576" i="1"/>
  <c r="AJ576" i="1"/>
  <c r="AI576" i="1"/>
  <c r="AH576" i="1"/>
  <c r="AG576" i="1"/>
  <c r="AF576" i="1"/>
  <c r="BE575" i="1"/>
  <c r="BD575" i="1"/>
  <c r="BC575" i="1"/>
  <c r="BB575" i="1"/>
  <c r="BA575" i="1"/>
  <c r="AZ575" i="1"/>
  <c r="AY575" i="1"/>
  <c r="AX575" i="1"/>
  <c r="AW575" i="1"/>
  <c r="AV575" i="1"/>
  <c r="AU575" i="1"/>
  <c r="AT575" i="1"/>
  <c r="AS575" i="1"/>
  <c r="AR575" i="1"/>
  <c r="AQ575" i="1"/>
  <c r="AP575" i="1"/>
  <c r="AO575" i="1"/>
  <c r="AN575" i="1"/>
  <c r="AM575" i="1"/>
  <c r="AL575" i="1"/>
  <c r="AK575" i="1"/>
  <c r="AJ575" i="1"/>
  <c r="AI575" i="1"/>
  <c r="AH575" i="1"/>
  <c r="AG575" i="1"/>
  <c r="AF575" i="1"/>
  <c r="BE569" i="1"/>
  <c r="BD569" i="1"/>
  <c r="BC569" i="1"/>
  <c r="BB569" i="1"/>
  <c r="BA569" i="1"/>
  <c r="AZ569" i="1"/>
  <c r="AY569" i="1"/>
  <c r="AX569" i="1"/>
  <c r="AW569" i="1"/>
  <c r="AV569" i="1"/>
  <c r="AU569" i="1"/>
  <c r="AT569" i="1"/>
  <c r="AS569" i="1"/>
  <c r="AR569" i="1"/>
  <c r="AQ569" i="1"/>
  <c r="AP569" i="1"/>
  <c r="AO569" i="1"/>
  <c r="AN569" i="1"/>
  <c r="AM569" i="1"/>
  <c r="AL569" i="1"/>
  <c r="AK569" i="1"/>
  <c r="AJ569" i="1"/>
  <c r="AI569" i="1"/>
  <c r="AH569" i="1"/>
  <c r="AG569" i="1"/>
  <c r="BE568" i="1"/>
  <c r="BD568" i="1"/>
  <c r="BC568" i="1"/>
  <c r="BB568" i="1"/>
  <c r="BA568" i="1"/>
  <c r="AZ568" i="1"/>
  <c r="AY568" i="1"/>
  <c r="AX568" i="1"/>
  <c r="AW568" i="1"/>
  <c r="AV568" i="1"/>
  <c r="AU568" i="1"/>
  <c r="AT568" i="1"/>
  <c r="AS568" i="1"/>
  <c r="AR568" i="1"/>
  <c r="AQ568" i="1"/>
  <c r="AP568" i="1"/>
  <c r="AO568" i="1"/>
  <c r="AN568" i="1"/>
  <c r="AM568" i="1"/>
  <c r="AL568" i="1"/>
  <c r="AK568" i="1"/>
  <c r="AJ568" i="1"/>
  <c r="AI568" i="1"/>
  <c r="AH568" i="1"/>
  <c r="AG568" i="1"/>
  <c r="BE567" i="1"/>
  <c r="BD567" i="1"/>
  <c r="BC567" i="1"/>
  <c r="BB567" i="1"/>
  <c r="BA567" i="1"/>
  <c r="AZ567" i="1"/>
  <c r="AY567" i="1"/>
  <c r="AX567" i="1"/>
  <c r="AW567" i="1"/>
  <c r="AV567" i="1"/>
  <c r="AU567" i="1"/>
  <c r="AT567" i="1"/>
  <c r="AS567" i="1"/>
  <c r="AR567" i="1"/>
  <c r="AQ567" i="1"/>
  <c r="AP567" i="1"/>
  <c r="AO567" i="1"/>
  <c r="AN567" i="1"/>
  <c r="AM567" i="1"/>
  <c r="AL567" i="1"/>
  <c r="AK567" i="1"/>
  <c r="AJ567" i="1"/>
  <c r="AI567" i="1"/>
  <c r="AH567" i="1"/>
  <c r="AG567" i="1"/>
  <c r="BE546" i="1"/>
  <c r="BD546" i="1"/>
  <c r="BC546" i="1"/>
  <c r="BB546" i="1"/>
  <c r="BA546" i="1"/>
  <c r="AZ546" i="1"/>
  <c r="AY546" i="1"/>
  <c r="AX546" i="1"/>
  <c r="AW546" i="1"/>
  <c r="AV546" i="1"/>
  <c r="AU546" i="1"/>
  <c r="AT546" i="1"/>
  <c r="AS546" i="1"/>
  <c r="AR546" i="1"/>
  <c r="AQ546" i="1"/>
  <c r="AP546" i="1"/>
  <c r="AO546" i="1"/>
  <c r="AN546" i="1"/>
  <c r="AM546" i="1"/>
  <c r="AL546" i="1"/>
  <c r="AK546" i="1"/>
  <c r="AJ546" i="1"/>
  <c r="AI546" i="1"/>
  <c r="AH546" i="1"/>
  <c r="AG546" i="1"/>
  <c r="AF546" i="1"/>
  <c r="BE545" i="1"/>
  <c r="BD545" i="1"/>
  <c r="BD547" i="1" s="1"/>
  <c r="BC545" i="1"/>
  <c r="BB545" i="1"/>
  <c r="BA545" i="1"/>
  <c r="AZ545" i="1"/>
  <c r="AY545" i="1"/>
  <c r="AX545" i="1"/>
  <c r="AW545" i="1"/>
  <c r="AV545" i="1"/>
  <c r="AU545" i="1"/>
  <c r="AT545" i="1"/>
  <c r="AS545" i="1"/>
  <c r="AR545" i="1"/>
  <c r="AQ545" i="1"/>
  <c r="AP545" i="1"/>
  <c r="AO545" i="1"/>
  <c r="AN545" i="1"/>
  <c r="AM545" i="1"/>
  <c r="AL545" i="1"/>
  <c r="AK545" i="1"/>
  <c r="AJ545" i="1"/>
  <c r="AI545" i="1"/>
  <c r="AH545" i="1"/>
  <c r="AG545" i="1"/>
  <c r="AF545" i="1"/>
  <c r="BE544" i="1"/>
  <c r="BD544" i="1"/>
  <c r="BC544" i="1"/>
  <c r="BB544" i="1"/>
  <c r="BA544" i="1"/>
  <c r="AZ544" i="1"/>
  <c r="AY544" i="1"/>
  <c r="AX544" i="1"/>
  <c r="AW544" i="1"/>
  <c r="AV544" i="1"/>
  <c r="AU544" i="1"/>
  <c r="AT544" i="1"/>
  <c r="AS544" i="1"/>
  <c r="AR544" i="1"/>
  <c r="AQ544" i="1"/>
  <c r="AP544" i="1"/>
  <c r="AO544" i="1"/>
  <c r="AN544" i="1"/>
  <c r="AM544" i="1"/>
  <c r="AL544" i="1"/>
  <c r="AK544" i="1"/>
  <c r="AJ544" i="1"/>
  <c r="AI544" i="1"/>
  <c r="AH544" i="1"/>
  <c r="AG544" i="1"/>
  <c r="AF544" i="1"/>
  <c r="BE538" i="1"/>
  <c r="BD538" i="1"/>
  <c r="BC538" i="1"/>
  <c r="BB538" i="1"/>
  <c r="BA538" i="1"/>
  <c r="AZ538" i="1"/>
  <c r="AY538" i="1"/>
  <c r="AX538" i="1"/>
  <c r="AW538" i="1"/>
  <c r="AV538" i="1"/>
  <c r="AU538" i="1"/>
  <c r="AT538" i="1"/>
  <c r="AS538" i="1"/>
  <c r="AR538" i="1"/>
  <c r="AQ538" i="1"/>
  <c r="AP538" i="1"/>
  <c r="AO538" i="1"/>
  <c r="AN538" i="1"/>
  <c r="AM538" i="1"/>
  <c r="AL538" i="1"/>
  <c r="AK538" i="1"/>
  <c r="AJ538" i="1"/>
  <c r="AI538" i="1"/>
  <c r="AH538" i="1"/>
  <c r="AG538" i="1"/>
  <c r="BE537" i="1"/>
  <c r="BD537" i="1"/>
  <c r="BC537" i="1"/>
  <c r="BB537" i="1"/>
  <c r="BA537" i="1"/>
  <c r="AZ537" i="1"/>
  <c r="AY537" i="1"/>
  <c r="AX537" i="1"/>
  <c r="AW537" i="1"/>
  <c r="AV537" i="1"/>
  <c r="AU537" i="1"/>
  <c r="AT537" i="1"/>
  <c r="AS537" i="1"/>
  <c r="AR537" i="1"/>
  <c r="AQ537" i="1"/>
  <c r="AP537" i="1"/>
  <c r="AO537" i="1"/>
  <c r="AN537" i="1"/>
  <c r="AM537" i="1"/>
  <c r="AL537" i="1"/>
  <c r="AK537" i="1"/>
  <c r="AJ537" i="1"/>
  <c r="AI537" i="1"/>
  <c r="AH537" i="1"/>
  <c r="AG537" i="1"/>
  <c r="BE536" i="1"/>
  <c r="BD536" i="1"/>
  <c r="BC536" i="1"/>
  <c r="BB536" i="1"/>
  <c r="BA536" i="1"/>
  <c r="AZ536" i="1"/>
  <c r="AY536" i="1"/>
  <c r="AX536" i="1"/>
  <c r="AW536" i="1"/>
  <c r="AV536" i="1"/>
  <c r="AU536" i="1"/>
  <c r="AT536" i="1"/>
  <c r="AS536" i="1"/>
  <c r="AR536" i="1"/>
  <c r="AQ536" i="1"/>
  <c r="AP536" i="1"/>
  <c r="AO536" i="1"/>
  <c r="AN536" i="1"/>
  <c r="AM536" i="1"/>
  <c r="AL536" i="1"/>
  <c r="AK536" i="1"/>
  <c r="AJ536" i="1"/>
  <c r="AI536" i="1"/>
  <c r="AH536" i="1"/>
  <c r="AG536" i="1"/>
  <c r="BE515" i="1"/>
  <c r="BD515" i="1"/>
  <c r="BC515" i="1"/>
  <c r="BB515" i="1"/>
  <c r="BA515" i="1"/>
  <c r="AZ515" i="1"/>
  <c r="AY515" i="1"/>
  <c r="AX515" i="1"/>
  <c r="AW515" i="1"/>
  <c r="AV515" i="1"/>
  <c r="AU515" i="1"/>
  <c r="AT515" i="1"/>
  <c r="AS515" i="1"/>
  <c r="AR515" i="1"/>
  <c r="AQ515" i="1"/>
  <c r="AP515" i="1"/>
  <c r="AO515" i="1"/>
  <c r="AN515" i="1"/>
  <c r="AM515" i="1"/>
  <c r="AL515" i="1"/>
  <c r="AK515" i="1"/>
  <c r="AJ515" i="1"/>
  <c r="AI515" i="1"/>
  <c r="AH515" i="1"/>
  <c r="AG515" i="1"/>
  <c r="AF515" i="1"/>
  <c r="BE514" i="1"/>
  <c r="BD514" i="1"/>
  <c r="BC514" i="1"/>
  <c r="BB514" i="1"/>
  <c r="BA514" i="1"/>
  <c r="AZ514" i="1"/>
  <c r="AY514" i="1"/>
  <c r="AX514" i="1"/>
  <c r="AW514" i="1"/>
  <c r="AV514" i="1"/>
  <c r="AU514" i="1"/>
  <c r="AT514" i="1"/>
  <c r="AT516" i="1" s="1"/>
  <c r="AS514" i="1"/>
  <c r="AR514" i="1"/>
  <c r="AQ514" i="1"/>
  <c r="AP514" i="1"/>
  <c r="AO514" i="1"/>
  <c r="AN514" i="1"/>
  <c r="AM514" i="1"/>
  <c r="AL514" i="1"/>
  <c r="AL516" i="1" s="1"/>
  <c r="AK514" i="1"/>
  <c r="AJ514" i="1"/>
  <c r="AI514" i="1"/>
  <c r="AH514" i="1"/>
  <c r="AG514" i="1"/>
  <c r="AF514" i="1"/>
  <c r="BE513" i="1"/>
  <c r="BD513" i="1"/>
  <c r="BC513" i="1"/>
  <c r="BB513" i="1"/>
  <c r="BA513" i="1"/>
  <c r="BA516" i="1" s="1"/>
  <c r="AZ513" i="1"/>
  <c r="AY513" i="1"/>
  <c r="AX513" i="1"/>
  <c r="AW513" i="1"/>
  <c r="AV513" i="1"/>
  <c r="AU513" i="1"/>
  <c r="AT513" i="1"/>
  <c r="AS513" i="1"/>
  <c r="AS516" i="1" s="1"/>
  <c r="AR513" i="1"/>
  <c r="AQ513" i="1"/>
  <c r="AP513" i="1"/>
  <c r="AO513" i="1"/>
  <c r="AN513" i="1"/>
  <c r="AM513" i="1"/>
  <c r="AL513" i="1"/>
  <c r="AK513" i="1"/>
  <c r="AJ513" i="1"/>
  <c r="AI513" i="1"/>
  <c r="AH513" i="1"/>
  <c r="AG513" i="1"/>
  <c r="AF513" i="1"/>
  <c r="BE507" i="1"/>
  <c r="BD507" i="1"/>
  <c r="BC507" i="1"/>
  <c r="BB507" i="1"/>
  <c r="BA507" i="1"/>
  <c r="AZ507" i="1"/>
  <c r="AY507" i="1"/>
  <c r="AX507" i="1"/>
  <c r="AW507" i="1"/>
  <c r="AV507" i="1"/>
  <c r="AU507" i="1"/>
  <c r="AT507" i="1"/>
  <c r="AS507" i="1"/>
  <c r="AR507" i="1"/>
  <c r="AQ507" i="1"/>
  <c r="AP507" i="1"/>
  <c r="AO507" i="1"/>
  <c r="AN507" i="1"/>
  <c r="AM507" i="1"/>
  <c r="AL507" i="1"/>
  <c r="AK507" i="1"/>
  <c r="AJ507" i="1"/>
  <c r="AI507" i="1"/>
  <c r="AH507" i="1"/>
  <c r="AG507" i="1"/>
  <c r="BE506" i="1"/>
  <c r="BD506" i="1"/>
  <c r="BC506" i="1"/>
  <c r="BB506" i="1"/>
  <c r="BA506" i="1"/>
  <c r="AZ506" i="1"/>
  <c r="AY506" i="1"/>
  <c r="AX506" i="1"/>
  <c r="AW506" i="1"/>
  <c r="AV506" i="1"/>
  <c r="AU506" i="1"/>
  <c r="AT506" i="1"/>
  <c r="AS506" i="1"/>
  <c r="AR506" i="1"/>
  <c r="AQ506" i="1"/>
  <c r="AP506" i="1"/>
  <c r="AO506" i="1"/>
  <c r="AN506" i="1"/>
  <c r="AM506" i="1"/>
  <c r="AL506" i="1"/>
  <c r="AK506" i="1"/>
  <c r="AJ506" i="1"/>
  <c r="AI506" i="1"/>
  <c r="AH506" i="1"/>
  <c r="AG506" i="1"/>
  <c r="BE505" i="1"/>
  <c r="BD505" i="1"/>
  <c r="BC505" i="1"/>
  <c r="BB505" i="1"/>
  <c r="BA505" i="1"/>
  <c r="AZ505" i="1"/>
  <c r="AY505" i="1"/>
  <c r="AX505" i="1"/>
  <c r="AW505" i="1"/>
  <c r="AV505" i="1"/>
  <c r="AU505" i="1"/>
  <c r="AT505" i="1"/>
  <c r="AS505" i="1"/>
  <c r="AR505" i="1"/>
  <c r="AQ505" i="1"/>
  <c r="AP505" i="1"/>
  <c r="AO505" i="1"/>
  <c r="AN505" i="1"/>
  <c r="AM505" i="1"/>
  <c r="AL505" i="1"/>
  <c r="AK505" i="1"/>
  <c r="AJ505" i="1"/>
  <c r="AI505" i="1"/>
  <c r="AH505" i="1"/>
  <c r="AG505" i="1"/>
  <c r="BE484" i="1"/>
  <c r="BD484" i="1"/>
  <c r="BC484" i="1"/>
  <c r="BB484" i="1"/>
  <c r="BA484" i="1"/>
  <c r="AZ484" i="1"/>
  <c r="AY484" i="1"/>
  <c r="AX484" i="1"/>
  <c r="AW484" i="1"/>
  <c r="AV484" i="1"/>
  <c r="AU484" i="1"/>
  <c r="AT484" i="1"/>
  <c r="AS484" i="1"/>
  <c r="AR484" i="1"/>
  <c r="AQ484" i="1"/>
  <c r="AP484" i="1"/>
  <c r="AO484" i="1"/>
  <c r="AN484" i="1"/>
  <c r="AM484" i="1"/>
  <c r="AL484" i="1"/>
  <c r="AK484" i="1"/>
  <c r="AJ484" i="1"/>
  <c r="AI484" i="1"/>
  <c r="AH484" i="1"/>
  <c r="AG484" i="1"/>
  <c r="AF484" i="1"/>
  <c r="BE483" i="1"/>
  <c r="BD483" i="1"/>
  <c r="BC483" i="1"/>
  <c r="BB483" i="1"/>
  <c r="BA483" i="1"/>
  <c r="AZ483" i="1"/>
  <c r="AY483" i="1"/>
  <c r="AX483" i="1"/>
  <c r="AW483" i="1"/>
  <c r="AV483" i="1"/>
  <c r="AU483" i="1"/>
  <c r="AT483" i="1"/>
  <c r="AS483" i="1"/>
  <c r="AR483" i="1"/>
  <c r="AQ483" i="1"/>
  <c r="AP483" i="1"/>
  <c r="AO483" i="1"/>
  <c r="AN483" i="1"/>
  <c r="AM483" i="1"/>
  <c r="AL483" i="1"/>
  <c r="AK483" i="1"/>
  <c r="AJ483" i="1"/>
  <c r="AI483" i="1"/>
  <c r="AH483" i="1"/>
  <c r="AG483" i="1"/>
  <c r="AF483" i="1"/>
  <c r="BE482" i="1"/>
  <c r="BD482" i="1"/>
  <c r="BC482" i="1"/>
  <c r="BB482" i="1"/>
  <c r="BA482" i="1"/>
  <c r="AZ482" i="1"/>
  <c r="AY482" i="1"/>
  <c r="AX482" i="1"/>
  <c r="AW482" i="1"/>
  <c r="AV482" i="1"/>
  <c r="AU482" i="1"/>
  <c r="AT482" i="1"/>
  <c r="AS482" i="1"/>
  <c r="AR482" i="1"/>
  <c r="AQ482" i="1"/>
  <c r="AP482" i="1"/>
  <c r="AO482" i="1"/>
  <c r="AN482" i="1"/>
  <c r="AM482" i="1"/>
  <c r="AL482" i="1"/>
  <c r="AK482" i="1"/>
  <c r="AJ482" i="1"/>
  <c r="AI482" i="1"/>
  <c r="AH482" i="1"/>
  <c r="AG482" i="1"/>
  <c r="AF482" i="1"/>
  <c r="BF482" i="1" s="1"/>
  <c r="BE476" i="1"/>
  <c r="BD476" i="1"/>
  <c r="BC476" i="1"/>
  <c r="BB476" i="1"/>
  <c r="BA476" i="1"/>
  <c r="AZ476" i="1"/>
  <c r="AY476" i="1"/>
  <c r="AX476" i="1"/>
  <c r="AW476" i="1"/>
  <c r="AV476" i="1"/>
  <c r="AU476" i="1"/>
  <c r="AT476" i="1"/>
  <c r="AS476" i="1"/>
  <c r="AR476" i="1"/>
  <c r="AQ476" i="1"/>
  <c r="AP476" i="1"/>
  <c r="AO476" i="1"/>
  <c r="AN476" i="1"/>
  <c r="AM476" i="1"/>
  <c r="AL476" i="1"/>
  <c r="AK476" i="1"/>
  <c r="AJ476" i="1"/>
  <c r="AI476" i="1"/>
  <c r="AH476" i="1"/>
  <c r="AG476" i="1"/>
  <c r="BG476" i="1" s="1"/>
  <c r="BE475" i="1"/>
  <c r="BD475" i="1"/>
  <c r="BC475" i="1"/>
  <c r="BB475" i="1"/>
  <c r="BA475" i="1"/>
  <c r="AZ475" i="1"/>
  <c r="AY475" i="1"/>
  <c r="AX475" i="1"/>
  <c r="AW475" i="1"/>
  <c r="AV475" i="1"/>
  <c r="AU475" i="1"/>
  <c r="AT475" i="1"/>
  <c r="AS475" i="1"/>
  <c r="AR475" i="1"/>
  <c r="AQ475" i="1"/>
  <c r="AP475" i="1"/>
  <c r="AO475" i="1"/>
  <c r="AN475" i="1"/>
  <c r="AM475" i="1"/>
  <c r="AL475" i="1"/>
  <c r="AK475" i="1"/>
  <c r="AJ475" i="1"/>
  <c r="AI475" i="1"/>
  <c r="AH475" i="1"/>
  <c r="AG475" i="1"/>
  <c r="BE474" i="1"/>
  <c r="BD474" i="1"/>
  <c r="BC474" i="1"/>
  <c r="BB474" i="1"/>
  <c r="BA474" i="1"/>
  <c r="AZ474" i="1"/>
  <c r="AY474" i="1"/>
  <c r="AX474" i="1"/>
  <c r="AW474" i="1"/>
  <c r="AV474" i="1"/>
  <c r="AU474" i="1"/>
  <c r="AT474" i="1"/>
  <c r="AS474" i="1"/>
  <c r="AR474" i="1"/>
  <c r="AQ474" i="1"/>
  <c r="AP474" i="1"/>
  <c r="AO474" i="1"/>
  <c r="AN474" i="1"/>
  <c r="AM474" i="1"/>
  <c r="AL474" i="1"/>
  <c r="AK474" i="1"/>
  <c r="AJ474" i="1"/>
  <c r="AI474" i="1"/>
  <c r="AH474" i="1"/>
  <c r="AG474" i="1"/>
  <c r="BE453" i="1"/>
  <c r="BD453" i="1"/>
  <c r="BC453" i="1"/>
  <c r="BB453" i="1"/>
  <c r="BA453" i="1"/>
  <c r="AZ453" i="1"/>
  <c r="AY453" i="1"/>
  <c r="AX453" i="1"/>
  <c r="AW453" i="1"/>
  <c r="AV453" i="1"/>
  <c r="AU453" i="1"/>
  <c r="AT453" i="1"/>
  <c r="AS453" i="1"/>
  <c r="AR453" i="1"/>
  <c r="AQ453" i="1"/>
  <c r="AP453" i="1"/>
  <c r="AO453" i="1"/>
  <c r="AN453" i="1"/>
  <c r="AM453" i="1"/>
  <c r="AL453" i="1"/>
  <c r="AK453" i="1"/>
  <c r="AJ453" i="1"/>
  <c r="AI453" i="1"/>
  <c r="AH453" i="1"/>
  <c r="AG453" i="1"/>
  <c r="AF453" i="1"/>
  <c r="BE452" i="1"/>
  <c r="BD452" i="1"/>
  <c r="BC452" i="1"/>
  <c r="BB452" i="1"/>
  <c r="BA452" i="1"/>
  <c r="AZ452" i="1"/>
  <c r="AY452" i="1"/>
  <c r="AX452" i="1"/>
  <c r="AW452" i="1"/>
  <c r="AV452" i="1"/>
  <c r="AU452" i="1"/>
  <c r="AT452" i="1"/>
  <c r="AS452" i="1"/>
  <c r="AR452" i="1"/>
  <c r="AQ452" i="1"/>
  <c r="AP452" i="1"/>
  <c r="AO452" i="1"/>
  <c r="AN452" i="1"/>
  <c r="AM452" i="1"/>
  <c r="AL452" i="1"/>
  <c r="AK452" i="1"/>
  <c r="AJ452" i="1"/>
  <c r="AI452" i="1"/>
  <c r="AH452" i="1"/>
  <c r="AG452" i="1"/>
  <c r="AF452" i="1"/>
  <c r="BE451" i="1"/>
  <c r="BD451" i="1"/>
  <c r="BC451" i="1"/>
  <c r="BB451" i="1"/>
  <c r="BA451" i="1"/>
  <c r="AZ451" i="1"/>
  <c r="AY451" i="1"/>
  <c r="AX451" i="1"/>
  <c r="AW451" i="1"/>
  <c r="AV451" i="1"/>
  <c r="AU451" i="1"/>
  <c r="AT451" i="1"/>
  <c r="AS451" i="1"/>
  <c r="AR451" i="1"/>
  <c r="AQ451" i="1"/>
  <c r="AP451" i="1"/>
  <c r="AO451" i="1"/>
  <c r="AN451" i="1"/>
  <c r="AM451" i="1"/>
  <c r="AL451" i="1"/>
  <c r="AK451" i="1"/>
  <c r="AJ451" i="1"/>
  <c r="AI451" i="1"/>
  <c r="AH451" i="1"/>
  <c r="AG451" i="1"/>
  <c r="AF451" i="1"/>
  <c r="BE445" i="1"/>
  <c r="BD445" i="1"/>
  <c r="BC445" i="1"/>
  <c r="BB445" i="1"/>
  <c r="BA445" i="1"/>
  <c r="AZ445" i="1"/>
  <c r="AY445" i="1"/>
  <c r="AX445" i="1"/>
  <c r="AW445" i="1"/>
  <c r="AV445" i="1"/>
  <c r="AU445" i="1"/>
  <c r="AT445" i="1"/>
  <c r="AS445" i="1"/>
  <c r="AR445" i="1"/>
  <c r="AQ445" i="1"/>
  <c r="AP445" i="1"/>
  <c r="AO445" i="1"/>
  <c r="AN445" i="1"/>
  <c r="AM445" i="1"/>
  <c r="AL445" i="1"/>
  <c r="AK445" i="1"/>
  <c r="AJ445" i="1"/>
  <c r="AI445" i="1"/>
  <c r="AH445" i="1"/>
  <c r="AG445" i="1"/>
  <c r="BE444" i="1"/>
  <c r="BD444" i="1"/>
  <c r="BC444" i="1"/>
  <c r="BB444" i="1"/>
  <c r="BA444" i="1"/>
  <c r="AZ444" i="1"/>
  <c r="AY444" i="1"/>
  <c r="AX444" i="1"/>
  <c r="AW444" i="1"/>
  <c r="AV444" i="1"/>
  <c r="AU444" i="1"/>
  <c r="AT444" i="1"/>
  <c r="AS444" i="1"/>
  <c r="AR444" i="1"/>
  <c r="AQ444" i="1"/>
  <c r="AP444" i="1"/>
  <c r="AO444" i="1"/>
  <c r="AN444" i="1"/>
  <c r="AM444" i="1"/>
  <c r="AL444" i="1"/>
  <c r="AK444" i="1"/>
  <c r="AJ444" i="1"/>
  <c r="AI444" i="1"/>
  <c r="AH444" i="1"/>
  <c r="AG444" i="1"/>
  <c r="BE443" i="1"/>
  <c r="BD443" i="1"/>
  <c r="BC443" i="1"/>
  <c r="BB443" i="1"/>
  <c r="BA443" i="1"/>
  <c r="AZ443" i="1"/>
  <c r="AY443" i="1"/>
  <c r="AX443" i="1"/>
  <c r="AW443" i="1"/>
  <c r="AV443" i="1"/>
  <c r="AU443" i="1"/>
  <c r="AT443" i="1"/>
  <c r="AS443" i="1"/>
  <c r="AR443" i="1"/>
  <c r="AQ443" i="1"/>
  <c r="AP443" i="1"/>
  <c r="AO443" i="1"/>
  <c r="AN443" i="1"/>
  <c r="AM443" i="1"/>
  <c r="AL443" i="1"/>
  <c r="AK443" i="1"/>
  <c r="AJ443" i="1"/>
  <c r="AI443" i="1"/>
  <c r="AH443" i="1"/>
  <c r="AG443" i="1"/>
  <c r="BE422" i="1"/>
  <c r="BD422" i="1"/>
  <c r="BC422" i="1"/>
  <c r="BB422" i="1"/>
  <c r="BA422" i="1"/>
  <c r="AZ422" i="1"/>
  <c r="AY422" i="1"/>
  <c r="AX422" i="1"/>
  <c r="AW422" i="1"/>
  <c r="AV422" i="1"/>
  <c r="AU422" i="1"/>
  <c r="AT422" i="1"/>
  <c r="AS422" i="1"/>
  <c r="AR422" i="1"/>
  <c r="AQ422" i="1"/>
  <c r="AP422" i="1"/>
  <c r="AO422" i="1"/>
  <c r="AN422" i="1"/>
  <c r="AM422" i="1"/>
  <c r="AL422" i="1"/>
  <c r="AK422" i="1"/>
  <c r="AJ422" i="1"/>
  <c r="AI422" i="1"/>
  <c r="AH422" i="1"/>
  <c r="AG422" i="1"/>
  <c r="AF422" i="1"/>
  <c r="BE421" i="1"/>
  <c r="BD421" i="1"/>
  <c r="BC421" i="1"/>
  <c r="BB421" i="1"/>
  <c r="BA421" i="1"/>
  <c r="AZ421" i="1"/>
  <c r="AY421" i="1"/>
  <c r="AX421" i="1"/>
  <c r="AW421" i="1"/>
  <c r="AV421" i="1"/>
  <c r="AU421" i="1"/>
  <c r="AT421" i="1"/>
  <c r="AS421" i="1"/>
  <c r="AR421" i="1"/>
  <c r="AQ421" i="1"/>
  <c r="AP421" i="1"/>
  <c r="AO421" i="1"/>
  <c r="AN421" i="1"/>
  <c r="AM421" i="1"/>
  <c r="AL421" i="1"/>
  <c r="AK421" i="1"/>
  <c r="AJ421" i="1"/>
  <c r="AI421" i="1"/>
  <c r="AH421" i="1"/>
  <c r="AG421" i="1"/>
  <c r="AF421" i="1"/>
  <c r="BE420" i="1"/>
  <c r="BD420" i="1"/>
  <c r="BC420" i="1"/>
  <c r="BC423" i="1" s="1"/>
  <c r="BB420" i="1"/>
  <c r="BA420" i="1"/>
  <c r="AZ420" i="1"/>
  <c r="AY420" i="1"/>
  <c r="AY423" i="1" s="1"/>
  <c r="AX420" i="1"/>
  <c r="AW420" i="1"/>
  <c r="AV420" i="1"/>
  <c r="AU420" i="1"/>
  <c r="AU423" i="1" s="1"/>
  <c r="AT420" i="1"/>
  <c r="AS420" i="1"/>
  <c r="AR420" i="1"/>
  <c r="AQ420" i="1"/>
  <c r="AQ423" i="1" s="1"/>
  <c r="AP420" i="1"/>
  <c r="AO420" i="1"/>
  <c r="AN420" i="1"/>
  <c r="AM420" i="1"/>
  <c r="AM423" i="1" s="1"/>
  <c r="AL420" i="1"/>
  <c r="AK420" i="1"/>
  <c r="AJ420" i="1"/>
  <c r="AI420" i="1"/>
  <c r="AH420" i="1"/>
  <c r="AG420" i="1"/>
  <c r="AF420" i="1"/>
  <c r="BE414" i="1"/>
  <c r="BD414" i="1"/>
  <c r="BC414" i="1"/>
  <c r="BB414" i="1"/>
  <c r="BA414" i="1"/>
  <c r="AZ414" i="1"/>
  <c r="AY414" i="1"/>
  <c r="AX414" i="1"/>
  <c r="AW414" i="1"/>
  <c r="AV414" i="1"/>
  <c r="AU414" i="1"/>
  <c r="AT414" i="1"/>
  <c r="AS414" i="1"/>
  <c r="AR414" i="1"/>
  <c r="AQ414" i="1"/>
  <c r="AP414" i="1"/>
  <c r="AO414" i="1"/>
  <c r="AN414" i="1"/>
  <c r="AM414" i="1"/>
  <c r="AL414" i="1"/>
  <c r="AK414" i="1"/>
  <c r="AJ414" i="1"/>
  <c r="AI414" i="1"/>
  <c r="AH414" i="1"/>
  <c r="AG414" i="1"/>
  <c r="BE413" i="1"/>
  <c r="BD413" i="1"/>
  <c r="BC413" i="1"/>
  <c r="BB413" i="1"/>
  <c r="BA413" i="1"/>
  <c r="AZ413" i="1"/>
  <c r="AY413" i="1"/>
  <c r="AX413" i="1"/>
  <c r="AW413" i="1"/>
  <c r="AV413" i="1"/>
  <c r="AU413" i="1"/>
  <c r="AT413" i="1"/>
  <c r="AS413" i="1"/>
  <c r="AR413" i="1"/>
  <c r="AQ413" i="1"/>
  <c r="AP413" i="1"/>
  <c r="AO413" i="1"/>
  <c r="AN413" i="1"/>
  <c r="AM413" i="1"/>
  <c r="AL413" i="1"/>
  <c r="AK413" i="1"/>
  <c r="AJ413" i="1"/>
  <c r="AI413" i="1"/>
  <c r="AH413" i="1"/>
  <c r="AG413" i="1"/>
  <c r="BE412" i="1"/>
  <c r="BD412" i="1"/>
  <c r="BC412" i="1"/>
  <c r="BB412" i="1"/>
  <c r="BA412" i="1"/>
  <c r="AZ412" i="1"/>
  <c r="AY412" i="1"/>
  <c r="AY415" i="1" s="1"/>
  <c r="AX412" i="1"/>
  <c r="AW412" i="1"/>
  <c r="AV412" i="1"/>
  <c r="AU412" i="1"/>
  <c r="AT412" i="1"/>
  <c r="AS412" i="1"/>
  <c r="AR412" i="1"/>
  <c r="AQ412" i="1"/>
  <c r="AP412" i="1"/>
  <c r="AO412" i="1"/>
  <c r="AN412" i="1"/>
  <c r="AM412" i="1"/>
  <c r="AL412" i="1"/>
  <c r="AK412" i="1"/>
  <c r="AJ412" i="1"/>
  <c r="AI412" i="1"/>
  <c r="AH412" i="1"/>
  <c r="AG412" i="1"/>
  <c r="BE391" i="1"/>
  <c r="BD391" i="1"/>
  <c r="BC391" i="1"/>
  <c r="BB391" i="1"/>
  <c r="BA391" i="1"/>
  <c r="AZ391" i="1"/>
  <c r="AY391" i="1"/>
  <c r="AX391" i="1"/>
  <c r="AW391" i="1"/>
  <c r="AV391" i="1"/>
  <c r="AU391" i="1"/>
  <c r="AT391" i="1"/>
  <c r="AS391" i="1"/>
  <c r="AR391" i="1"/>
  <c r="AQ391" i="1"/>
  <c r="AP391" i="1"/>
  <c r="AO391" i="1"/>
  <c r="AN391" i="1"/>
  <c r="AM391" i="1"/>
  <c r="AL391" i="1"/>
  <c r="AK391" i="1"/>
  <c r="AJ391" i="1"/>
  <c r="AI391" i="1"/>
  <c r="AH391" i="1"/>
  <c r="AG391" i="1"/>
  <c r="AF391" i="1"/>
  <c r="BE390" i="1"/>
  <c r="BD390" i="1"/>
  <c r="BC390" i="1"/>
  <c r="BB390" i="1"/>
  <c r="BA390" i="1"/>
  <c r="AZ390" i="1"/>
  <c r="AY390" i="1"/>
  <c r="AX390" i="1"/>
  <c r="AW390" i="1"/>
  <c r="AV390" i="1"/>
  <c r="AU390" i="1"/>
  <c r="AT390" i="1"/>
  <c r="AS390" i="1"/>
  <c r="AR390" i="1"/>
  <c r="AQ390" i="1"/>
  <c r="AP390" i="1"/>
  <c r="AO390" i="1"/>
  <c r="AN390" i="1"/>
  <c r="AM390" i="1"/>
  <c r="AL390" i="1"/>
  <c r="AK390" i="1"/>
  <c r="AJ390" i="1"/>
  <c r="AI390" i="1"/>
  <c r="AH390" i="1"/>
  <c r="AG390" i="1"/>
  <c r="AF390" i="1"/>
  <c r="BE389" i="1"/>
  <c r="BD389" i="1"/>
  <c r="BC389" i="1"/>
  <c r="BB389" i="1"/>
  <c r="BA389" i="1"/>
  <c r="AZ389" i="1"/>
  <c r="AY389" i="1"/>
  <c r="AX389" i="1"/>
  <c r="AW389" i="1"/>
  <c r="AV389" i="1"/>
  <c r="AU389" i="1"/>
  <c r="AT389" i="1"/>
  <c r="AS389" i="1"/>
  <c r="AR389" i="1"/>
  <c r="AQ389" i="1"/>
  <c r="AP389" i="1"/>
  <c r="AO389" i="1"/>
  <c r="AN389" i="1"/>
  <c r="AM389" i="1"/>
  <c r="AL389" i="1"/>
  <c r="AK389" i="1"/>
  <c r="AJ389" i="1"/>
  <c r="AI389" i="1"/>
  <c r="AH389" i="1"/>
  <c r="AG389" i="1"/>
  <c r="AF389" i="1"/>
  <c r="BE383" i="1"/>
  <c r="BD383" i="1"/>
  <c r="BC383" i="1"/>
  <c r="BB383" i="1"/>
  <c r="BA383" i="1"/>
  <c r="AZ383" i="1"/>
  <c r="AY383" i="1"/>
  <c r="AX383" i="1"/>
  <c r="AW383" i="1"/>
  <c r="AV383" i="1"/>
  <c r="AU383" i="1"/>
  <c r="AT383" i="1"/>
  <c r="AS383" i="1"/>
  <c r="AR383" i="1"/>
  <c r="AQ383" i="1"/>
  <c r="AP383" i="1"/>
  <c r="AO383" i="1"/>
  <c r="AN383" i="1"/>
  <c r="AM383" i="1"/>
  <c r="AL383" i="1"/>
  <c r="AK383" i="1"/>
  <c r="AJ383" i="1"/>
  <c r="AI383" i="1"/>
  <c r="AH383" i="1"/>
  <c r="AG383" i="1"/>
  <c r="BE382" i="1"/>
  <c r="BD382" i="1"/>
  <c r="BC382" i="1"/>
  <c r="BB382" i="1"/>
  <c r="BA382" i="1"/>
  <c r="AZ382" i="1"/>
  <c r="AY382" i="1"/>
  <c r="AX382" i="1"/>
  <c r="AW382" i="1"/>
  <c r="AV382" i="1"/>
  <c r="AU382" i="1"/>
  <c r="AT382" i="1"/>
  <c r="AS382" i="1"/>
  <c r="AR382" i="1"/>
  <c r="AQ382" i="1"/>
  <c r="AP382" i="1"/>
  <c r="AO382" i="1"/>
  <c r="AN382" i="1"/>
  <c r="AM382" i="1"/>
  <c r="AL382" i="1"/>
  <c r="AK382" i="1"/>
  <c r="AJ382" i="1"/>
  <c r="AI382" i="1"/>
  <c r="AH382" i="1"/>
  <c r="AG382" i="1"/>
  <c r="BE381" i="1"/>
  <c r="BD381" i="1"/>
  <c r="BC381" i="1"/>
  <c r="BB381" i="1"/>
  <c r="BA381" i="1"/>
  <c r="AZ381" i="1"/>
  <c r="AY381" i="1"/>
  <c r="AX381" i="1"/>
  <c r="AW381" i="1"/>
  <c r="AV381" i="1"/>
  <c r="AU381" i="1"/>
  <c r="AT381" i="1"/>
  <c r="AS381" i="1"/>
  <c r="AR381" i="1"/>
  <c r="AQ381" i="1"/>
  <c r="AP381" i="1"/>
  <c r="AO381" i="1"/>
  <c r="AN381" i="1"/>
  <c r="AM381" i="1"/>
  <c r="AL381" i="1"/>
  <c r="AK381" i="1"/>
  <c r="AJ381" i="1"/>
  <c r="AI381" i="1"/>
  <c r="AH381" i="1"/>
  <c r="AG381" i="1"/>
  <c r="BE360" i="1"/>
  <c r="BD360" i="1"/>
  <c r="BC360" i="1"/>
  <c r="BB360" i="1"/>
  <c r="BA360" i="1"/>
  <c r="AZ360" i="1"/>
  <c r="AY360" i="1"/>
  <c r="AX360" i="1"/>
  <c r="AW360" i="1"/>
  <c r="AV360" i="1"/>
  <c r="AU360" i="1"/>
  <c r="AT360" i="1"/>
  <c r="AS360" i="1"/>
  <c r="AR360" i="1"/>
  <c r="AQ360" i="1"/>
  <c r="AP360" i="1"/>
  <c r="AO360" i="1"/>
  <c r="AN360" i="1"/>
  <c r="AM360" i="1"/>
  <c r="AL360" i="1"/>
  <c r="AK360" i="1"/>
  <c r="AJ360" i="1"/>
  <c r="AI360" i="1"/>
  <c r="AH360" i="1"/>
  <c r="AG360" i="1"/>
  <c r="AF360" i="1"/>
  <c r="BE359" i="1"/>
  <c r="BD359" i="1"/>
  <c r="BC359" i="1"/>
  <c r="BB359" i="1"/>
  <c r="BA359" i="1"/>
  <c r="AZ359" i="1"/>
  <c r="AY359" i="1"/>
  <c r="AX359" i="1"/>
  <c r="AW359" i="1"/>
  <c r="AV359" i="1"/>
  <c r="AU359" i="1"/>
  <c r="AT359" i="1"/>
  <c r="AS359" i="1"/>
  <c r="AR359" i="1"/>
  <c r="AQ359" i="1"/>
  <c r="AP359" i="1"/>
  <c r="AO359" i="1"/>
  <c r="AN359" i="1"/>
  <c r="AM359" i="1"/>
  <c r="AL359" i="1"/>
  <c r="AK359" i="1"/>
  <c r="AJ359" i="1"/>
  <c r="AI359" i="1"/>
  <c r="AH359" i="1"/>
  <c r="AG359" i="1"/>
  <c r="AF359" i="1"/>
  <c r="BE358" i="1"/>
  <c r="BD358" i="1"/>
  <c r="BC358" i="1"/>
  <c r="BB358" i="1"/>
  <c r="BA358" i="1"/>
  <c r="AZ358" i="1"/>
  <c r="AY358" i="1"/>
  <c r="AX358" i="1"/>
  <c r="AW358" i="1"/>
  <c r="AV358" i="1"/>
  <c r="AU358" i="1"/>
  <c r="AT358" i="1"/>
  <c r="AS358" i="1"/>
  <c r="AR358" i="1"/>
  <c r="AQ358" i="1"/>
  <c r="AP358" i="1"/>
  <c r="AO358" i="1"/>
  <c r="AN358" i="1"/>
  <c r="AM358" i="1"/>
  <c r="AL358" i="1"/>
  <c r="AK358" i="1"/>
  <c r="AJ358" i="1"/>
  <c r="AI358" i="1"/>
  <c r="AH358" i="1"/>
  <c r="AG358" i="1"/>
  <c r="AF358" i="1"/>
  <c r="BE352" i="1"/>
  <c r="BD352" i="1"/>
  <c r="BC352" i="1"/>
  <c r="BB352" i="1"/>
  <c r="BA352" i="1"/>
  <c r="AZ352" i="1"/>
  <c r="AY352" i="1"/>
  <c r="AX352" i="1"/>
  <c r="AW352" i="1"/>
  <c r="AV352" i="1"/>
  <c r="AU352" i="1"/>
  <c r="AT352" i="1"/>
  <c r="AS352" i="1"/>
  <c r="AR352" i="1"/>
  <c r="AQ352" i="1"/>
  <c r="AP352" i="1"/>
  <c r="AO352" i="1"/>
  <c r="AN352" i="1"/>
  <c r="AM352" i="1"/>
  <c r="AL352" i="1"/>
  <c r="AK352" i="1"/>
  <c r="AJ352" i="1"/>
  <c r="AI352" i="1"/>
  <c r="AH352" i="1"/>
  <c r="AG352" i="1"/>
  <c r="BE351" i="1"/>
  <c r="BD351" i="1"/>
  <c r="BC351" i="1"/>
  <c r="BB351" i="1"/>
  <c r="BA351" i="1"/>
  <c r="AZ351" i="1"/>
  <c r="AY351" i="1"/>
  <c r="AX351" i="1"/>
  <c r="AW351" i="1"/>
  <c r="AV351" i="1"/>
  <c r="AU351" i="1"/>
  <c r="AT351" i="1"/>
  <c r="AS351" i="1"/>
  <c r="AR351" i="1"/>
  <c r="AQ351" i="1"/>
  <c r="AP351" i="1"/>
  <c r="AO351" i="1"/>
  <c r="AN351" i="1"/>
  <c r="AM351" i="1"/>
  <c r="AL351" i="1"/>
  <c r="AK351" i="1"/>
  <c r="AJ351" i="1"/>
  <c r="AI351" i="1"/>
  <c r="AH351" i="1"/>
  <c r="AG351" i="1"/>
  <c r="BE350" i="1"/>
  <c r="BD350" i="1"/>
  <c r="BC350" i="1"/>
  <c r="BB350" i="1"/>
  <c r="BA350" i="1"/>
  <c r="AZ350" i="1"/>
  <c r="AY350" i="1"/>
  <c r="AX350" i="1"/>
  <c r="AW350" i="1"/>
  <c r="AV350" i="1"/>
  <c r="AU350" i="1"/>
  <c r="AT350" i="1"/>
  <c r="AS350" i="1"/>
  <c r="AR350" i="1"/>
  <c r="AQ350" i="1"/>
  <c r="AP350" i="1"/>
  <c r="AO350" i="1"/>
  <c r="AN350" i="1"/>
  <c r="AM350" i="1"/>
  <c r="AL350" i="1"/>
  <c r="AK350" i="1"/>
  <c r="AJ350" i="1"/>
  <c r="AI350" i="1"/>
  <c r="AH350" i="1"/>
  <c r="AG350" i="1"/>
  <c r="BE329" i="1"/>
  <c r="BD329" i="1"/>
  <c r="BC329" i="1"/>
  <c r="BB329" i="1"/>
  <c r="BA329" i="1"/>
  <c r="AZ329" i="1"/>
  <c r="AY329" i="1"/>
  <c r="AX329" i="1"/>
  <c r="AW329" i="1"/>
  <c r="AV329" i="1"/>
  <c r="AU329" i="1"/>
  <c r="AT329" i="1"/>
  <c r="AS329" i="1"/>
  <c r="AR329" i="1"/>
  <c r="AQ329" i="1"/>
  <c r="AP329" i="1"/>
  <c r="AO329" i="1"/>
  <c r="AN329" i="1"/>
  <c r="AM329" i="1"/>
  <c r="AL329" i="1"/>
  <c r="AK329" i="1"/>
  <c r="AJ329" i="1"/>
  <c r="AI329" i="1"/>
  <c r="AH329" i="1"/>
  <c r="AG329" i="1"/>
  <c r="AF329" i="1"/>
  <c r="BE328" i="1"/>
  <c r="BD328" i="1"/>
  <c r="BC328" i="1"/>
  <c r="BB328" i="1"/>
  <c r="BA328" i="1"/>
  <c r="AZ328" i="1"/>
  <c r="AY328" i="1"/>
  <c r="AX328" i="1"/>
  <c r="AW328" i="1"/>
  <c r="AV328" i="1"/>
  <c r="AU328" i="1"/>
  <c r="AT328" i="1"/>
  <c r="AS328" i="1"/>
  <c r="AR328" i="1"/>
  <c r="AQ328" i="1"/>
  <c r="AP328" i="1"/>
  <c r="AO328" i="1"/>
  <c r="AN328" i="1"/>
  <c r="AM328" i="1"/>
  <c r="AL328" i="1"/>
  <c r="AK328" i="1"/>
  <c r="AJ328" i="1"/>
  <c r="AI328" i="1"/>
  <c r="AH328" i="1"/>
  <c r="AG328" i="1"/>
  <c r="AF328" i="1"/>
  <c r="BE327" i="1"/>
  <c r="BE330" i="1" s="1"/>
  <c r="BD327" i="1"/>
  <c r="BC327" i="1"/>
  <c r="BB327" i="1"/>
  <c r="BA327" i="1"/>
  <c r="AZ327" i="1"/>
  <c r="AY327" i="1"/>
  <c r="AX327" i="1"/>
  <c r="AW327" i="1"/>
  <c r="AV327" i="1"/>
  <c r="AU327" i="1"/>
  <c r="AT327" i="1"/>
  <c r="AS327" i="1"/>
  <c r="AR327" i="1"/>
  <c r="AQ327" i="1"/>
  <c r="AP327" i="1"/>
  <c r="AO327" i="1"/>
  <c r="AN327" i="1"/>
  <c r="AM327" i="1"/>
  <c r="AL327" i="1"/>
  <c r="AK327" i="1"/>
  <c r="AJ327" i="1"/>
  <c r="AI327" i="1"/>
  <c r="AH327" i="1"/>
  <c r="AG327" i="1"/>
  <c r="AG330" i="1" s="1"/>
  <c r="AF327" i="1"/>
  <c r="BE321" i="1"/>
  <c r="BD321" i="1"/>
  <c r="BC321" i="1"/>
  <c r="BB321" i="1"/>
  <c r="BA321" i="1"/>
  <c r="AZ321" i="1"/>
  <c r="AY321" i="1"/>
  <c r="AX321" i="1"/>
  <c r="AW321" i="1"/>
  <c r="AV321" i="1"/>
  <c r="AU321" i="1"/>
  <c r="AT321" i="1"/>
  <c r="AS321" i="1"/>
  <c r="AR321" i="1"/>
  <c r="AQ321" i="1"/>
  <c r="AP321" i="1"/>
  <c r="AO321" i="1"/>
  <c r="AN321" i="1"/>
  <c r="AM321" i="1"/>
  <c r="AL321" i="1"/>
  <c r="AK321" i="1"/>
  <c r="AJ321" i="1"/>
  <c r="AI321" i="1"/>
  <c r="AH321" i="1"/>
  <c r="AG321" i="1"/>
  <c r="BE320" i="1"/>
  <c r="BD320" i="1"/>
  <c r="BC320" i="1"/>
  <c r="BB320" i="1"/>
  <c r="BA320" i="1"/>
  <c r="AZ320" i="1"/>
  <c r="AY320" i="1"/>
  <c r="AX320" i="1"/>
  <c r="AW320" i="1"/>
  <c r="AV320" i="1"/>
  <c r="AU320" i="1"/>
  <c r="AT320" i="1"/>
  <c r="AS320" i="1"/>
  <c r="AR320" i="1"/>
  <c r="AQ320" i="1"/>
  <c r="AP320" i="1"/>
  <c r="AO320" i="1"/>
  <c r="AN320" i="1"/>
  <c r="AM320" i="1"/>
  <c r="AL320" i="1"/>
  <c r="AK320" i="1"/>
  <c r="AJ320" i="1"/>
  <c r="AI320" i="1"/>
  <c r="AH320" i="1"/>
  <c r="AG320" i="1"/>
  <c r="BE319" i="1"/>
  <c r="BD319" i="1"/>
  <c r="BC319" i="1"/>
  <c r="BB319" i="1"/>
  <c r="BA319" i="1"/>
  <c r="AZ319" i="1"/>
  <c r="AY319" i="1"/>
  <c r="AX319" i="1"/>
  <c r="AW319" i="1"/>
  <c r="AV319" i="1"/>
  <c r="AU319" i="1"/>
  <c r="AT319" i="1"/>
  <c r="AS319" i="1"/>
  <c r="AR319" i="1"/>
  <c r="AQ319" i="1"/>
  <c r="AP319" i="1"/>
  <c r="AO319" i="1"/>
  <c r="AN319" i="1"/>
  <c r="AM319" i="1"/>
  <c r="AL319" i="1"/>
  <c r="AK319" i="1"/>
  <c r="AJ319" i="1"/>
  <c r="AI319" i="1"/>
  <c r="AH319" i="1"/>
  <c r="AG319" i="1"/>
  <c r="BE298" i="1"/>
  <c r="BD298" i="1"/>
  <c r="BC298" i="1"/>
  <c r="BB298" i="1"/>
  <c r="BA298" i="1"/>
  <c r="AZ298" i="1"/>
  <c r="AY298" i="1"/>
  <c r="AX298" i="1"/>
  <c r="AW298" i="1"/>
  <c r="AV298" i="1"/>
  <c r="AU298" i="1"/>
  <c r="AT298" i="1"/>
  <c r="AS298" i="1"/>
  <c r="AR298" i="1"/>
  <c r="AQ298" i="1"/>
  <c r="AP298" i="1"/>
  <c r="AO298" i="1"/>
  <c r="AN298" i="1"/>
  <c r="AM298" i="1"/>
  <c r="AL298" i="1"/>
  <c r="AK298" i="1"/>
  <c r="AJ298" i="1"/>
  <c r="AI298" i="1"/>
  <c r="AH298" i="1"/>
  <c r="AG298" i="1"/>
  <c r="AF298" i="1"/>
  <c r="BE297" i="1"/>
  <c r="BD297" i="1"/>
  <c r="BD299" i="1" s="1"/>
  <c r="BC297" i="1"/>
  <c r="BB297" i="1"/>
  <c r="BA297" i="1"/>
  <c r="AZ297" i="1"/>
  <c r="AY297" i="1"/>
  <c r="AX297" i="1"/>
  <c r="AW297" i="1"/>
  <c r="AV297" i="1"/>
  <c r="AU297" i="1"/>
  <c r="AT297" i="1"/>
  <c r="AS297" i="1"/>
  <c r="AR297" i="1"/>
  <c r="AQ297" i="1"/>
  <c r="AP297" i="1"/>
  <c r="AO297" i="1"/>
  <c r="AN297" i="1"/>
  <c r="AM297" i="1"/>
  <c r="AL297" i="1"/>
  <c r="AK297" i="1"/>
  <c r="AJ297" i="1"/>
  <c r="AI297" i="1"/>
  <c r="AH297" i="1"/>
  <c r="AG297" i="1"/>
  <c r="AF297" i="1"/>
  <c r="BF297" i="1" s="1"/>
  <c r="BE296" i="1"/>
  <c r="BD296" i="1"/>
  <c r="BC296" i="1"/>
  <c r="BC299" i="1" s="1"/>
  <c r="BB296" i="1"/>
  <c r="BB299" i="1" s="1"/>
  <c r="BA296" i="1"/>
  <c r="AZ296" i="1"/>
  <c r="AY296" i="1"/>
  <c r="AX296" i="1"/>
  <c r="AX299" i="1" s="1"/>
  <c r="AW296" i="1"/>
  <c r="AV296" i="1"/>
  <c r="AU296" i="1"/>
  <c r="AT296" i="1"/>
  <c r="AT299" i="1" s="1"/>
  <c r="AS296" i="1"/>
  <c r="AR296" i="1"/>
  <c r="AQ296" i="1"/>
  <c r="AQ299" i="1" s="1"/>
  <c r="AP296" i="1"/>
  <c r="AP299" i="1" s="1"/>
  <c r="AO296" i="1"/>
  <c r="AN296" i="1"/>
  <c r="AM296" i="1"/>
  <c r="AM299" i="1" s="1"/>
  <c r="AL296" i="1"/>
  <c r="AL299" i="1" s="1"/>
  <c r="AK296" i="1"/>
  <c r="AJ296" i="1"/>
  <c r="AI296" i="1"/>
  <c r="AH296" i="1"/>
  <c r="BF296" i="1" s="1"/>
  <c r="AG296" i="1"/>
  <c r="AF296" i="1"/>
  <c r="BE290" i="1"/>
  <c r="BD290" i="1"/>
  <c r="BC290" i="1"/>
  <c r="BB290" i="1"/>
  <c r="BA290" i="1"/>
  <c r="AZ290" i="1"/>
  <c r="AY290" i="1"/>
  <c r="AX290" i="1"/>
  <c r="AW290" i="1"/>
  <c r="AV290" i="1"/>
  <c r="AU290" i="1"/>
  <c r="AT290" i="1"/>
  <c r="AS290" i="1"/>
  <c r="AR290" i="1"/>
  <c r="AQ290" i="1"/>
  <c r="AP290" i="1"/>
  <c r="AO290" i="1"/>
  <c r="AN290" i="1"/>
  <c r="AM290" i="1"/>
  <c r="AL290" i="1"/>
  <c r="AK290" i="1"/>
  <c r="AJ290" i="1"/>
  <c r="AI290" i="1"/>
  <c r="AH290" i="1"/>
  <c r="AG290" i="1"/>
  <c r="BE289" i="1"/>
  <c r="BD289" i="1"/>
  <c r="BC289" i="1"/>
  <c r="BB289" i="1"/>
  <c r="BA289" i="1"/>
  <c r="AZ289" i="1"/>
  <c r="AY289" i="1"/>
  <c r="AX289" i="1"/>
  <c r="AW289" i="1"/>
  <c r="AV289" i="1"/>
  <c r="AU289" i="1"/>
  <c r="AT289" i="1"/>
  <c r="AS289" i="1"/>
  <c r="AR289" i="1"/>
  <c r="AQ289" i="1"/>
  <c r="AP289" i="1"/>
  <c r="AO289" i="1"/>
  <c r="AN289" i="1"/>
  <c r="AM289" i="1"/>
  <c r="AL289" i="1"/>
  <c r="AK289" i="1"/>
  <c r="AJ289" i="1"/>
  <c r="AI289" i="1"/>
  <c r="AH289" i="1"/>
  <c r="AG289" i="1"/>
  <c r="BG289" i="1" s="1"/>
  <c r="BE288" i="1"/>
  <c r="BD288" i="1"/>
  <c r="BC288" i="1"/>
  <c r="BB288" i="1"/>
  <c r="BB291" i="1" s="1"/>
  <c r="BA288" i="1"/>
  <c r="AZ288" i="1"/>
  <c r="AY288" i="1"/>
  <c r="AX288" i="1"/>
  <c r="AX291" i="1" s="1"/>
  <c r="AW288" i="1"/>
  <c r="AV288" i="1"/>
  <c r="AU288" i="1"/>
  <c r="AT288" i="1"/>
  <c r="AT291" i="1" s="1"/>
  <c r="AS288" i="1"/>
  <c r="AR288" i="1"/>
  <c r="AQ288" i="1"/>
  <c r="AP288" i="1"/>
  <c r="AP291" i="1" s="1"/>
  <c r="AO288" i="1"/>
  <c r="AN288" i="1"/>
  <c r="AM288" i="1"/>
  <c r="AL288" i="1"/>
  <c r="AL291" i="1" s="1"/>
  <c r="AK288" i="1"/>
  <c r="AJ288" i="1"/>
  <c r="AI288" i="1"/>
  <c r="AH288" i="1"/>
  <c r="AH291" i="1" s="1"/>
  <c r="AG288" i="1"/>
  <c r="BE267" i="1"/>
  <c r="BD267" i="1"/>
  <c r="BC267" i="1"/>
  <c r="BB267" i="1"/>
  <c r="BA267" i="1"/>
  <c r="AZ267" i="1"/>
  <c r="AY267" i="1"/>
  <c r="AX267" i="1"/>
  <c r="AW267" i="1"/>
  <c r="AV267" i="1"/>
  <c r="AU267" i="1"/>
  <c r="AT267" i="1"/>
  <c r="AS267" i="1"/>
  <c r="AR267" i="1"/>
  <c r="AQ267" i="1"/>
  <c r="AP267" i="1"/>
  <c r="AO267" i="1"/>
  <c r="AN267" i="1"/>
  <c r="AM267" i="1"/>
  <c r="AL267" i="1"/>
  <c r="AK267" i="1"/>
  <c r="AJ267" i="1"/>
  <c r="AI267" i="1"/>
  <c r="AH267" i="1"/>
  <c r="AG267" i="1"/>
  <c r="AF267" i="1"/>
  <c r="BE266" i="1"/>
  <c r="BD266" i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AQ266" i="1"/>
  <c r="AP266" i="1"/>
  <c r="AO266" i="1"/>
  <c r="AN266" i="1"/>
  <c r="AM266" i="1"/>
  <c r="AL266" i="1"/>
  <c r="AK266" i="1"/>
  <c r="AJ266" i="1"/>
  <c r="AI266" i="1"/>
  <c r="AH266" i="1"/>
  <c r="AG266" i="1"/>
  <c r="AF266" i="1"/>
  <c r="BE265" i="1"/>
  <c r="BD265" i="1"/>
  <c r="BC265" i="1"/>
  <c r="BC268" i="1" s="1"/>
  <c r="BB265" i="1"/>
  <c r="BA265" i="1"/>
  <c r="AZ265" i="1"/>
  <c r="AZ268" i="1" s="1"/>
  <c r="AY265" i="1"/>
  <c r="AY268" i="1" s="1"/>
  <c r="AX265" i="1"/>
  <c r="AW265" i="1"/>
  <c r="AV265" i="1"/>
  <c r="AU265" i="1"/>
  <c r="AU268" i="1" s="1"/>
  <c r="AT265" i="1"/>
  <c r="AS265" i="1"/>
  <c r="AR265" i="1"/>
  <c r="AR268" i="1" s="1"/>
  <c r="AQ265" i="1"/>
  <c r="AQ268" i="1" s="1"/>
  <c r="AP265" i="1"/>
  <c r="AO265" i="1"/>
  <c r="AN265" i="1"/>
  <c r="AM265" i="1"/>
  <c r="AM268" i="1" s="1"/>
  <c r="AL265" i="1"/>
  <c r="AK265" i="1"/>
  <c r="AJ265" i="1"/>
  <c r="AI265" i="1"/>
  <c r="BG265" i="1" s="1"/>
  <c r="AH265" i="1"/>
  <c r="AG265" i="1"/>
  <c r="AF265" i="1"/>
  <c r="BE259" i="1"/>
  <c r="BD259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AQ259" i="1"/>
  <c r="AP259" i="1"/>
  <c r="AO259" i="1"/>
  <c r="AN259" i="1"/>
  <c r="AM259" i="1"/>
  <c r="AL259" i="1"/>
  <c r="AK259" i="1"/>
  <c r="AJ259" i="1"/>
  <c r="AI259" i="1"/>
  <c r="AH259" i="1"/>
  <c r="AG259" i="1"/>
  <c r="BG259" i="1" s="1"/>
  <c r="BE258" i="1"/>
  <c r="BD258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BE257" i="1"/>
  <c r="BD257" i="1"/>
  <c r="BC257" i="1"/>
  <c r="BC260" i="1" s="1"/>
  <c r="BB257" i="1"/>
  <c r="BA257" i="1"/>
  <c r="AZ257" i="1"/>
  <c r="AY257" i="1"/>
  <c r="AY260" i="1" s="1"/>
  <c r="AX257" i="1"/>
  <c r="AW257" i="1"/>
  <c r="AV257" i="1"/>
  <c r="AU257" i="1"/>
  <c r="AU260" i="1" s="1"/>
  <c r="AT257" i="1"/>
  <c r="AS257" i="1"/>
  <c r="AR257" i="1"/>
  <c r="AQ257" i="1"/>
  <c r="AQ260" i="1" s="1"/>
  <c r="AP257" i="1"/>
  <c r="AO257" i="1"/>
  <c r="AN257" i="1"/>
  <c r="AM257" i="1"/>
  <c r="AM260" i="1" s="1"/>
  <c r="AL257" i="1"/>
  <c r="AK257" i="1"/>
  <c r="AJ257" i="1"/>
  <c r="AI257" i="1"/>
  <c r="AI260" i="1" s="1"/>
  <c r="AH257" i="1"/>
  <c r="AG257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AN236" i="1"/>
  <c r="AM236" i="1"/>
  <c r="AL236" i="1"/>
  <c r="AK236" i="1"/>
  <c r="AJ236" i="1"/>
  <c r="AI236" i="1"/>
  <c r="AH236" i="1"/>
  <c r="AG236" i="1"/>
  <c r="AF236" i="1"/>
  <c r="BE235" i="1"/>
  <c r="BD235" i="1"/>
  <c r="BC235" i="1"/>
  <c r="BB235" i="1"/>
  <c r="BA235" i="1"/>
  <c r="AZ235" i="1"/>
  <c r="AY235" i="1"/>
  <c r="AX235" i="1"/>
  <c r="AW235" i="1"/>
  <c r="AV235" i="1"/>
  <c r="AU235" i="1"/>
  <c r="AT235" i="1"/>
  <c r="AS235" i="1"/>
  <c r="AR235" i="1"/>
  <c r="AQ235" i="1"/>
  <c r="AP235" i="1"/>
  <c r="AO235" i="1"/>
  <c r="AN235" i="1"/>
  <c r="AM235" i="1"/>
  <c r="AL235" i="1"/>
  <c r="AK235" i="1"/>
  <c r="AJ235" i="1"/>
  <c r="AI235" i="1"/>
  <c r="AH235" i="1"/>
  <c r="AG235" i="1"/>
  <c r="AF235" i="1"/>
  <c r="BE234" i="1"/>
  <c r="BD234" i="1"/>
  <c r="BD237" i="1" s="1"/>
  <c r="BC234" i="1"/>
  <c r="BB234" i="1"/>
  <c r="BA234" i="1"/>
  <c r="AZ234" i="1"/>
  <c r="AZ237" i="1" s="1"/>
  <c r="AY234" i="1"/>
  <c r="AX234" i="1"/>
  <c r="AW234" i="1"/>
  <c r="AV234" i="1"/>
  <c r="AV237" i="1" s="1"/>
  <c r="AU234" i="1"/>
  <c r="AT234" i="1"/>
  <c r="AS234" i="1"/>
  <c r="AR234" i="1"/>
  <c r="AR237" i="1" s="1"/>
  <c r="AQ234" i="1"/>
  <c r="AQ237" i="1" s="1"/>
  <c r="AP234" i="1"/>
  <c r="AO234" i="1"/>
  <c r="AN234" i="1"/>
  <c r="AN237" i="1" s="1"/>
  <c r="AM234" i="1"/>
  <c r="AL234" i="1"/>
  <c r="AK234" i="1"/>
  <c r="AJ234" i="1"/>
  <c r="AJ237" i="1" s="1"/>
  <c r="AI234" i="1"/>
  <c r="AH234" i="1"/>
  <c r="AG234" i="1"/>
  <c r="AF234" i="1"/>
  <c r="AF237" i="1" s="1"/>
  <c r="BE228" i="1"/>
  <c r="BD228" i="1"/>
  <c r="BC228" i="1"/>
  <c r="BB228" i="1"/>
  <c r="BA228" i="1"/>
  <c r="AZ228" i="1"/>
  <c r="AY228" i="1"/>
  <c r="AX228" i="1"/>
  <c r="AW228" i="1"/>
  <c r="AV228" i="1"/>
  <c r="AU228" i="1"/>
  <c r="AT228" i="1"/>
  <c r="AS228" i="1"/>
  <c r="AR228" i="1"/>
  <c r="AQ228" i="1"/>
  <c r="AP228" i="1"/>
  <c r="AO228" i="1"/>
  <c r="AN228" i="1"/>
  <c r="AM228" i="1"/>
  <c r="AL228" i="1"/>
  <c r="AK228" i="1"/>
  <c r="AJ228" i="1"/>
  <c r="AI228" i="1"/>
  <c r="AH228" i="1"/>
  <c r="AG228" i="1"/>
  <c r="BE227" i="1"/>
  <c r="BD227" i="1"/>
  <c r="BC227" i="1"/>
  <c r="BB227" i="1"/>
  <c r="BA227" i="1"/>
  <c r="AZ227" i="1"/>
  <c r="AY227" i="1"/>
  <c r="AX227" i="1"/>
  <c r="AW227" i="1"/>
  <c r="AV227" i="1"/>
  <c r="AU227" i="1"/>
  <c r="AT227" i="1"/>
  <c r="AS227" i="1"/>
  <c r="AR227" i="1"/>
  <c r="AQ227" i="1"/>
  <c r="AP227" i="1"/>
  <c r="AO227" i="1"/>
  <c r="AN227" i="1"/>
  <c r="AM227" i="1"/>
  <c r="AL227" i="1"/>
  <c r="AK227" i="1"/>
  <c r="AJ227" i="1"/>
  <c r="AI227" i="1"/>
  <c r="AH227" i="1"/>
  <c r="BF227" i="1" s="1"/>
  <c r="AG227" i="1"/>
  <c r="BE226" i="1"/>
  <c r="BD226" i="1"/>
  <c r="BD229" i="1" s="1"/>
  <c r="BC226" i="1"/>
  <c r="BB226" i="1"/>
  <c r="BA226" i="1"/>
  <c r="AZ226" i="1"/>
  <c r="AZ229" i="1" s="1"/>
  <c r="AY226" i="1"/>
  <c r="AX226" i="1"/>
  <c r="AW226" i="1"/>
  <c r="AV226" i="1"/>
  <c r="AV229" i="1" s="1"/>
  <c r="AU226" i="1"/>
  <c r="AT226" i="1"/>
  <c r="AS226" i="1"/>
  <c r="AR226" i="1"/>
  <c r="AR229" i="1" s="1"/>
  <c r="AQ226" i="1"/>
  <c r="AP226" i="1"/>
  <c r="AO226" i="1"/>
  <c r="AN226" i="1"/>
  <c r="AN229" i="1" s="1"/>
  <c r="AM226" i="1"/>
  <c r="AL226" i="1"/>
  <c r="AK226" i="1"/>
  <c r="AJ226" i="1"/>
  <c r="AJ229" i="1" s="1"/>
  <c r="AI226" i="1"/>
  <c r="AH226" i="1"/>
  <c r="AG226" i="1"/>
  <c r="BE205" i="1"/>
  <c r="BD205" i="1"/>
  <c r="BC205" i="1"/>
  <c r="BB205" i="1"/>
  <c r="BA205" i="1"/>
  <c r="AZ205" i="1"/>
  <c r="AY205" i="1"/>
  <c r="AX205" i="1"/>
  <c r="AW205" i="1"/>
  <c r="AV205" i="1"/>
  <c r="AU205" i="1"/>
  <c r="AT205" i="1"/>
  <c r="AS205" i="1"/>
  <c r="AR205" i="1"/>
  <c r="AQ205" i="1"/>
  <c r="AP205" i="1"/>
  <c r="AO205" i="1"/>
  <c r="AN205" i="1"/>
  <c r="AM205" i="1"/>
  <c r="AL205" i="1"/>
  <c r="AK205" i="1"/>
  <c r="AJ205" i="1"/>
  <c r="AI205" i="1"/>
  <c r="AH205" i="1"/>
  <c r="AG205" i="1"/>
  <c r="AF205" i="1"/>
  <c r="BE204" i="1"/>
  <c r="BD204" i="1"/>
  <c r="BC204" i="1"/>
  <c r="BB204" i="1"/>
  <c r="BA204" i="1"/>
  <c r="AZ204" i="1"/>
  <c r="AY204" i="1"/>
  <c r="AX204" i="1"/>
  <c r="AW204" i="1"/>
  <c r="AV204" i="1"/>
  <c r="AU204" i="1"/>
  <c r="AT204" i="1"/>
  <c r="AS204" i="1"/>
  <c r="AR204" i="1"/>
  <c r="AQ204" i="1"/>
  <c r="AP204" i="1"/>
  <c r="AO204" i="1"/>
  <c r="AN204" i="1"/>
  <c r="AM204" i="1"/>
  <c r="AL204" i="1"/>
  <c r="AK204" i="1"/>
  <c r="AJ204" i="1"/>
  <c r="AI204" i="1"/>
  <c r="BG204" i="1" s="1"/>
  <c r="AH204" i="1"/>
  <c r="AG204" i="1"/>
  <c r="AF204" i="1"/>
  <c r="BE203" i="1"/>
  <c r="BE206" i="1" s="1"/>
  <c r="BD203" i="1"/>
  <c r="BC203" i="1"/>
  <c r="BB203" i="1"/>
  <c r="BA203" i="1"/>
  <c r="BA206" i="1" s="1"/>
  <c r="AZ203" i="1"/>
  <c r="AY203" i="1"/>
  <c r="AX203" i="1"/>
  <c r="AW203" i="1"/>
  <c r="AW206" i="1" s="1"/>
  <c r="AV203" i="1"/>
  <c r="AU203" i="1"/>
  <c r="AT203" i="1"/>
  <c r="AS203" i="1"/>
  <c r="AS206" i="1" s="1"/>
  <c r="AR203" i="1"/>
  <c r="AQ203" i="1"/>
  <c r="AP203" i="1"/>
  <c r="AO203" i="1"/>
  <c r="AO206" i="1" s="1"/>
  <c r="AN203" i="1"/>
  <c r="AM203" i="1"/>
  <c r="AL203" i="1"/>
  <c r="AK203" i="1"/>
  <c r="AK206" i="1" s="1"/>
  <c r="AJ203" i="1"/>
  <c r="AI203" i="1"/>
  <c r="AH203" i="1"/>
  <c r="AG203" i="1"/>
  <c r="BG203" i="1" s="1"/>
  <c r="AF203" i="1"/>
  <c r="BE197" i="1"/>
  <c r="BD197" i="1"/>
  <c r="BC197" i="1"/>
  <c r="BB197" i="1"/>
  <c r="BA197" i="1"/>
  <c r="AZ197" i="1"/>
  <c r="AY197" i="1"/>
  <c r="AX197" i="1"/>
  <c r="AW197" i="1"/>
  <c r="AV197" i="1"/>
  <c r="AU197" i="1"/>
  <c r="AT197" i="1"/>
  <c r="AS197" i="1"/>
  <c r="AR197" i="1"/>
  <c r="AQ197" i="1"/>
  <c r="AP197" i="1"/>
  <c r="AO197" i="1"/>
  <c r="AN197" i="1"/>
  <c r="AM197" i="1"/>
  <c r="AL197" i="1"/>
  <c r="AK197" i="1"/>
  <c r="AJ197" i="1"/>
  <c r="AI197" i="1"/>
  <c r="BG197" i="1" s="1"/>
  <c r="AH197" i="1"/>
  <c r="AG197" i="1"/>
  <c r="BE196" i="1"/>
  <c r="BD196" i="1"/>
  <c r="BC196" i="1"/>
  <c r="BB196" i="1"/>
  <c r="BA196" i="1"/>
  <c r="AZ196" i="1"/>
  <c r="AY196" i="1"/>
  <c r="AX196" i="1"/>
  <c r="AW196" i="1"/>
  <c r="AV196" i="1"/>
  <c r="AU196" i="1"/>
  <c r="AT196" i="1"/>
  <c r="AS196" i="1"/>
  <c r="AR196" i="1"/>
  <c r="AQ196" i="1"/>
  <c r="AP196" i="1"/>
  <c r="AO196" i="1"/>
  <c r="AN196" i="1"/>
  <c r="AM196" i="1"/>
  <c r="AL196" i="1"/>
  <c r="AK196" i="1"/>
  <c r="AJ196" i="1"/>
  <c r="AI196" i="1"/>
  <c r="AH196" i="1"/>
  <c r="AG196" i="1"/>
  <c r="BE195" i="1"/>
  <c r="BD195" i="1"/>
  <c r="BC195" i="1"/>
  <c r="BB195" i="1"/>
  <c r="BA195" i="1"/>
  <c r="AZ195" i="1"/>
  <c r="AY195" i="1"/>
  <c r="AX195" i="1"/>
  <c r="AW195" i="1"/>
  <c r="AV195" i="1"/>
  <c r="AU195" i="1"/>
  <c r="AT195" i="1"/>
  <c r="AS195" i="1"/>
  <c r="AR195" i="1"/>
  <c r="AQ195" i="1"/>
  <c r="AP195" i="1"/>
  <c r="AO195" i="1"/>
  <c r="AN195" i="1"/>
  <c r="AM195" i="1"/>
  <c r="AL195" i="1"/>
  <c r="AK195" i="1"/>
  <c r="AJ195" i="1"/>
  <c r="AI195" i="1"/>
  <c r="AH195" i="1"/>
  <c r="AG195" i="1"/>
  <c r="AF172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BE173" i="1"/>
  <c r="BD173" i="1"/>
  <c r="BC173" i="1"/>
  <c r="BB173" i="1"/>
  <c r="BA173" i="1"/>
  <c r="AZ173" i="1"/>
  <c r="AY173" i="1"/>
  <c r="AX173" i="1"/>
  <c r="AW173" i="1"/>
  <c r="AV173" i="1"/>
  <c r="AU173" i="1"/>
  <c r="AT173" i="1"/>
  <c r="AS173" i="1"/>
  <c r="AR173" i="1"/>
  <c r="AQ173" i="1"/>
  <c r="AP173" i="1"/>
  <c r="AO173" i="1"/>
  <c r="AN173" i="1"/>
  <c r="AM173" i="1"/>
  <c r="AL173" i="1"/>
  <c r="AK173" i="1"/>
  <c r="AJ173" i="1"/>
  <c r="AI173" i="1"/>
  <c r="AH173" i="1"/>
  <c r="AG173" i="1"/>
  <c r="AF173" i="1"/>
  <c r="BE172" i="1"/>
  <c r="BD172" i="1"/>
  <c r="BC172" i="1"/>
  <c r="BB172" i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95" i="1"/>
  <c r="AF196" i="1"/>
  <c r="BF196" i="1" s="1"/>
  <c r="AF197" i="1"/>
  <c r="BE166" i="1"/>
  <c r="BD166" i="1"/>
  <c r="BC166" i="1"/>
  <c r="BB166" i="1"/>
  <c r="BA166" i="1"/>
  <c r="AZ166" i="1"/>
  <c r="AY166" i="1"/>
  <c r="AX166" i="1"/>
  <c r="AW166" i="1"/>
  <c r="AV166" i="1"/>
  <c r="AU166" i="1"/>
  <c r="AT166" i="1"/>
  <c r="AS166" i="1"/>
  <c r="AR166" i="1"/>
  <c r="AQ166" i="1"/>
  <c r="AP166" i="1"/>
  <c r="AO166" i="1"/>
  <c r="AN166" i="1"/>
  <c r="AM166" i="1"/>
  <c r="AL166" i="1"/>
  <c r="AK166" i="1"/>
  <c r="AJ166" i="1"/>
  <c r="AI166" i="1"/>
  <c r="AH166" i="1"/>
  <c r="AG166" i="1"/>
  <c r="BE165" i="1"/>
  <c r="BD165" i="1"/>
  <c r="BC165" i="1"/>
  <c r="BB165" i="1"/>
  <c r="BA165" i="1"/>
  <c r="AZ165" i="1"/>
  <c r="AY165" i="1"/>
  <c r="AX165" i="1"/>
  <c r="AW165" i="1"/>
  <c r="AV165" i="1"/>
  <c r="AU165" i="1"/>
  <c r="AT165" i="1"/>
  <c r="AS165" i="1"/>
  <c r="AR165" i="1"/>
  <c r="AQ165" i="1"/>
  <c r="AP165" i="1"/>
  <c r="AO165" i="1"/>
  <c r="AN165" i="1"/>
  <c r="AM165" i="1"/>
  <c r="AL165" i="1"/>
  <c r="AK165" i="1"/>
  <c r="AJ165" i="1"/>
  <c r="AI165" i="1"/>
  <c r="AH165" i="1"/>
  <c r="AG165" i="1"/>
  <c r="BE164" i="1"/>
  <c r="BD164" i="1"/>
  <c r="BC164" i="1"/>
  <c r="BB164" i="1"/>
  <c r="BA164" i="1"/>
  <c r="AZ164" i="1"/>
  <c r="AY164" i="1"/>
  <c r="AX164" i="1"/>
  <c r="AW164" i="1"/>
  <c r="AV164" i="1"/>
  <c r="AU164" i="1"/>
  <c r="AT164" i="1"/>
  <c r="AS164" i="1"/>
  <c r="AR164" i="1"/>
  <c r="AQ164" i="1"/>
  <c r="AP164" i="1"/>
  <c r="AO164" i="1"/>
  <c r="AN164" i="1"/>
  <c r="AM164" i="1"/>
  <c r="AL164" i="1"/>
  <c r="AK164" i="1"/>
  <c r="AJ164" i="1"/>
  <c r="AI164" i="1"/>
  <c r="AH164" i="1"/>
  <c r="AG164" i="1"/>
  <c r="BE143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BE142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R144" i="1" s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BE141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BE135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BE134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BE133" i="1"/>
  <c r="BD133" i="1"/>
  <c r="BC133" i="1"/>
  <c r="BB133" i="1"/>
  <c r="BA133" i="1"/>
  <c r="AZ133" i="1"/>
  <c r="AY133" i="1"/>
  <c r="AX133" i="1"/>
  <c r="AW133" i="1"/>
  <c r="AV133" i="1"/>
  <c r="AU133" i="1"/>
  <c r="AT133" i="1"/>
  <c r="AT136" i="1" s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BE112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BE111" i="1"/>
  <c r="BD111" i="1"/>
  <c r="BC111" i="1"/>
  <c r="BB111" i="1"/>
  <c r="BA111" i="1"/>
  <c r="AZ111" i="1"/>
  <c r="AY111" i="1"/>
  <c r="AX111" i="1"/>
  <c r="AW111" i="1"/>
  <c r="AW113" i="1" s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BE110" i="1"/>
  <c r="BD110" i="1"/>
  <c r="BC110" i="1"/>
  <c r="BC113" i="1" s="1"/>
  <c r="BB110" i="1"/>
  <c r="BA110" i="1"/>
  <c r="AZ110" i="1"/>
  <c r="AY110" i="1"/>
  <c r="AY113" i="1" s="1"/>
  <c r="AX110" i="1"/>
  <c r="AW110" i="1"/>
  <c r="AV110" i="1"/>
  <c r="AU110" i="1"/>
  <c r="AU113" i="1" s="1"/>
  <c r="AT110" i="1"/>
  <c r="AS110" i="1"/>
  <c r="AR110" i="1"/>
  <c r="AQ110" i="1"/>
  <c r="AQ113" i="1" s="1"/>
  <c r="AP110" i="1"/>
  <c r="AO110" i="1"/>
  <c r="AN110" i="1"/>
  <c r="AM110" i="1"/>
  <c r="AM113" i="1" s="1"/>
  <c r="AL110" i="1"/>
  <c r="AK110" i="1"/>
  <c r="AJ110" i="1"/>
  <c r="AI110" i="1"/>
  <c r="AI113" i="1" s="1"/>
  <c r="AH110" i="1"/>
  <c r="AG110" i="1"/>
  <c r="AF110" i="1"/>
  <c r="BE104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BG104" i="1" s="1"/>
  <c r="BE103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BE102" i="1"/>
  <c r="BD102" i="1"/>
  <c r="BC102" i="1"/>
  <c r="BC105" i="1" s="1"/>
  <c r="BB102" i="1"/>
  <c r="BA102" i="1"/>
  <c r="AZ102" i="1"/>
  <c r="AY102" i="1"/>
  <c r="AY105" i="1" s="1"/>
  <c r="AX102" i="1"/>
  <c r="AW102" i="1"/>
  <c r="AV102" i="1"/>
  <c r="AU102" i="1"/>
  <c r="AU105" i="1" s="1"/>
  <c r="AT102" i="1"/>
  <c r="AS102" i="1"/>
  <c r="AR102" i="1"/>
  <c r="AQ102" i="1"/>
  <c r="AQ105" i="1" s="1"/>
  <c r="AP102" i="1"/>
  <c r="AO102" i="1"/>
  <c r="AN102" i="1"/>
  <c r="AM102" i="1"/>
  <c r="AM105" i="1" s="1"/>
  <c r="AL102" i="1"/>
  <c r="AK102" i="1"/>
  <c r="AJ102" i="1"/>
  <c r="AI102" i="1"/>
  <c r="AI105" i="1" s="1"/>
  <c r="AH102" i="1"/>
  <c r="AG102" i="1"/>
  <c r="BE81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BE80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BE79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BE73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BE72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85" i="1"/>
  <c r="AF786" i="1"/>
  <c r="AF784" i="1"/>
  <c r="AF754" i="1"/>
  <c r="AF755" i="1"/>
  <c r="AF753" i="1"/>
  <c r="AF723" i="1"/>
  <c r="AF724" i="1"/>
  <c r="AF722" i="1"/>
  <c r="AF692" i="1"/>
  <c r="AF693" i="1"/>
  <c r="AF691" i="1"/>
  <c r="AF661" i="1"/>
  <c r="AF662" i="1"/>
  <c r="AF660" i="1"/>
  <c r="AF630" i="1"/>
  <c r="AF631" i="1"/>
  <c r="BF631" i="1" s="1"/>
  <c r="AF629" i="1"/>
  <c r="AF599" i="1"/>
  <c r="AF600" i="1"/>
  <c r="AF598" i="1"/>
  <c r="BF598" i="1" s="1"/>
  <c r="AF568" i="1"/>
  <c r="AF569" i="1"/>
  <c r="AF567" i="1"/>
  <c r="AF537" i="1"/>
  <c r="AF538" i="1"/>
  <c r="AF536" i="1"/>
  <c r="AF506" i="1"/>
  <c r="AF507" i="1"/>
  <c r="AF505" i="1"/>
  <c r="AF475" i="1"/>
  <c r="AF476" i="1"/>
  <c r="AF474" i="1"/>
  <c r="AF444" i="1"/>
  <c r="AF445" i="1"/>
  <c r="AF443" i="1"/>
  <c r="AF413" i="1"/>
  <c r="BF413" i="1" s="1"/>
  <c r="AF414" i="1"/>
  <c r="AF412" i="1"/>
  <c r="AF382" i="1"/>
  <c r="AF383" i="1"/>
  <c r="AF381" i="1"/>
  <c r="AF351" i="1"/>
  <c r="AF352" i="1"/>
  <c r="AF350" i="1"/>
  <c r="AF320" i="1"/>
  <c r="AF321" i="1"/>
  <c r="AF319" i="1"/>
  <c r="AF289" i="1"/>
  <c r="BF289" i="1" s="1"/>
  <c r="AF290" i="1"/>
  <c r="AF288" i="1"/>
  <c r="AF258" i="1"/>
  <c r="AF259" i="1"/>
  <c r="AF257" i="1"/>
  <c r="AF227" i="1"/>
  <c r="AF228" i="1"/>
  <c r="AF226" i="1"/>
  <c r="AF229" i="1" s="1"/>
  <c r="AF166" i="1"/>
  <c r="AF164" i="1"/>
  <c r="AF134" i="1"/>
  <c r="AF135" i="1"/>
  <c r="BF135" i="1" s="1"/>
  <c r="AF133" i="1"/>
  <c r="AF103" i="1"/>
  <c r="AF104" i="1"/>
  <c r="AF102" i="1"/>
  <c r="AF72" i="1"/>
  <c r="AF73" i="1"/>
  <c r="BE949" i="1"/>
  <c r="BD949" i="1"/>
  <c r="BC949" i="1"/>
  <c r="BB949" i="1"/>
  <c r="BA949" i="1"/>
  <c r="AZ949" i="1"/>
  <c r="AY949" i="1"/>
  <c r="AX949" i="1"/>
  <c r="AW949" i="1"/>
  <c r="AV949" i="1"/>
  <c r="AU949" i="1"/>
  <c r="AT949" i="1"/>
  <c r="AS949" i="1"/>
  <c r="AR949" i="1"/>
  <c r="AQ949" i="1"/>
  <c r="AP949" i="1"/>
  <c r="AO949" i="1"/>
  <c r="AN949" i="1"/>
  <c r="AM949" i="1"/>
  <c r="AL949" i="1"/>
  <c r="AK949" i="1"/>
  <c r="AJ949" i="1"/>
  <c r="AI949" i="1"/>
  <c r="AH949" i="1"/>
  <c r="AG949" i="1"/>
  <c r="BG949" i="1" s="1"/>
  <c r="AF949" i="1"/>
  <c r="BE948" i="1"/>
  <c r="BD948" i="1"/>
  <c r="BC948" i="1"/>
  <c r="BB948" i="1"/>
  <c r="BA948" i="1"/>
  <c r="AZ948" i="1"/>
  <c r="AY948" i="1"/>
  <c r="AX948" i="1"/>
  <c r="AW948" i="1"/>
  <c r="AV948" i="1"/>
  <c r="AU948" i="1"/>
  <c r="AT948" i="1"/>
  <c r="AS948" i="1"/>
  <c r="AR948" i="1"/>
  <c r="AQ948" i="1"/>
  <c r="AP948" i="1"/>
  <c r="AO948" i="1"/>
  <c r="AN948" i="1"/>
  <c r="AM948" i="1"/>
  <c r="AL948" i="1"/>
  <c r="AK948" i="1"/>
  <c r="AJ948" i="1"/>
  <c r="AI948" i="1"/>
  <c r="AH948" i="1"/>
  <c r="AG948" i="1"/>
  <c r="AF948" i="1"/>
  <c r="BE947" i="1"/>
  <c r="BE950" i="1" s="1"/>
  <c r="BD947" i="1"/>
  <c r="BC947" i="1"/>
  <c r="BB947" i="1"/>
  <c r="BA947" i="1"/>
  <c r="BA950" i="1" s="1"/>
  <c r="AZ947" i="1"/>
  <c r="AY947" i="1"/>
  <c r="AX947" i="1"/>
  <c r="AW947" i="1"/>
  <c r="AW950" i="1" s="1"/>
  <c r="AV947" i="1"/>
  <c r="AV950" i="1" s="1"/>
  <c r="AU947" i="1"/>
  <c r="AT947" i="1"/>
  <c r="AS947" i="1"/>
  <c r="AS950" i="1" s="1"/>
  <c r="AR947" i="1"/>
  <c r="AQ947" i="1"/>
  <c r="AP947" i="1"/>
  <c r="AO947" i="1"/>
  <c r="AO950" i="1" s="1"/>
  <c r="AN947" i="1"/>
  <c r="AN950" i="1" s="1"/>
  <c r="AM947" i="1"/>
  <c r="AL947" i="1"/>
  <c r="AK947" i="1"/>
  <c r="AK950" i="1" s="1"/>
  <c r="AJ947" i="1"/>
  <c r="AI947" i="1"/>
  <c r="AH947" i="1"/>
  <c r="AG947" i="1"/>
  <c r="AF947" i="1"/>
  <c r="AF950" i="1" s="1"/>
  <c r="BE941" i="1"/>
  <c r="BD941" i="1"/>
  <c r="BC941" i="1"/>
  <c r="BB941" i="1"/>
  <c r="BA941" i="1"/>
  <c r="AZ941" i="1"/>
  <c r="AY941" i="1"/>
  <c r="AX941" i="1"/>
  <c r="AW941" i="1"/>
  <c r="AV941" i="1"/>
  <c r="AU941" i="1"/>
  <c r="AT941" i="1"/>
  <c r="AS941" i="1"/>
  <c r="AR941" i="1"/>
  <c r="AQ941" i="1"/>
  <c r="AP941" i="1"/>
  <c r="AO941" i="1"/>
  <c r="AN941" i="1"/>
  <c r="AM941" i="1"/>
  <c r="AL941" i="1"/>
  <c r="AK941" i="1"/>
  <c r="AJ941" i="1"/>
  <c r="AI941" i="1"/>
  <c r="AH941" i="1"/>
  <c r="AG941" i="1"/>
  <c r="BE940" i="1"/>
  <c r="BD940" i="1"/>
  <c r="BC940" i="1"/>
  <c r="BB940" i="1"/>
  <c r="BA940" i="1"/>
  <c r="AZ940" i="1"/>
  <c r="AY940" i="1"/>
  <c r="AX940" i="1"/>
  <c r="AW940" i="1"/>
  <c r="AV940" i="1"/>
  <c r="AU940" i="1"/>
  <c r="AT940" i="1"/>
  <c r="AS940" i="1"/>
  <c r="AR940" i="1"/>
  <c r="AQ940" i="1"/>
  <c r="AP940" i="1"/>
  <c r="AO940" i="1"/>
  <c r="AN940" i="1"/>
  <c r="AM940" i="1"/>
  <c r="AL940" i="1"/>
  <c r="AK940" i="1"/>
  <c r="AJ940" i="1"/>
  <c r="AI940" i="1"/>
  <c r="AH940" i="1"/>
  <c r="AG940" i="1"/>
  <c r="BE939" i="1"/>
  <c r="BD939" i="1"/>
  <c r="BC939" i="1"/>
  <c r="BB939" i="1"/>
  <c r="BA939" i="1"/>
  <c r="AZ939" i="1"/>
  <c r="AY939" i="1"/>
  <c r="AX939" i="1"/>
  <c r="AW939" i="1"/>
  <c r="AV939" i="1"/>
  <c r="AU939" i="1"/>
  <c r="AT939" i="1"/>
  <c r="AS939" i="1"/>
  <c r="AR939" i="1"/>
  <c r="AQ939" i="1"/>
  <c r="AP939" i="1"/>
  <c r="AO939" i="1"/>
  <c r="AN939" i="1"/>
  <c r="AM939" i="1"/>
  <c r="AL939" i="1"/>
  <c r="AK939" i="1"/>
  <c r="AJ939" i="1"/>
  <c r="AI939" i="1"/>
  <c r="AH939" i="1"/>
  <c r="AG939" i="1"/>
  <c r="AF940" i="1"/>
  <c r="AF941" i="1"/>
  <c r="AF939" i="1"/>
  <c r="BG947" i="1"/>
  <c r="BD950" i="1"/>
  <c r="AG950" i="1"/>
  <c r="BG939" i="1"/>
  <c r="BF939" i="1"/>
  <c r="BF941" i="1"/>
  <c r="BE918" i="1"/>
  <c r="BD918" i="1"/>
  <c r="BC918" i="1"/>
  <c r="BB918" i="1"/>
  <c r="BA918" i="1"/>
  <c r="AZ918" i="1"/>
  <c r="AY918" i="1"/>
  <c r="AX918" i="1"/>
  <c r="AW918" i="1"/>
  <c r="AV918" i="1"/>
  <c r="AU918" i="1"/>
  <c r="AT918" i="1"/>
  <c r="AS918" i="1"/>
  <c r="AR918" i="1"/>
  <c r="AQ918" i="1"/>
  <c r="AP918" i="1"/>
  <c r="AO918" i="1"/>
  <c r="AN918" i="1"/>
  <c r="AM918" i="1"/>
  <c r="AL918" i="1"/>
  <c r="AK918" i="1"/>
  <c r="AJ918" i="1"/>
  <c r="AI918" i="1"/>
  <c r="AH918" i="1"/>
  <c r="AG918" i="1"/>
  <c r="AF918" i="1"/>
  <c r="BE917" i="1"/>
  <c r="BD917" i="1"/>
  <c r="BC917" i="1"/>
  <c r="BB917" i="1"/>
  <c r="BA917" i="1"/>
  <c r="AZ917" i="1"/>
  <c r="AY917" i="1"/>
  <c r="AX917" i="1"/>
  <c r="AW917" i="1"/>
  <c r="AV917" i="1"/>
  <c r="AU917" i="1"/>
  <c r="AT917" i="1"/>
  <c r="AS917" i="1"/>
  <c r="AR917" i="1"/>
  <c r="AQ917" i="1"/>
  <c r="AP917" i="1"/>
  <c r="AO917" i="1"/>
  <c r="AN917" i="1"/>
  <c r="AM917" i="1"/>
  <c r="AM919" i="1" s="1"/>
  <c r="AL917" i="1"/>
  <c r="AK917" i="1"/>
  <c r="AJ917" i="1"/>
  <c r="AI917" i="1"/>
  <c r="AH917" i="1"/>
  <c r="AG917" i="1"/>
  <c r="AF917" i="1"/>
  <c r="BE916" i="1"/>
  <c r="BD916" i="1"/>
  <c r="BC916" i="1"/>
  <c r="BB916" i="1"/>
  <c r="BA916" i="1"/>
  <c r="AZ916" i="1"/>
  <c r="AY916" i="1"/>
  <c r="AY919" i="1" s="1"/>
  <c r="AX916" i="1"/>
  <c r="AW916" i="1"/>
  <c r="AV916" i="1"/>
  <c r="AU916" i="1"/>
  <c r="AT916" i="1"/>
  <c r="AS916" i="1"/>
  <c r="AR916" i="1"/>
  <c r="AQ916" i="1"/>
  <c r="AP916" i="1"/>
  <c r="AO916" i="1"/>
  <c r="AN916" i="1"/>
  <c r="AM916" i="1"/>
  <c r="AL916" i="1"/>
  <c r="AK916" i="1"/>
  <c r="AJ916" i="1"/>
  <c r="AI916" i="1"/>
  <c r="AH916" i="1"/>
  <c r="AG916" i="1"/>
  <c r="BG916" i="1" s="1"/>
  <c r="AF916" i="1"/>
  <c r="BE910" i="1"/>
  <c r="BD910" i="1"/>
  <c r="BC910" i="1"/>
  <c r="BB910" i="1"/>
  <c r="BA910" i="1"/>
  <c r="AZ910" i="1"/>
  <c r="AY910" i="1"/>
  <c r="AX910" i="1"/>
  <c r="AW910" i="1"/>
  <c r="AV910" i="1"/>
  <c r="AU910" i="1"/>
  <c r="AT910" i="1"/>
  <c r="AS910" i="1"/>
  <c r="AR910" i="1"/>
  <c r="AQ910" i="1"/>
  <c r="AP910" i="1"/>
  <c r="AO910" i="1"/>
  <c r="AN910" i="1"/>
  <c r="AM910" i="1"/>
  <c r="AL910" i="1"/>
  <c r="AK910" i="1"/>
  <c r="AJ910" i="1"/>
  <c r="AI910" i="1"/>
  <c r="AH910" i="1"/>
  <c r="AG910" i="1"/>
  <c r="BG909" i="1"/>
  <c r="BE909" i="1"/>
  <c r="BD909" i="1"/>
  <c r="BC909" i="1"/>
  <c r="BB909" i="1"/>
  <c r="BA909" i="1"/>
  <c r="AZ909" i="1"/>
  <c r="AY909" i="1"/>
  <c r="AX909" i="1"/>
  <c r="AW909" i="1"/>
  <c r="AV909" i="1"/>
  <c r="AU909" i="1"/>
  <c r="AT909" i="1"/>
  <c r="AS909" i="1"/>
  <c r="AR909" i="1"/>
  <c r="AQ909" i="1"/>
  <c r="AP909" i="1"/>
  <c r="AO909" i="1"/>
  <c r="AN909" i="1"/>
  <c r="AM909" i="1"/>
  <c r="AL909" i="1"/>
  <c r="AK909" i="1"/>
  <c r="AJ909" i="1"/>
  <c r="AI909" i="1"/>
  <c r="AH909" i="1"/>
  <c r="AG909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AU908" i="1"/>
  <c r="AT908" i="1"/>
  <c r="AS908" i="1"/>
  <c r="AR908" i="1"/>
  <c r="AQ908" i="1"/>
  <c r="AP908" i="1"/>
  <c r="AO908" i="1"/>
  <c r="AN908" i="1"/>
  <c r="AM908" i="1"/>
  <c r="AL908" i="1"/>
  <c r="AK908" i="1"/>
  <c r="AJ908" i="1"/>
  <c r="AI908" i="1"/>
  <c r="AH908" i="1"/>
  <c r="AG908" i="1"/>
  <c r="AF909" i="1"/>
  <c r="AF910" i="1"/>
  <c r="AF908" i="1"/>
  <c r="BE887" i="1"/>
  <c r="BD887" i="1"/>
  <c r="BC887" i="1"/>
  <c r="BB887" i="1"/>
  <c r="BA887" i="1"/>
  <c r="AZ887" i="1"/>
  <c r="AY887" i="1"/>
  <c r="AX887" i="1"/>
  <c r="AW887" i="1"/>
  <c r="AV887" i="1"/>
  <c r="AU887" i="1"/>
  <c r="AT887" i="1"/>
  <c r="AS887" i="1"/>
  <c r="AR887" i="1"/>
  <c r="AQ887" i="1"/>
  <c r="AP887" i="1"/>
  <c r="AO887" i="1"/>
  <c r="AN887" i="1"/>
  <c r="AM887" i="1"/>
  <c r="AL887" i="1"/>
  <c r="AK887" i="1"/>
  <c r="AJ887" i="1"/>
  <c r="AI887" i="1"/>
  <c r="AH887" i="1"/>
  <c r="AG887" i="1"/>
  <c r="AF887" i="1"/>
  <c r="BE886" i="1"/>
  <c r="BD886" i="1"/>
  <c r="BC886" i="1"/>
  <c r="BB886" i="1"/>
  <c r="BA886" i="1"/>
  <c r="AZ886" i="1"/>
  <c r="AY886" i="1"/>
  <c r="AX886" i="1"/>
  <c r="AW886" i="1"/>
  <c r="AW888" i="1" s="1"/>
  <c r="AV886" i="1"/>
  <c r="AU886" i="1"/>
  <c r="AT886" i="1"/>
  <c r="AS886" i="1"/>
  <c r="AR886" i="1"/>
  <c r="AQ886" i="1"/>
  <c r="AP886" i="1"/>
  <c r="AO886" i="1"/>
  <c r="AN886" i="1"/>
  <c r="AM886" i="1"/>
  <c r="AL886" i="1"/>
  <c r="AK886" i="1"/>
  <c r="AJ886" i="1"/>
  <c r="AI886" i="1"/>
  <c r="AH886" i="1"/>
  <c r="AG886" i="1"/>
  <c r="AF886" i="1"/>
  <c r="BE885" i="1"/>
  <c r="BD885" i="1"/>
  <c r="BC885" i="1"/>
  <c r="BB885" i="1"/>
  <c r="BB888" i="1" s="1"/>
  <c r="BA885" i="1"/>
  <c r="AZ885" i="1"/>
  <c r="AY885" i="1"/>
  <c r="AX885" i="1"/>
  <c r="AX888" i="1" s="1"/>
  <c r="AW885" i="1"/>
  <c r="AV885" i="1"/>
  <c r="AU885" i="1"/>
  <c r="AT885" i="1"/>
  <c r="AT888" i="1" s="1"/>
  <c r="AS885" i="1"/>
  <c r="AR885" i="1"/>
  <c r="AQ885" i="1"/>
  <c r="AP885" i="1"/>
  <c r="AP888" i="1" s="1"/>
  <c r="AO885" i="1"/>
  <c r="AN885" i="1"/>
  <c r="AM885" i="1"/>
  <c r="AL885" i="1"/>
  <c r="AL888" i="1" s="1"/>
  <c r="AK885" i="1"/>
  <c r="AJ885" i="1"/>
  <c r="AI885" i="1"/>
  <c r="AH885" i="1"/>
  <c r="AH888" i="1" s="1"/>
  <c r="AG885" i="1"/>
  <c r="AF885" i="1"/>
  <c r="BE879" i="1"/>
  <c r="BD879" i="1"/>
  <c r="BC879" i="1"/>
  <c r="BB879" i="1"/>
  <c r="BA879" i="1"/>
  <c r="AZ879" i="1"/>
  <c r="AY879" i="1"/>
  <c r="AX879" i="1"/>
  <c r="AW879" i="1"/>
  <c r="AV879" i="1"/>
  <c r="AU879" i="1"/>
  <c r="AT879" i="1"/>
  <c r="AS879" i="1"/>
  <c r="AR879" i="1"/>
  <c r="AQ879" i="1"/>
  <c r="AP879" i="1"/>
  <c r="AO879" i="1"/>
  <c r="AN879" i="1"/>
  <c r="AM879" i="1"/>
  <c r="AL879" i="1"/>
  <c r="AK879" i="1"/>
  <c r="AJ879" i="1"/>
  <c r="AI879" i="1"/>
  <c r="AH879" i="1"/>
  <c r="AG879" i="1"/>
  <c r="BE878" i="1"/>
  <c r="BD878" i="1"/>
  <c r="BC878" i="1"/>
  <c r="BB878" i="1"/>
  <c r="BA878" i="1"/>
  <c r="AZ878" i="1"/>
  <c r="AY878" i="1"/>
  <c r="AX878" i="1"/>
  <c r="AW878" i="1"/>
  <c r="AV878" i="1"/>
  <c r="AU878" i="1"/>
  <c r="AT878" i="1"/>
  <c r="AS878" i="1"/>
  <c r="AR878" i="1"/>
  <c r="AQ878" i="1"/>
  <c r="AP878" i="1"/>
  <c r="AO878" i="1"/>
  <c r="AN878" i="1"/>
  <c r="AM878" i="1"/>
  <c r="AL878" i="1"/>
  <c r="AK878" i="1"/>
  <c r="AJ878" i="1"/>
  <c r="AI878" i="1"/>
  <c r="AH878" i="1"/>
  <c r="AG878" i="1"/>
  <c r="BG878" i="1" s="1"/>
  <c r="BE877" i="1"/>
  <c r="BD877" i="1"/>
  <c r="BC877" i="1"/>
  <c r="BB877" i="1"/>
  <c r="BA877" i="1"/>
  <c r="AZ877" i="1"/>
  <c r="AY877" i="1"/>
  <c r="AX877" i="1"/>
  <c r="AW877" i="1"/>
  <c r="AV877" i="1"/>
  <c r="AU877" i="1"/>
  <c r="AT877" i="1"/>
  <c r="AS877" i="1"/>
  <c r="AR877" i="1"/>
  <c r="AQ877" i="1"/>
  <c r="AP877" i="1"/>
  <c r="AO877" i="1"/>
  <c r="AN877" i="1"/>
  <c r="AM877" i="1"/>
  <c r="AL877" i="1"/>
  <c r="AK877" i="1"/>
  <c r="AJ877" i="1"/>
  <c r="AI877" i="1"/>
  <c r="AH877" i="1"/>
  <c r="AG877" i="1"/>
  <c r="AF878" i="1"/>
  <c r="AF879" i="1"/>
  <c r="AF877" i="1"/>
  <c r="BE856" i="1"/>
  <c r="BD856" i="1"/>
  <c r="BC856" i="1"/>
  <c r="BB856" i="1"/>
  <c r="BA856" i="1"/>
  <c r="AZ856" i="1"/>
  <c r="AY856" i="1"/>
  <c r="AX856" i="1"/>
  <c r="AW856" i="1"/>
  <c r="AV856" i="1"/>
  <c r="AU856" i="1"/>
  <c r="AT856" i="1"/>
  <c r="AS856" i="1"/>
  <c r="AR856" i="1"/>
  <c r="AQ856" i="1"/>
  <c r="AP856" i="1"/>
  <c r="AO856" i="1"/>
  <c r="AN856" i="1"/>
  <c r="AM856" i="1"/>
  <c r="AL856" i="1"/>
  <c r="AK856" i="1"/>
  <c r="AJ856" i="1"/>
  <c r="AI856" i="1"/>
  <c r="AH856" i="1"/>
  <c r="AG856" i="1"/>
  <c r="AF856" i="1"/>
  <c r="BE855" i="1"/>
  <c r="BD855" i="1"/>
  <c r="BC855" i="1"/>
  <c r="BB855" i="1"/>
  <c r="BA855" i="1"/>
  <c r="AZ855" i="1"/>
  <c r="AY855" i="1"/>
  <c r="AX855" i="1"/>
  <c r="AW855" i="1"/>
  <c r="AV855" i="1"/>
  <c r="AU855" i="1"/>
  <c r="AT855" i="1"/>
  <c r="AS855" i="1"/>
  <c r="AR855" i="1"/>
  <c r="AQ855" i="1"/>
  <c r="AP855" i="1"/>
  <c r="AO855" i="1"/>
  <c r="AN855" i="1"/>
  <c r="AM855" i="1"/>
  <c r="AL855" i="1"/>
  <c r="AK855" i="1"/>
  <c r="AJ855" i="1"/>
  <c r="AI855" i="1"/>
  <c r="AH855" i="1"/>
  <c r="AG855" i="1"/>
  <c r="AF855" i="1"/>
  <c r="BE854" i="1"/>
  <c r="BD854" i="1"/>
  <c r="BC854" i="1"/>
  <c r="BB854" i="1"/>
  <c r="BA854" i="1"/>
  <c r="AZ854" i="1"/>
  <c r="AY854" i="1"/>
  <c r="AX854" i="1"/>
  <c r="AW854" i="1"/>
  <c r="AV854" i="1"/>
  <c r="AU854" i="1"/>
  <c r="AT854" i="1"/>
  <c r="AS854" i="1"/>
  <c r="AR854" i="1"/>
  <c r="AQ854" i="1"/>
  <c r="AP854" i="1"/>
  <c r="AO854" i="1"/>
  <c r="AN854" i="1"/>
  <c r="AM854" i="1"/>
  <c r="AL854" i="1"/>
  <c r="AK854" i="1"/>
  <c r="AJ854" i="1"/>
  <c r="AI854" i="1"/>
  <c r="AH854" i="1"/>
  <c r="AG854" i="1"/>
  <c r="AF854" i="1"/>
  <c r="BE848" i="1"/>
  <c r="BD848" i="1"/>
  <c r="BC848" i="1"/>
  <c r="BB848" i="1"/>
  <c r="BA848" i="1"/>
  <c r="AZ848" i="1"/>
  <c r="AY848" i="1"/>
  <c r="AX848" i="1"/>
  <c r="AW848" i="1"/>
  <c r="AV848" i="1"/>
  <c r="AU848" i="1"/>
  <c r="AT848" i="1"/>
  <c r="AS848" i="1"/>
  <c r="AR848" i="1"/>
  <c r="AQ848" i="1"/>
  <c r="AP848" i="1"/>
  <c r="AO848" i="1"/>
  <c r="AN848" i="1"/>
  <c r="AM848" i="1"/>
  <c r="AL848" i="1"/>
  <c r="AK848" i="1"/>
  <c r="AJ848" i="1"/>
  <c r="AI848" i="1"/>
  <c r="AH848" i="1"/>
  <c r="AG848" i="1"/>
  <c r="BE847" i="1"/>
  <c r="BD847" i="1"/>
  <c r="BC847" i="1"/>
  <c r="BB847" i="1"/>
  <c r="BA847" i="1"/>
  <c r="AZ847" i="1"/>
  <c r="AY847" i="1"/>
  <c r="AX847" i="1"/>
  <c r="AW847" i="1"/>
  <c r="AV847" i="1"/>
  <c r="AU847" i="1"/>
  <c r="AT847" i="1"/>
  <c r="AS847" i="1"/>
  <c r="AR847" i="1"/>
  <c r="AQ847" i="1"/>
  <c r="AP847" i="1"/>
  <c r="AO847" i="1"/>
  <c r="AN847" i="1"/>
  <c r="AM847" i="1"/>
  <c r="AL847" i="1"/>
  <c r="AK847" i="1"/>
  <c r="AJ847" i="1"/>
  <c r="AI847" i="1"/>
  <c r="AH847" i="1"/>
  <c r="AG847" i="1"/>
  <c r="BE846" i="1"/>
  <c r="BD846" i="1"/>
  <c r="BC846" i="1"/>
  <c r="BB846" i="1"/>
  <c r="BA846" i="1"/>
  <c r="AZ846" i="1"/>
  <c r="AY846" i="1"/>
  <c r="AX846" i="1"/>
  <c r="AW846" i="1"/>
  <c r="AV846" i="1"/>
  <c r="AU846" i="1"/>
  <c r="AT846" i="1"/>
  <c r="AS846" i="1"/>
  <c r="AR846" i="1"/>
  <c r="AQ846" i="1"/>
  <c r="AP846" i="1"/>
  <c r="AO846" i="1"/>
  <c r="AN846" i="1"/>
  <c r="AM846" i="1"/>
  <c r="AL846" i="1"/>
  <c r="AK846" i="1"/>
  <c r="AJ846" i="1"/>
  <c r="AI846" i="1"/>
  <c r="AH846" i="1"/>
  <c r="AG846" i="1"/>
  <c r="AF847" i="1"/>
  <c r="AF848" i="1"/>
  <c r="AF846" i="1"/>
  <c r="BE825" i="1"/>
  <c r="BD825" i="1"/>
  <c r="BC825" i="1"/>
  <c r="BB825" i="1"/>
  <c r="BA825" i="1"/>
  <c r="AZ825" i="1"/>
  <c r="AY825" i="1"/>
  <c r="AX825" i="1"/>
  <c r="AW825" i="1"/>
  <c r="AV825" i="1"/>
  <c r="AU825" i="1"/>
  <c r="AT825" i="1"/>
  <c r="AS825" i="1"/>
  <c r="AR825" i="1"/>
  <c r="AQ825" i="1"/>
  <c r="AP825" i="1"/>
  <c r="AO825" i="1"/>
  <c r="AN825" i="1"/>
  <c r="AM825" i="1"/>
  <c r="AL825" i="1"/>
  <c r="AK825" i="1"/>
  <c r="AJ825" i="1"/>
  <c r="AI825" i="1"/>
  <c r="AH825" i="1"/>
  <c r="AG825" i="1"/>
  <c r="BG825" i="1" s="1"/>
  <c r="AF825" i="1"/>
  <c r="BE824" i="1"/>
  <c r="BD824" i="1"/>
  <c r="BC824" i="1"/>
  <c r="BB824" i="1"/>
  <c r="BA824" i="1"/>
  <c r="AZ824" i="1"/>
  <c r="AY824" i="1"/>
  <c r="AX824" i="1"/>
  <c r="AW824" i="1"/>
  <c r="AV824" i="1"/>
  <c r="AU824" i="1"/>
  <c r="AT824" i="1"/>
  <c r="AS824" i="1"/>
  <c r="AR824" i="1"/>
  <c r="AQ824" i="1"/>
  <c r="AP824" i="1"/>
  <c r="AO824" i="1"/>
  <c r="AN824" i="1"/>
  <c r="AM824" i="1"/>
  <c r="AL824" i="1"/>
  <c r="AK824" i="1"/>
  <c r="AJ824" i="1"/>
  <c r="AI824" i="1"/>
  <c r="BG824" i="1" s="1"/>
  <c r="AH824" i="1"/>
  <c r="AG824" i="1"/>
  <c r="AF824" i="1"/>
  <c r="BE823" i="1"/>
  <c r="BE826" i="1" s="1"/>
  <c r="BD823" i="1"/>
  <c r="BC823" i="1"/>
  <c r="BB823" i="1"/>
  <c r="BA823" i="1"/>
  <c r="BA826" i="1" s="1"/>
  <c r="AZ823" i="1"/>
  <c r="AY823" i="1"/>
  <c r="AX823" i="1"/>
  <c r="AW823" i="1"/>
  <c r="AW826" i="1" s="1"/>
  <c r="AV823" i="1"/>
  <c r="AU823" i="1"/>
  <c r="AT823" i="1"/>
  <c r="AS823" i="1"/>
  <c r="AS826" i="1" s="1"/>
  <c r="AR823" i="1"/>
  <c r="AQ823" i="1"/>
  <c r="AP823" i="1"/>
  <c r="AO823" i="1"/>
  <c r="AO826" i="1" s="1"/>
  <c r="AN823" i="1"/>
  <c r="AM823" i="1"/>
  <c r="AL823" i="1"/>
  <c r="AK823" i="1"/>
  <c r="AK826" i="1" s="1"/>
  <c r="AJ823" i="1"/>
  <c r="AI823" i="1"/>
  <c r="AH823" i="1"/>
  <c r="AG823" i="1"/>
  <c r="AG826" i="1" s="1"/>
  <c r="AF823" i="1"/>
  <c r="BE817" i="1"/>
  <c r="BD817" i="1"/>
  <c r="BC817" i="1"/>
  <c r="BB817" i="1"/>
  <c r="BA817" i="1"/>
  <c r="AZ817" i="1"/>
  <c r="AY817" i="1"/>
  <c r="AX817" i="1"/>
  <c r="AW817" i="1"/>
  <c r="AV817" i="1"/>
  <c r="AU817" i="1"/>
  <c r="AT817" i="1"/>
  <c r="AS817" i="1"/>
  <c r="AR817" i="1"/>
  <c r="AQ817" i="1"/>
  <c r="AP817" i="1"/>
  <c r="AO817" i="1"/>
  <c r="AN817" i="1"/>
  <c r="AM817" i="1"/>
  <c r="AL817" i="1"/>
  <c r="AK817" i="1"/>
  <c r="AJ817" i="1"/>
  <c r="AI817" i="1"/>
  <c r="BG817" i="1" s="1"/>
  <c r="AH817" i="1"/>
  <c r="AG817" i="1"/>
  <c r="BE816" i="1"/>
  <c r="BD816" i="1"/>
  <c r="BC816" i="1"/>
  <c r="BB816" i="1"/>
  <c r="BA816" i="1"/>
  <c r="AZ816" i="1"/>
  <c r="AY816" i="1"/>
  <c r="AX816" i="1"/>
  <c r="AW816" i="1"/>
  <c r="AV816" i="1"/>
  <c r="AU816" i="1"/>
  <c r="AT816" i="1"/>
  <c r="AS816" i="1"/>
  <c r="AR816" i="1"/>
  <c r="AQ816" i="1"/>
  <c r="AP816" i="1"/>
  <c r="AO816" i="1"/>
  <c r="AN816" i="1"/>
  <c r="AM816" i="1"/>
  <c r="AL816" i="1"/>
  <c r="AK816" i="1"/>
  <c r="AJ816" i="1"/>
  <c r="AI816" i="1"/>
  <c r="AH816" i="1"/>
  <c r="AG816" i="1"/>
  <c r="BE815" i="1"/>
  <c r="BD815" i="1"/>
  <c r="BC815" i="1"/>
  <c r="BB815" i="1"/>
  <c r="BA815" i="1"/>
  <c r="AZ815" i="1"/>
  <c r="AY815" i="1"/>
  <c r="AX815" i="1"/>
  <c r="AW815" i="1"/>
  <c r="AV815" i="1"/>
  <c r="AU815" i="1"/>
  <c r="AT815" i="1"/>
  <c r="AS815" i="1"/>
  <c r="AR815" i="1"/>
  <c r="AQ815" i="1"/>
  <c r="AP815" i="1"/>
  <c r="AO815" i="1"/>
  <c r="AN815" i="1"/>
  <c r="AM815" i="1"/>
  <c r="AL815" i="1"/>
  <c r="AK815" i="1"/>
  <c r="AJ815" i="1"/>
  <c r="AI815" i="1"/>
  <c r="AH815" i="1"/>
  <c r="AG815" i="1"/>
  <c r="BG815" i="1" s="1"/>
  <c r="AF816" i="1"/>
  <c r="AF817" i="1"/>
  <c r="AF815" i="1"/>
  <c r="BG823" i="1"/>
  <c r="AR795" i="1"/>
  <c r="BF786" i="1"/>
  <c r="BC733" i="1"/>
  <c r="BA733" i="1"/>
  <c r="AG733" i="1"/>
  <c r="AI725" i="1"/>
  <c r="BF701" i="1"/>
  <c r="BD702" i="1"/>
  <c r="AX702" i="1"/>
  <c r="AV702" i="1"/>
  <c r="AP702" i="1"/>
  <c r="AN702" i="1"/>
  <c r="AH702" i="1"/>
  <c r="AF702" i="1"/>
  <c r="AF694" i="1"/>
  <c r="BF638" i="1"/>
  <c r="AX640" i="1"/>
  <c r="AT640" i="1"/>
  <c r="AH640" i="1"/>
  <c r="BG630" i="1"/>
  <c r="BF607" i="1"/>
  <c r="AX609" i="1"/>
  <c r="AL609" i="1"/>
  <c r="AT601" i="1"/>
  <c r="AF547" i="1"/>
  <c r="AO485" i="1"/>
  <c r="AR454" i="1"/>
  <c r="BG422" i="1"/>
  <c r="BE423" i="1"/>
  <c r="BA423" i="1"/>
  <c r="AW423" i="1"/>
  <c r="AS423" i="1"/>
  <c r="AK423" i="1"/>
  <c r="AG423" i="1"/>
  <c r="AQ361" i="1"/>
  <c r="BD268" i="1"/>
  <c r="AV268" i="1"/>
  <c r="AJ268" i="1"/>
  <c r="AZ260" i="1"/>
  <c r="BF234" i="1"/>
  <c r="AI237" i="1"/>
  <c r="BB175" i="1"/>
  <c r="AY136" i="1"/>
  <c r="AF71" i="1"/>
  <c r="BE50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BF50" i="1" s="1"/>
  <c r="BE49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BE48" i="1"/>
  <c r="BE51" i="1" s="1"/>
  <c r="BD48" i="1"/>
  <c r="BD51" i="1" s="1"/>
  <c r="BC48" i="1"/>
  <c r="BB48" i="1"/>
  <c r="BA48" i="1"/>
  <c r="BA51" i="1" s="1"/>
  <c r="AZ48" i="1"/>
  <c r="AZ51" i="1" s="1"/>
  <c r="AY48" i="1"/>
  <c r="AX48" i="1"/>
  <c r="AW48" i="1"/>
  <c r="AW51" i="1" s="1"/>
  <c r="AV48" i="1"/>
  <c r="AU48" i="1"/>
  <c r="AT48" i="1"/>
  <c r="AS48" i="1"/>
  <c r="AS51" i="1" s="1"/>
  <c r="AR48" i="1"/>
  <c r="AR51" i="1" s="1"/>
  <c r="AQ48" i="1"/>
  <c r="AP48" i="1"/>
  <c r="AO48" i="1"/>
  <c r="AO51" i="1" s="1"/>
  <c r="AN48" i="1"/>
  <c r="AN51" i="1" s="1"/>
  <c r="AM48" i="1"/>
  <c r="AL48" i="1"/>
  <c r="AK48" i="1"/>
  <c r="AK51" i="1" s="1"/>
  <c r="AJ48" i="1"/>
  <c r="AJ51" i="1" s="1"/>
  <c r="AI48" i="1"/>
  <c r="AH48" i="1"/>
  <c r="AG48" i="1"/>
  <c r="AG51" i="1" s="1"/>
  <c r="AF48" i="1"/>
  <c r="BE42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BE41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BE40" i="1"/>
  <c r="BE43" i="1" s="1"/>
  <c r="BD40" i="1"/>
  <c r="BC40" i="1"/>
  <c r="BB40" i="1"/>
  <c r="BA40" i="1"/>
  <c r="BA43" i="1" s="1"/>
  <c r="AZ40" i="1"/>
  <c r="AY40" i="1"/>
  <c r="AX40" i="1"/>
  <c r="AW40" i="1"/>
  <c r="AW43" i="1" s="1"/>
  <c r="AV40" i="1"/>
  <c r="AU40" i="1"/>
  <c r="AT40" i="1"/>
  <c r="AS40" i="1"/>
  <c r="AS43" i="1" s="1"/>
  <c r="AR40" i="1"/>
  <c r="AQ40" i="1"/>
  <c r="AP40" i="1"/>
  <c r="AO40" i="1"/>
  <c r="AO43" i="1" s="1"/>
  <c r="AN40" i="1"/>
  <c r="AM40" i="1"/>
  <c r="AL40" i="1"/>
  <c r="AK40" i="1"/>
  <c r="AK43" i="1" s="1"/>
  <c r="AJ40" i="1"/>
  <c r="AI40" i="1"/>
  <c r="AH40" i="1"/>
  <c r="AG40" i="1"/>
  <c r="AF41" i="1"/>
  <c r="AF42" i="1"/>
  <c r="AF40" i="1"/>
  <c r="BG48" i="1"/>
  <c r="AV51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AG18" i="1"/>
  <c r="AI18" i="1"/>
  <c r="AK18" i="1"/>
  <c r="AM18" i="1"/>
  <c r="AO18" i="1"/>
  <c r="AQ18" i="1"/>
  <c r="AS18" i="1"/>
  <c r="AU18" i="1"/>
  <c r="AW18" i="1"/>
  <c r="AY18" i="1"/>
  <c r="BA18" i="1"/>
  <c r="BC18" i="1"/>
  <c r="BE18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AF17" i="1"/>
  <c r="AH17" i="1"/>
  <c r="AJ17" i="1"/>
  <c r="AL17" i="1"/>
  <c r="AN17" i="1"/>
  <c r="AP17" i="1"/>
  <c r="AR17" i="1"/>
  <c r="AT17" i="1"/>
  <c r="AV17" i="1"/>
  <c r="AX17" i="1"/>
  <c r="AZ17" i="1"/>
  <c r="BB17" i="1"/>
  <c r="BD17" i="1"/>
  <c r="AF18" i="1"/>
  <c r="AH18" i="1"/>
  <c r="AJ18" i="1"/>
  <c r="AL18" i="1"/>
  <c r="AN18" i="1"/>
  <c r="AP18" i="1"/>
  <c r="AR18" i="1"/>
  <c r="AT18" i="1"/>
  <c r="AV18" i="1"/>
  <c r="AX18" i="1"/>
  <c r="AZ18" i="1"/>
  <c r="BB18" i="1"/>
  <c r="BD18" i="1"/>
  <c r="AF19" i="1"/>
  <c r="AH19" i="1"/>
  <c r="AJ19" i="1"/>
  <c r="AL19" i="1"/>
  <c r="AN19" i="1"/>
  <c r="AP19" i="1"/>
  <c r="AR19" i="1"/>
  <c r="AT19" i="1"/>
  <c r="AV19" i="1"/>
  <c r="AX19" i="1"/>
  <c r="AZ19" i="1"/>
  <c r="BB19" i="1"/>
  <c r="BD19" i="1"/>
  <c r="AF9" i="1"/>
  <c r="AF10" i="1"/>
  <c r="AF11" i="1"/>
  <c r="AG9" i="1"/>
  <c r="AG10" i="1"/>
  <c r="AG11" i="1"/>
  <c r="AH9" i="1"/>
  <c r="AH10" i="1"/>
  <c r="AH11" i="1"/>
  <c r="AI9" i="1"/>
  <c r="AI10" i="1"/>
  <c r="AI11" i="1"/>
  <c r="AJ9" i="1"/>
  <c r="AJ10" i="1"/>
  <c r="AJ11" i="1"/>
  <c r="AK9" i="1"/>
  <c r="AK10" i="1"/>
  <c r="AK11" i="1"/>
  <c r="AL9" i="1"/>
  <c r="AL10" i="1"/>
  <c r="AL11" i="1"/>
  <c r="AM9" i="1"/>
  <c r="AM10" i="1"/>
  <c r="AM11" i="1"/>
  <c r="AN9" i="1"/>
  <c r="AN10" i="1"/>
  <c r="AN11" i="1"/>
  <c r="AO9" i="1"/>
  <c r="AO10" i="1"/>
  <c r="AO11" i="1"/>
  <c r="AP9" i="1"/>
  <c r="AP10" i="1"/>
  <c r="AP11" i="1"/>
  <c r="AQ9" i="1"/>
  <c r="AQ10" i="1"/>
  <c r="AQ11" i="1"/>
  <c r="AR9" i="1"/>
  <c r="AR10" i="1"/>
  <c r="AR11" i="1"/>
  <c r="AS9" i="1"/>
  <c r="AS10" i="1"/>
  <c r="AS11" i="1"/>
  <c r="AT9" i="1"/>
  <c r="AT10" i="1"/>
  <c r="AT11" i="1"/>
  <c r="AU9" i="1"/>
  <c r="AU10" i="1"/>
  <c r="AU11" i="1"/>
  <c r="AV9" i="1"/>
  <c r="AV10" i="1"/>
  <c r="AV11" i="1"/>
  <c r="AW9" i="1"/>
  <c r="AW10" i="1"/>
  <c r="AW11" i="1"/>
  <c r="AX9" i="1"/>
  <c r="AX10" i="1"/>
  <c r="AX11" i="1"/>
  <c r="AY9" i="1"/>
  <c r="AY10" i="1"/>
  <c r="AY11" i="1"/>
  <c r="AZ9" i="1"/>
  <c r="AZ10" i="1"/>
  <c r="AZ11" i="1"/>
  <c r="BA9" i="1"/>
  <c r="BA10" i="1"/>
  <c r="BA11" i="1"/>
  <c r="BB9" i="1"/>
  <c r="BB10" i="1"/>
  <c r="BB11" i="1"/>
  <c r="BC9" i="1"/>
  <c r="BC10" i="1"/>
  <c r="BC11" i="1"/>
  <c r="BD9" i="1"/>
  <c r="BD10" i="1"/>
  <c r="BD11" i="1"/>
  <c r="BE9" i="1"/>
  <c r="BE10" i="1"/>
  <c r="BE11" i="1"/>
  <c r="BG10" i="1"/>
  <c r="B30" i="5"/>
  <c r="D30" i="5"/>
  <c r="F30" i="5"/>
  <c r="H30" i="5"/>
  <c r="H30" i="10" s="1"/>
  <c r="H62" i="10" s="1"/>
  <c r="J30" i="5"/>
  <c r="L30" i="5"/>
  <c r="N30" i="5"/>
  <c r="P30" i="5"/>
  <c r="P30" i="10" s="1"/>
  <c r="P62" i="10" s="1"/>
  <c r="R30" i="5"/>
  <c r="T30" i="5"/>
  <c r="V30" i="5"/>
  <c r="X30" i="5"/>
  <c r="X30" i="10" s="1"/>
  <c r="X62" i="10" s="1"/>
  <c r="Z30" i="5"/>
  <c r="B29" i="5"/>
  <c r="D29" i="5"/>
  <c r="D29" i="10" s="1"/>
  <c r="D61" i="10" s="1"/>
  <c r="F29" i="5"/>
  <c r="H29" i="5"/>
  <c r="H29" i="10" s="1"/>
  <c r="H61" i="10" s="1"/>
  <c r="J29" i="5"/>
  <c r="L29" i="5"/>
  <c r="L29" i="10" s="1"/>
  <c r="L61" i="10" s="1"/>
  <c r="N29" i="5"/>
  <c r="P29" i="5"/>
  <c r="P29" i="10" s="1"/>
  <c r="P61" i="10" s="1"/>
  <c r="R29" i="5"/>
  <c r="T29" i="5"/>
  <c r="T29" i="10" s="1"/>
  <c r="T61" i="10" s="1"/>
  <c r="V29" i="5"/>
  <c r="X29" i="5"/>
  <c r="X29" i="10" s="1"/>
  <c r="X61" i="10" s="1"/>
  <c r="Z29" i="5"/>
  <c r="B28" i="5"/>
  <c r="D28" i="5"/>
  <c r="F28" i="5"/>
  <c r="F28" i="10" s="1"/>
  <c r="H28" i="5"/>
  <c r="J28" i="5"/>
  <c r="J28" i="10" s="1"/>
  <c r="L28" i="5"/>
  <c r="N28" i="5"/>
  <c r="N28" i="10" s="1"/>
  <c r="P28" i="5"/>
  <c r="R28" i="5"/>
  <c r="R28" i="10" s="1"/>
  <c r="T28" i="5"/>
  <c r="V28" i="5"/>
  <c r="V28" i="10" s="1"/>
  <c r="X28" i="5"/>
  <c r="Z28" i="5"/>
  <c r="Z28" i="10" s="1"/>
  <c r="B27" i="5"/>
  <c r="B27" i="10" s="1"/>
  <c r="D27" i="5"/>
  <c r="F27" i="5"/>
  <c r="F27" i="10" s="1"/>
  <c r="H27" i="5"/>
  <c r="J27" i="5"/>
  <c r="J27" i="10" s="1"/>
  <c r="L27" i="5"/>
  <c r="N27" i="5"/>
  <c r="N27" i="10" s="1"/>
  <c r="P27" i="5"/>
  <c r="R27" i="5"/>
  <c r="R27" i="10" s="1"/>
  <c r="T27" i="5"/>
  <c r="V27" i="5"/>
  <c r="V27" i="10" s="1"/>
  <c r="X27" i="5"/>
  <c r="Z27" i="5"/>
  <c r="Z27" i="10" s="1"/>
  <c r="B26" i="5"/>
  <c r="D26" i="5"/>
  <c r="D26" i="10" s="1"/>
  <c r="F26" i="5"/>
  <c r="H26" i="5"/>
  <c r="H26" i="10" s="1"/>
  <c r="J26" i="5"/>
  <c r="L26" i="5"/>
  <c r="L26" i="10" s="1"/>
  <c r="N26" i="5"/>
  <c r="P26" i="5"/>
  <c r="P26" i="10" s="1"/>
  <c r="R26" i="5"/>
  <c r="T26" i="5"/>
  <c r="T26" i="10" s="1"/>
  <c r="V26" i="5"/>
  <c r="X26" i="5"/>
  <c r="X26" i="10" s="1"/>
  <c r="Z26" i="5"/>
  <c r="B25" i="5"/>
  <c r="D25" i="5"/>
  <c r="F25" i="5"/>
  <c r="H25" i="5"/>
  <c r="J25" i="5"/>
  <c r="L25" i="5"/>
  <c r="L25" i="10" s="1"/>
  <c r="N25" i="5"/>
  <c r="P25" i="5"/>
  <c r="R25" i="5"/>
  <c r="T25" i="5"/>
  <c r="T25" i="10" s="1"/>
  <c r="V25" i="5"/>
  <c r="X25" i="5"/>
  <c r="Z25" i="5"/>
  <c r="B24" i="5"/>
  <c r="B24" i="10" s="1"/>
  <c r="D24" i="5"/>
  <c r="F24" i="5"/>
  <c r="H24" i="5"/>
  <c r="J24" i="5"/>
  <c r="J24" i="10" s="1"/>
  <c r="L24" i="5"/>
  <c r="N24" i="5"/>
  <c r="P24" i="5"/>
  <c r="R24" i="5"/>
  <c r="R24" i="10" s="1"/>
  <c r="T24" i="5"/>
  <c r="V24" i="5"/>
  <c r="X24" i="5"/>
  <c r="Z24" i="5"/>
  <c r="Z24" i="10" s="1"/>
  <c r="B23" i="5"/>
  <c r="B23" i="10" s="1"/>
  <c r="D23" i="5"/>
  <c r="F23" i="5"/>
  <c r="F23" i="10" s="1"/>
  <c r="H23" i="5"/>
  <c r="J23" i="5"/>
  <c r="J23" i="10" s="1"/>
  <c r="L23" i="5"/>
  <c r="N23" i="5"/>
  <c r="N23" i="10" s="1"/>
  <c r="P23" i="5"/>
  <c r="R23" i="5"/>
  <c r="R23" i="10" s="1"/>
  <c r="T23" i="5"/>
  <c r="V23" i="5"/>
  <c r="V23" i="10" s="1"/>
  <c r="X23" i="5"/>
  <c r="Z23" i="5"/>
  <c r="Z23" i="10" s="1"/>
  <c r="B22" i="5"/>
  <c r="D22" i="5"/>
  <c r="D22" i="10" s="1"/>
  <c r="F22" i="5"/>
  <c r="H22" i="5"/>
  <c r="H22" i="10" s="1"/>
  <c r="J22" i="5"/>
  <c r="L22" i="5"/>
  <c r="L22" i="10" s="1"/>
  <c r="N22" i="5"/>
  <c r="P22" i="5"/>
  <c r="P22" i="10" s="1"/>
  <c r="R22" i="5"/>
  <c r="T22" i="5"/>
  <c r="T22" i="10" s="1"/>
  <c r="V22" i="5"/>
  <c r="X22" i="5"/>
  <c r="X22" i="10" s="1"/>
  <c r="Z22" i="5"/>
  <c r="B21" i="5"/>
  <c r="D21" i="5"/>
  <c r="D21" i="10" s="1"/>
  <c r="F21" i="5"/>
  <c r="H21" i="5"/>
  <c r="J21" i="5"/>
  <c r="L21" i="5"/>
  <c r="L21" i="10" s="1"/>
  <c r="N21" i="5"/>
  <c r="P21" i="5"/>
  <c r="R21" i="5"/>
  <c r="T21" i="5"/>
  <c r="T21" i="10" s="1"/>
  <c r="V21" i="5"/>
  <c r="X21" i="5"/>
  <c r="Z21" i="5"/>
  <c r="B20" i="5"/>
  <c r="B20" i="10" s="1"/>
  <c r="D20" i="5"/>
  <c r="F20" i="5"/>
  <c r="H20" i="5"/>
  <c r="J20" i="5"/>
  <c r="J20" i="10" s="1"/>
  <c r="L20" i="5"/>
  <c r="N20" i="5"/>
  <c r="P20" i="5"/>
  <c r="R20" i="5"/>
  <c r="R20" i="10" s="1"/>
  <c r="T20" i="5"/>
  <c r="V20" i="5"/>
  <c r="X20" i="5"/>
  <c r="Z20" i="5"/>
  <c r="Z20" i="10" s="1"/>
  <c r="B19" i="5"/>
  <c r="B19" i="10" s="1"/>
  <c r="D19" i="5"/>
  <c r="F19" i="5"/>
  <c r="F19" i="10" s="1"/>
  <c r="H19" i="5"/>
  <c r="J19" i="5"/>
  <c r="J19" i="10" s="1"/>
  <c r="L19" i="5"/>
  <c r="N19" i="5"/>
  <c r="N19" i="10" s="1"/>
  <c r="P19" i="5"/>
  <c r="R19" i="5"/>
  <c r="R19" i="10" s="1"/>
  <c r="T19" i="5"/>
  <c r="V19" i="5"/>
  <c r="V19" i="10" s="1"/>
  <c r="X19" i="5"/>
  <c r="Z19" i="5"/>
  <c r="Z19" i="10" s="1"/>
  <c r="B18" i="5"/>
  <c r="D18" i="5"/>
  <c r="D18" i="10" s="1"/>
  <c r="F18" i="5"/>
  <c r="H18" i="5"/>
  <c r="H18" i="10" s="1"/>
  <c r="J18" i="5"/>
  <c r="L18" i="5"/>
  <c r="L18" i="10" s="1"/>
  <c r="N18" i="5"/>
  <c r="P18" i="5"/>
  <c r="P18" i="10" s="1"/>
  <c r="R18" i="5"/>
  <c r="T18" i="5"/>
  <c r="T18" i="10" s="1"/>
  <c r="V18" i="5"/>
  <c r="X18" i="5"/>
  <c r="X18" i="10" s="1"/>
  <c r="Z18" i="5"/>
  <c r="B17" i="5"/>
  <c r="D17" i="5"/>
  <c r="F17" i="5"/>
  <c r="H17" i="5"/>
  <c r="J17" i="5"/>
  <c r="L17" i="5"/>
  <c r="L17" i="10" s="1"/>
  <c r="N17" i="5"/>
  <c r="P17" i="5"/>
  <c r="R17" i="5"/>
  <c r="T17" i="5"/>
  <c r="T17" i="10" s="1"/>
  <c r="V17" i="5"/>
  <c r="X17" i="5"/>
  <c r="Z17" i="5"/>
  <c r="B16" i="5"/>
  <c r="B16" i="10" s="1"/>
  <c r="D16" i="5"/>
  <c r="F16" i="5"/>
  <c r="H16" i="5"/>
  <c r="J16" i="5"/>
  <c r="J16" i="10" s="1"/>
  <c r="L16" i="5"/>
  <c r="N16" i="5"/>
  <c r="P16" i="5"/>
  <c r="R16" i="5"/>
  <c r="R16" i="10" s="1"/>
  <c r="T16" i="5"/>
  <c r="V16" i="5"/>
  <c r="X16" i="5"/>
  <c r="Z16" i="5"/>
  <c r="Z16" i="10" s="1"/>
  <c r="B15" i="5"/>
  <c r="B15" i="10" s="1"/>
  <c r="D15" i="5"/>
  <c r="F15" i="5"/>
  <c r="F15" i="10" s="1"/>
  <c r="H15" i="5"/>
  <c r="J15" i="5"/>
  <c r="J15" i="10" s="1"/>
  <c r="L15" i="5"/>
  <c r="N15" i="5"/>
  <c r="N15" i="10" s="1"/>
  <c r="P15" i="5"/>
  <c r="R15" i="5"/>
  <c r="R15" i="10" s="1"/>
  <c r="T15" i="5"/>
  <c r="V15" i="5"/>
  <c r="X15" i="5"/>
  <c r="Z15" i="5"/>
  <c r="Z15" i="10" s="1"/>
  <c r="B14" i="5"/>
  <c r="D14" i="5"/>
  <c r="D14" i="10" s="1"/>
  <c r="F14" i="5"/>
  <c r="H14" i="5"/>
  <c r="H14" i="10" s="1"/>
  <c r="J14" i="5"/>
  <c r="L14" i="5"/>
  <c r="L14" i="10" s="1"/>
  <c r="N14" i="5"/>
  <c r="P14" i="5"/>
  <c r="P14" i="10" s="1"/>
  <c r="R14" i="5"/>
  <c r="T14" i="5"/>
  <c r="T14" i="10" s="1"/>
  <c r="V14" i="5"/>
  <c r="X14" i="5"/>
  <c r="X14" i="10" s="1"/>
  <c r="Z14" i="5"/>
  <c r="B13" i="5"/>
  <c r="D13" i="5"/>
  <c r="D13" i="10" s="1"/>
  <c r="F13" i="5"/>
  <c r="H13" i="5"/>
  <c r="J13" i="5"/>
  <c r="L13" i="5"/>
  <c r="L13" i="10" s="1"/>
  <c r="N13" i="5"/>
  <c r="P13" i="5"/>
  <c r="R13" i="5"/>
  <c r="T13" i="5"/>
  <c r="T13" i="10" s="1"/>
  <c r="V13" i="5"/>
  <c r="X13" i="5"/>
  <c r="Z13" i="5"/>
  <c r="B12" i="5"/>
  <c r="B12" i="10" s="1"/>
  <c r="D12" i="5"/>
  <c r="F12" i="5"/>
  <c r="H12" i="5"/>
  <c r="J12" i="5"/>
  <c r="J12" i="10" s="1"/>
  <c r="L12" i="5"/>
  <c r="N12" i="5"/>
  <c r="P12" i="5"/>
  <c r="R12" i="5"/>
  <c r="R12" i="10" s="1"/>
  <c r="T12" i="5"/>
  <c r="V12" i="5"/>
  <c r="X12" i="5"/>
  <c r="Z12" i="5"/>
  <c r="Z12" i="10" s="1"/>
  <c r="B11" i="5"/>
  <c r="B11" i="10" s="1"/>
  <c r="D11" i="5"/>
  <c r="F11" i="5"/>
  <c r="F11" i="10" s="1"/>
  <c r="H11" i="5"/>
  <c r="J11" i="5"/>
  <c r="J11" i="10" s="1"/>
  <c r="L11" i="5"/>
  <c r="N11" i="5"/>
  <c r="N11" i="10" s="1"/>
  <c r="P11" i="5"/>
  <c r="R11" i="5"/>
  <c r="R11" i="10" s="1"/>
  <c r="T11" i="5"/>
  <c r="V11" i="5"/>
  <c r="V11" i="10" s="1"/>
  <c r="X11" i="5"/>
  <c r="Z11" i="5"/>
  <c r="Z11" i="10" s="1"/>
  <c r="B10" i="5"/>
  <c r="D10" i="5"/>
  <c r="D10" i="10" s="1"/>
  <c r="F10" i="5"/>
  <c r="H10" i="5"/>
  <c r="J10" i="5"/>
  <c r="L10" i="5"/>
  <c r="L10" i="10" s="1"/>
  <c r="N10" i="5"/>
  <c r="P10" i="5"/>
  <c r="P10" i="10" s="1"/>
  <c r="R10" i="5"/>
  <c r="T10" i="5"/>
  <c r="T10" i="10" s="1"/>
  <c r="V10" i="5"/>
  <c r="X10" i="5"/>
  <c r="X10" i="10" s="1"/>
  <c r="Z10" i="5"/>
  <c r="B9" i="5"/>
  <c r="D9" i="5"/>
  <c r="D9" i="10" s="1"/>
  <c r="F9" i="5"/>
  <c r="H9" i="5"/>
  <c r="J9" i="5"/>
  <c r="L9" i="5"/>
  <c r="N9" i="5"/>
  <c r="P9" i="5"/>
  <c r="R9" i="5"/>
  <c r="T9" i="5"/>
  <c r="V9" i="5"/>
  <c r="X9" i="5"/>
  <c r="Z9" i="5"/>
  <c r="B8" i="5"/>
  <c r="D8" i="5"/>
  <c r="F8" i="5"/>
  <c r="H8" i="5"/>
  <c r="J8" i="5"/>
  <c r="L8" i="5"/>
  <c r="N8" i="5"/>
  <c r="P8" i="5"/>
  <c r="R8" i="5"/>
  <c r="T8" i="5"/>
  <c r="V8" i="5"/>
  <c r="X8" i="5"/>
  <c r="Z8" i="5"/>
  <c r="B7" i="5"/>
  <c r="B7" i="10" s="1"/>
  <c r="D7" i="5"/>
  <c r="D7" i="10" s="1"/>
  <c r="F7" i="5"/>
  <c r="F7" i="10" s="1"/>
  <c r="H7" i="5"/>
  <c r="H7" i="10" s="1"/>
  <c r="J7" i="5"/>
  <c r="J7" i="10" s="1"/>
  <c r="L7" i="5"/>
  <c r="L7" i="10" s="1"/>
  <c r="N7" i="5"/>
  <c r="N7" i="10" s="1"/>
  <c r="P7" i="5"/>
  <c r="R7" i="5"/>
  <c r="R7" i="10" s="1"/>
  <c r="T7" i="5"/>
  <c r="T7" i="10" s="1"/>
  <c r="V7" i="5"/>
  <c r="V7" i="10" s="1"/>
  <c r="X7" i="5"/>
  <c r="Z7" i="5"/>
  <c r="Z7" i="10" s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B62" i="9" s="1"/>
  <c r="Z61" i="9"/>
  <c r="Y61" i="9"/>
  <c r="X61" i="9"/>
  <c r="V61" i="9"/>
  <c r="U61" i="9"/>
  <c r="T61" i="9"/>
  <c r="R61" i="9"/>
  <c r="Q61" i="9"/>
  <c r="P61" i="9"/>
  <c r="N61" i="9"/>
  <c r="M61" i="9"/>
  <c r="L61" i="9"/>
  <c r="J61" i="9"/>
  <c r="I61" i="9"/>
  <c r="H61" i="9"/>
  <c r="F61" i="9"/>
  <c r="E61" i="9"/>
  <c r="D61" i="9"/>
  <c r="B61" i="9"/>
  <c r="AA60" i="9"/>
  <c r="Z60" i="9"/>
  <c r="Y60" i="9"/>
  <c r="V60" i="9"/>
  <c r="U60" i="9"/>
  <c r="R60" i="9"/>
  <c r="Q60" i="9"/>
  <c r="N60" i="9"/>
  <c r="M60" i="9"/>
  <c r="J60" i="9"/>
  <c r="I60" i="9"/>
  <c r="G60" i="9"/>
  <c r="F60" i="9"/>
  <c r="E60" i="9"/>
  <c r="C60" i="9"/>
  <c r="B60" i="9"/>
  <c r="Y62" i="8"/>
  <c r="X62" i="8"/>
  <c r="W62" i="8"/>
  <c r="V62" i="8"/>
  <c r="U62" i="8"/>
  <c r="T62" i="8"/>
  <c r="S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Y61" i="8"/>
  <c r="X61" i="8"/>
  <c r="Q61" i="8"/>
  <c r="P61" i="8"/>
  <c r="M61" i="8"/>
  <c r="L61" i="8"/>
  <c r="H61" i="8"/>
  <c r="E61" i="8"/>
  <c r="D61" i="8"/>
  <c r="Z60" i="8"/>
  <c r="W60" i="8"/>
  <c r="V60" i="8"/>
  <c r="U60" i="8"/>
  <c r="R60" i="8"/>
  <c r="Q60" i="8"/>
  <c r="N60" i="8"/>
  <c r="M60" i="8"/>
  <c r="J60" i="8"/>
  <c r="I60" i="8"/>
  <c r="F60" i="8"/>
  <c r="E60" i="8"/>
  <c r="B60" i="8"/>
  <c r="AA62" i="8"/>
  <c r="Z62" i="8"/>
  <c r="O62" i="8"/>
  <c r="G62" i="8"/>
  <c r="C62" i="8"/>
  <c r="U61" i="8"/>
  <c r="T61" i="8"/>
  <c r="I61" i="8"/>
  <c r="Y60" i="8"/>
  <c r="C30" i="10"/>
  <c r="C62" i="10" s="1"/>
  <c r="E30" i="10"/>
  <c r="E62" i="10" s="1"/>
  <c r="G30" i="10"/>
  <c r="G62" i="10" s="1"/>
  <c r="I30" i="10"/>
  <c r="I62" i="10" s="1"/>
  <c r="K30" i="10"/>
  <c r="K62" i="10" s="1"/>
  <c r="M30" i="10"/>
  <c r="M62" i="10" s="1"/>
  <c r="O30" i="10"/>
  <c r="O62" i="10" s="1"/>
  <c r="Q30" i="10"/>
  <c r="Q62" i="10" s="1"/>
  <c r="S30" i="10"/>
  <c r="S62" i="10" s="1"/>
  <c r="U30" i="10"/>
  <c r="U62" i="10" s="1"/>
  <c r="W30" i="10"/>
  <c r="W62" i="10" s="1"/>
  <c r="Y30" i="10"/>
  <c r="Y62" i="10" s="1"/>
  <c r="AA30" i="10"/>
  <c r="AA62" i="10" s="1"/>
  <c r="B30" i="10"/>
  <c r="B62" i="10" s="1"/>
  <c r="D30" i="10"/>
  <c r="D62" i="10" s="1"/>
  <c r="F30" i="10"/>
  <c r="F62" i="10" s="1"/>
  <c r="J30" i="10"/>
  <c r="J62" i="10" s="1"/>
  <c r="L30" i="10"/>
  <c r="L62" i="10" s="1"/>
  <c r="N30" i="10"/>
  <c r="N62" i="10" s="1"/>
  <c r="R30" i="10"/>
  <c r="R62" i="10" s="1"/>
  <c r="T30" i="10"/>
  <c r="T62" i="10" s="1"/>
  <c r="V30" i="10"/>
  <c r="V62" i="10" s="1"/>
  <c r="Z30" i="10"/>
  <c r="Z62" i="10" s="1"/>
  <c r="AB13" i="9"/>
  <c r="CH645" i="1"/>
  <c r="CF638" i="1"/>
  <c r="CD644" i="1"/>
  <c r="BZ643" i="1"/>
  <c r="BY633" i="1"/>
  <c r="BV642" i="1"/>
  <c r="BT630" i="1"/>
  <c r="BR641" i="1"/>
  <c r="BP638" i="1"/>
  <c r="BN640" i="1"/>
  <c r="BM636" i="1"/>
  <c r="BJ639" i="1"/>
  <c r="CE389" i="1"/>
  <c r="BW385" i="1"/>
  <c r="BK400" i="1"/>
  <c r="BJ929" i="1"/>
  <c r="BM924" i="1"/>
  <c r="BN929" i="1"/>
  <c r="BQ917" i="1"/>
  <c r="BR929" i="1"/>
  <c r="BU922" i="1"/>
  <c r="BX909" i="1"/>
  <c r="BY923" i="1"/>
  <c r="BZ929" i="1"/>
  <c r="CC929" i="1"/>
  <c r="BJ216" i="1"/>
  <c r="BO212" i="1"/>
  <c r="BV203" i="1"/>
  <c r="CD212" i="1"/>
  <c r="BY201" i="1"/>
  <c r="CI945" i="1"/>
  <c r="CF943" i="1"/>
  <c r="CB961" i="1"/>
  <c r="BX945" i="1"/>
  <c r="BT943" i="1"/>
  <c r="BS943" i="1"/>
  <c r="BP943" i="1"/>
  <c r="BN960" i="1"/>
  <c r="BL948" i="1"/>
  <c r="BK950" i="1"/>
  <c r="CH928" i="1"/>
  <c r="CG921" i="1"/>
  <c r="CF925" i="1"/>
  <c r="CI900" i="1"/>
  <c r="CE884" i="1"/>
  <c r="BW878" i="1"/>
  <c r="BS896" i="1"/>
  <c r="BO880" i="1"/>
  <c r="CH859" i="1"/>
  <c r="CF856" i="1"/>
  <c r="CB858" i="1"/>
  <c r="BX869" i="1"/>
  <c r="BR867" i="1"/>
  <c r="BL851" i="1"/>
  <c r="CH829" i="1"/>
  <c r="CF825" i="1"/>
  <c r="CB835" i="1"/>
  <c r="BX831" i="1"/>
  <c r="BV828" i="1"/>
  <c r="BS834" i="1"/>
  <c r="BR818" i="1"/>
  <c r="BN823" i="1"/>
  <c r="BL838" i="1"/>
  <c r="CH804" i="1"/>
  <c r="CD795" i="1"/>
  <c r="BZ806" i="1"/>
  <c r="BX797" i="1"/>
  <c r="BV793" i="1"/>
  <c r="BR804" i="1"/>
  <c r="BN795" i="1"/>
  <c r="BJ806" i="1"/>
  <c r="CF767" i="1"/>
  <c r="BX765" i="1"/>
  <c r="BV776" i="1"/>
  <c r="BP767" i="1"/>
  <c r="BL766" i="1"/>
  <c r="CF728" i="1"/>
  <c r="CB738" i="1"/>
  <c r="BX737" i="1"/>
  <c r="BV744" i="1"/>
  <c r="BT736" i="1"/>
  <c r="BQ744" i="1"/>
  <c r="BP724" i="1"/>
  <c r="BL734" i="1"/>
  <c r="CH706" i="1"/>
  <c r="CF714" i="1"/>
  <c r="CD694" i="1"/>
  <c r="CB714" i="1"/>
  <c r="BZ709" i="1"/>
  <c r="BX714" i="1"/>
  <c r="BT714" i="1"/>
  <c r="BR711" i="1"/>
  <c r="BP714" i="1"/>
  <c r="BN696" i="1"/>
  <c r="BL714" i="1"/>
  <c r="BJ705" i="1"/>
  <c r="CI670" i="1"/>
  <c r="CF668" i="1"/>
  <c r="CE680" i="1"/>
  <c r="CB663" i="1"/>
  <c r="CA675" i="1"/>
  <c r="BZ665" i="1"/>
  <c r="BX665" i="1"/>
  <c r="BW677" i="1"/>
  <c r="BT674" i="1"/>
  <c r="BS663" i="1"/>
  <c r="BP682" i="1"/>
  <c r="BO682" i="1"/>
  <c r="BL664" i="1"/>
  <c r="BK663" i="1"/>
  <c r="BJ665" i="1"/>
  <c r="CI610" i="1"/>
  <c r="CG611" i="1"/>
  <c r="CF620" i="1"/>
  <c r="CB619" i="1"/>
  <c r="CA612" i="1"/>
  <c r="BX618" i="1"/>
  <c r="BW611" i="1"/>
  <c r="BU612" i="1"/>
  <c r="BT621" i="1"/>
  <c r="BS610" i="1"/>
  <c r="BP620" i="1"/>
  <c r="BO613" i="1"/>
  <c r="BL619" i="1"/>
  <c r="BK598" i="1"/>
  <c r="CG569" i="1"/>
  <c r="BY588" i="1"/>
  <c r="BV569" i="1"/>
  <c r="BN567" i="1"/>
  <c r="BJ580" i="1"/>
  <c r="CI553" i="1"/>
  <c r="CF550" i="1"/>
  <c r="CE557" i="1"/>
  <c r="CB558" i="1"/>
  <c r="CA554" i="1"/>
  <c r="BY551" i="1"/>
  <c r="BX556" i="1"/>
  <c r="BW540" i="1"/>
  <c r="BT553" i="1"/>
  <c r="BS553" i="1"/>
  <c r="BP550" i="1"/>
  <c r="BO540" i="1"/>
  <c r="BL558" i="1"/>
  <c r="BK554" i="1"/>
  <c r="CH508" i="1"/>
  <c r="CG523" i="1"/>
  <c r="CD523" i="1"/>
  <c r="CB520" i="1"/>
  <c r="CA513" i="1"/>
  <c r="BZ522" i="1"/>
  <c r="BV515" i="1"/>
  <c r="BR524" i="1"/>
  <c r="BN513" i="1"/>
  <c r="BK513" i="1"/>
  <c r="BJ522" i="1"/>
  <c r="CH497" i="1"/>
  <c r="CE480" i="1"/>
  <c r="CA494" i="1"/>
  <c r="BO474" i="1"/>
  <c r="BN491" i="1"/>
  <c r="BJ483" i="1"/>
  <c r="CG455" i="1"/>
  <c r="CD461" i="1"/>
  <c r="CC447" i="1"/>
  <c r="BZ443" i="1"/>
  <c r="BY466" i="1"/>
  <c r="BV459" i="1"/>
  <c r="BU449" i="1"/>
  <c r="BN461" i="1"/>
  <c r="BJ447" i="1"/>
  <c r="CH419" i="1"/>
  <c r="CG430" i="1"/>
  <c r="CE430" i="1"/>
  <c r="CD435" i="1"/>
  <c r="CC429" i="1"/>
  <c r="CA429" i="1"/>
  <c r="BZ434" i="1"/>
  <c r="BY428" i="1"/>
  <c r="BW428" i="1"/>
  <c r="BV423" i="1"/>
  <c r="BU431" i="1"/>
  <c r="BS431" i="1"/>
  <c r="BR425" i="1"/>
  <c r="BQ430" i="1"/>
  <c r="BO433" i="1"/>
  <c r="BM433" i="1"/>
  <c r="BK412" i="1"/>
  <c r="BJ433" i="1"/>
  <c r="CI365" i="1"/>
  <c r="CG370" i="1"/>
  <c r="CF352" i="1"/>
  <c r="BY372" i="1"/>
  <c r="BT360" i="1"/>
  <c r="BS365" i="1"/>
  <c r="BQ370" i="1"/>
  <c r="BJ373" i="1"/>
  <c r="CD329" i="1"/>
  <c r="CA341" i="1"/>
  <c r="BV342" i="1"/>
  <c r="CH311" i="1"/>
  <c r="CG300" i="1"/>
  <c r="CD311" i="1"/>
  <c r="CC300" i="1"/>
  <c r="CB307" i="1"/>
  <c r="BZ311" i="1"/>
  <c r="BV310" i="1"/>
  <c r="BU290" i="1"/>
  <c r="BR310" i="1"/>
  <c r="BQ309" i="1"/>
  <c r="BN310" i="1"/>
  <c r="BM300" i="1"/>
  <c r="BJ309" i="1"/>
  <c r="CI273" i="1"/>
  <c r="CF279" i="1"/>
  <c r="CB266" i="1"/>
  <c r="CA273" i="1"/>
  <c r="BX280" i="1"/>
  <c r="BW257" i="1"/>
  <c r="BS273" i="1"/>
  <c r="BP271" i="1"/>
  <c r="BL280" i="1"/>
  <c r="BK273" i="1"/>
  <c r="CG237" i="1"/>
  <c r="CF226" i="1"/>
  <c r="CC236" i="1"/>
  <c r="CB244" i="1"/>
  <c r="CA229" i="1"/>
  <c r="BX236" i="1"/>
  <c r="BW232" i="1"/>
  <c r="BU234" i="1"/>
  <c r="BT228" i="1"/>
  <c r="BQ237" i="1"/>
  <c r="BP236" i="1"/>
  <c r="BM236" i="1"/>
  <c r="BL228" i="1"/>
  <c r="BJ234" i="1"/>
  <c r="BY177" i="1"/>
  <c r="BV186" i="1"/>
  <c r="BU185" i="1"/>
  <c r="CI144" i="1"/>
  <c r="CH134" i="1"/>
  <c r="CE142" i="1"/>
  <c r="CD155" i="1"/>
  <c r="CA142" i="1"/>
  <c r="BZ138" i="1"/>
  <c r="BY153" i="1"/>
  <c r="BW145" i="1"/>
  <c r="BV137" i="1"/>
  <c r="BS134" i="1"/>
  <c r="BR154" i="1"/>
  <c r="BO145" i="1"/>
  <c r="BN147" i="1"/>
  <c r="BM153" i="1"/>
  <c r="BK156" i="1"/>
  <c r="CH122" i="1"/>
  <c r="CD125" i="1"/>
  <c r="CC118" i="1"/>
  <c r="BY121" i="1"/>
  <c r="BR121" i="1"/>
  <c r="BQ108" i="1"/>
  <c r="BM125" i="1"/>
  <c r="CF83" i="1"/>
  <c r="CE94" i="1"/>
  <c r="CB88" i="1"/>
  <c r="BW89" i="1"/>
  <c r="BV91" i="1"/>
  <c r="BT93" i="1"/>
  <c r="BP92" i="1"/>
  <c r="BO87" i="1"/>
  <c r="BL93" i="1"/>
  <c r="BK81" i="1"/>
  <c r="CH49" i="1"/>
  <c r="CD58" i="1"/>
  <c r="CC60" i="1"/>
  <c r="BZ60" i="1"/>
  <c r="BY57" i="1"/>
  <c r="BV61" i="1"/>
  <c r="BR62" i="1"/>
  <c r="BN58" i="1"/>
  <c r="BM63" i="1"/>
  <c r="BJ57" i="1"/>
  <c r="AA33" i="1"/>
  <c r="Z33" i="1"/>
  <c r="CH25" i="1" s="1"/>
  <c r="Y33" i="1"/>
  <c r="CG13" i="1" s="1"/>
  <c r="X33" i="1"/>
  <c r="CF14" i="1" s="1"/>
  <c r="W33" i="1"/>
  <c r="CE12" i="1" s="1"/>
  <c r="V33" i="1"/>
  <c r="CD31" i="1" s="1"/>
  <c r="U33" i="1"/>
  <c r="CC31" i="1" s="1"/>
  <c r="T33" i="1"/>
  <c r="CB13" i="1" s="1"/>
  <c r="S33" i="1"/>
  <c r="CA25" i="1" s="1"/>
  <c r="R33" i="1"/>
  <c r="BZ20" i="1" s="1"/>
  <c r="Q33" i="1"/>
  <c r="BY22" i="1" s="1"/>
  <c r="P33" i="1"/>
  <c r="BX11" i="1" s="1"/>
  <c r="O33" i="1"/>
  <c r="BW17" i="1" s="1"/>
  <c r="N33" i="1"/>
  <c r="BV13" i="1" s="1"/>
  <c r="M33" i="1"/>
  <c r="BU28" i="1" s="1"/>
  <c r="L33" i="1"/>
  <c r="BT10" i="1" s="1"/>
  <c r="K33" i="1"/>
  <c r="BS18" i="1" s="1"/>
  <c r="J33" i="1"/>
  <c r="BR24" i="1" s="1"/>
  <c r="I33" i="1"/>
  <c r="BQ31" i="1" s="1"/>
  <c r="H33" i="1"/>
  <c r="BP9" i="1" s="1"/>
  <c r="G33" i="1"/>
  <c r="BO12" i="1" s="1"/>
  <c r="F33" i="1"/>
  <c r="BN27" i="1" s="1"/>
  <c r="E33" i="1"/>
  <c r="BM25" i="1" s="1"/>
  <c r="D33" i="1"/>
  <c r="BL18" i="1" s="1"/>
  <c r="C33" i="1"/>
  <c r="BK20" i="1" s="1"/>
  <c r="B33" i="1"/>
  <c r="BJ26" i="1" s="1"/>
  <c r="BM644" i="1"/>
  <c r="BK682" i="1"/>
  <c r="BS669" i="1"/>
  <c r="CA661" i="1"/>
  <c r="CE672" i="1"/>
  <c r="BR633" i="1"/>
  <c r="BL726" i="1"/>
  <c r="BT730" i="1"/>
  <c r="CB743" i="1"/>
  <c r="BJ900" i="1"/>
  <c r="BJ880" i="1"/>
  <c r="BJ878" i="1"/>
  <c r="BJ881" i="1"/>
  <c r="BN893" i="1"/>
  <c r="BN889" i="1"/>
  <c r="BN894" i="1"/>
  <c r="BN892" i="1"/>
  <c r="BN891" i="1"/>
  <c r="BR892" i="1"/>
  <c r="BR877" i="1"/>
  <c r="BR887" i="1"/>
  <c r="BR884" i="1"/>
  <c r="BV899" i="1"/>
  <c r="BV898" i="1"/>
  <c r="BV885" i="1"/>
  <c r="BV881" i="1"/>
  <c r="BV890" i="1"/>
  <c r="BZ894" i="1"/>
  <c r="BZ880" i="1"/>
  <c r="BZ885" i="1"/>
  <c r="BZ891" i="1"/>
  <c r="CD893" i="1"/>
  <c r="CD877" i="1"/>
  <c r="CD892" i="1"/>
  <c r="CD879" i="1"/>
  <c r="CD898" i="1"/>
  <c r="CH896" i="1"/>
  <c r="CH881" i="1"/>
  <c r="CH891" i="1"/>
  <c r="CH887" i="1"/>
  <c r="BJ954" i="1"/>
  <c r="BJ942" i="1"/>
  <c r="BN944" i="1"/>
  <c r="BR962" i="1"/>
  <c r="BV962" i="1"/>
  <c r="BV954" i="1"/>
  <c r="BZ954" i="1"/>
  <c r="BZ946" i="1"/>
  <c r="CD939" i="1"/>
  <c r="CH962" i="1"/>
  <c r="BU743" i="1"/>
  <c r="BK766" i="1"/>
  <c r="CA761" i="1"/>
  <c r="BK891" i="1"/>
  <c r="BK896" i="1"/>
  <c r="BK890" i="1"/>
  <c r="BK900" i="1"/>
  <c r="BO898" i="1"/>
  <c r="BO881" i="1"/>
  <c r="BO889" i="1"/>
  <c r="BS895" i="1"/>
  <c r="BS885" i="1"/>
  <c r="BS900" i="1"/>
  <c r="BS884" i="1"/>
  <c r="BW886" i="1"/>
  <c r="BW899" i="1"/>
  <c r="BW883" i="1"/>
  <c r="BW896" i="1"/>
  <c r="CA895" i="1"/>
  <c r="CA882" i="1"/>
  <c r="CA880" i="1"/>
  <c r="CA888" i="1"/>
  <c r="CA886" i="1"/>
  <c r="CE892" i="1"/>
  <c r="CE880" i="1"/>
  <c r="CE878" i="1"/>
  <c r="CE882" i="1"/>
  <c r="CE886" i="1"/>
  <c r="CI899" i="1"/>
  <c r="CI885" i="1"/>
  <c r="CI883" i="1"/>
  <c r="CI890" i="1"/>
  <c r="CI880" i="1"/>
  <c r="BM912" i="1"/>
  <c r="BM909" i="1"/>
  <c r="BM926" i="1"/>
  <c r="BQ916" i="1"/>
  <c r="BQ922" i="1"/>
  <c r="BQ931" i="1"/>
  <c r="BU910" i="1"/>
  <c r="BU928" i="1"/>
  <c r="BU913" i="1"/>
  <c r="BY911" i="1"/>
  <c r="BY924" i="1"/>
  <c r="BY925" i="1"/>
  <c r="CC920" i="1"/>
  <c r="CC910" i="1"/>
  <c r="CC915" i="1"/>
  <c r="BK951" i="1"/>
  <c r="BK946" i="1"/>
  <c r="BO958" i="1"/>
  <c r="BO949" i="1"/>
  <c r="BS956" i="1"/>
  <c r="BW956" i="1"/>
  <c r="BW944" i="1"/>
  <c r="CA951" i="1"/>
  <c r="CA940" i="1"/>
  <c r="CE961" i="1"/>
  <c r="CE955" i="1"/>
  <c r="CI958" i="1"/>
  <c r="BN305" i="1"/>
  <c r="CD306" i="1"/>
  <c r="BL889" i="1"/>
  <c r="BL884" i="1"/>
  <c r="BL879" i="1"/>
  <c r="BL900" i="1"/>
  <c r="BP895" i="1"/>
  <c r="BP888" i="1"/>
  <c r="BP884" i="1"/>
  <c r="BP880" i="1"/>
  <c r="BP897" i="1"/>
  <c r="BP898" i="1"/>
  <c r="BT896" i="1"/>
  <c r="BT888" i="1"/>
  <c r="BT884" i="1"/>
  <c r="BT880" i="1"/>
  <c r="BT899" i="1"/>
  <c r="BT894" i="1"/>
  <c r="BX893" i="1"/>
  <c r="BX887" i="1"/>
  <c r="BX883" i="1"/>
  <c r="BX879" i="1"/>
  <c r="BX891" i="1"/>
  <c r="BX900" i="1"/>
  <c r="CB894" i="1"/>
  <c r="CB887" i="1"/>
  <c r="CB883" i="1"/>
  <c r="CB879" i="1"/>
  <c r="CB877" i="1"/>
  <c r="CB899" i="1"/>
  <c r="CB892" i="1"/>
  <c r="CB897" i="1"/>
  <c r="CB895" i="1"/>
  <c r="CF895" i="1"/>
  <c r="CF890" i="1"/>
  <c r="CF888" i="1"/>
  <c r="CF886" i="1"/>
  <c r="CF884" i="1"/>
  <c r="CF882" i="1"/>
  <c r="CF880" i="1"/>
  <c r="CF878" i="1"/>
  <c r="CF894" i="1"/>
  <c r="CF892" i="1"/>
  <c r="CF896" i="1"/>
  <c r="CF897" i="1"/>
  <c r="BJ918" i="1"/>
  <c r="BN921" i="1"/>
  <c r="BV910" i="1"/>
  <c r="CD924" i="1"/>
  <c r="CD909" i="1"/>
  <c r="CH916" i="1"/>
  <c r="CH918" i="1"/>
  <c r="BL940" i="1"/>
  <c r="BP941" i="1"/>
  <c r="BT952" i="1"/>
  <c r="BT954" i="1"/>
  <c r="BX943" i="1"/>
  <c r="CB954" i="1"/>
  <c r="CB960" i="1"/>
  <c r="CF945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C3" i="11"/>
  <c r="AB7" i="9"/>
  <c r="AB29" i="8"/>
  <c r="AB30" i="8"/>
  <c r="AB7" i="8"/>
  <c r="AC30" i="9"/>
  <c r="AB30" i="9"/>
  <c r="AB29" i="9"/>
  <c r="AC30" i="8"/>
  <c r="AC28" i="8"/>
  <c r="BS858" i="1"/>
  <c r="BR153" i="1"/>
  <c r="BT138" i="1"/>
  <c r="BV135" i="1"/>
  <c r="BN54" i="1"/>
  <c r="BV916" i="1"/>
  <c r="BJ908" i="1"/>
  <c r="BJ744" i="1"/>
  <c r="BJ742" i="1"/>
  <c r="BJ740" i="1"/>
  <c r="BJ738" i="1"/>
  <c r="BJ736" i="1"/>
  <c r="BJ734" i="1"/>
  <c r="BJ732" i="1"/>
  <c r="BJ730" i="1"/>
  <c r="BJ728" i="1"/>
  <c r="BJ726" i="1"/>
  <c r="BJ724" i="1"/>
  <c r="BJ722" i="1"/>
  <c r="BJ745" i="1"/>
  <c r="BJ743" i="1"/>
  <c r="BJ741" i="1"/>
  <c r="BJ739" i="1"/>
  <c r="BJ737" i="1"/>
  <c r="BJ735" i="1"/>
  <c r="BJ733" i="1"/>
  <c r="BJ731" i="1"/>
  <c r="BJ729" i="1"/>
  <c r="BJ727" i="1"/>
  <c r="BJ725" i="1"/>
  <c r="BJ723" i="1"/>
  <c r="CH298" i="1"/>
  <c r="BV307" i="1"/>
  <c r="BZ915" i="1"/>
  <c r="BR930" i="1"/>
  <c r="CG909" i="1"/>
  <c r="BX734" i="1"/>
  <c r="CB730" i="1"/>
  <c r="BP735" i="1"/>
  <c r="CE662" i="1"/>
  <c r="BW673" i="1"/>
  <c r="CE677" i="1"/>
  <c r="BK677" i="1"/>
  <c r="BR152" i="1"/>
  <c r="CG260" i="1"/>
  <c r="CD302" i="1"/>
  <c r="BN296" i="1"/>
  <c r="CH293" i="1"/>
  <c r="BZ306" i="1"/>
  <c r="BY279" i="1"/>
  <c r="CH133" i="1"/>
  <c r="BK712" i="1"/>
  <c r="CD292" i="1"/>
  <c r="BZ301" i="1"/>
  <c r="BN288" i="1"/>
  <c r="BJ307" i="1"/>
  <c r="CH306" i="1"/>
  <c r="BZ296" i="1"/>
  <c r="BR291" i="1"/>
  <c r="BN311" i="1"/>
  <c r="BP134" i="1"/>
  <c r="BJ43" i="1"/>
  <c r="BJ52" i="1"/>
  <c r="BP156" i="1"/>
  <c r="BR60" i="1"/>
  <c r="BO273" i="1"/>
  <c r="CH949" i="1"/>
  <c r="BZ947" i="1"/>
  <c r="BV946" i="1"/>
  <c r="BN947" i="1"/>
  <c r="BN955" i="1"/>
  <c r="CE674" i="1"/>
  <c r="BO662" i="1"/>
  <c r="CC268" i="1"/>
  <c r="BP142" i="1"/>
  <c r="BR54" i="1"/>
  <c r="BP144" i="1"/>
  <c r="BN47" i="1"/>
  <c r="BZ40" i="1"/>
  <c r="CG231" i="1"/>
  <c r="CH942" i="1"/>
  <c r="BZ956" i="1"/>
  <c r="BV952" i="1"/>
  <c r="BJ946" i="1"/>
  <c r="BJ956" i="1"/>
  <c r="BL156" i="1"/>
  <c r="BV55" i="1"/>
  <c r="BJ58" i="1"/>
  <c r="BN60" i="1"/>
  <c r="BM41" i="1"/>
  <c r="BR47" i="1"/>
  <c r="CG51" i="1"/>
  <c r="CC852" i="1"/>
  <c r="CB855" i="1"/>
  <c r="BT775" i="1"/>
  <c r="BM241" i="1"/>
  <c r="BL695" i="1"/>
  <c r="CB507" i="1"/>
  <c r="BW527" i="1"/>
  <c r="CI416" i="1"/>
  <c r="CH288" i="1"/>
  <c r="CD288" i="1"/>
  <c r="BZ288" i="1"/>
  <c r="BV296" i="1"/>
  <c r="BN290" i="1"/>
  <c r="BN312" i="1" s="1"/>
  <c r="BJ295" i="1"/>
  <c r="BY300" i="1"/>
  <c r="BU241" i="1"/>
  <c r="BZ183" i="1"/>
  <c r="BZ149" i="1"/>
  <c r="BV151" i="1"/>
  <c r="BR134" i="1"/>
  <c r="BR157" i="1" s="1"/>
  <c r="BZ156" i="1"/>
  <c r="BR148" i="1"/>
  <c r="CH151" i="1"/>
  <c r="BV141" i="1"/>
  <c r="BR133" i="1"/>
  <c r="BN135" i="1"/>
  <c r="BV138" i="1"/>
  <c r="BR138" i="1"/>
  <c r="BV146" i="1"/>
  <c r="BV134" i="1"/>
  <c r="BR149" i="1"/>
  <c r="BN149" i="1"/>
  <c r="BX138" i="1"/>
  <c r="BV153" i="1"/>
  <c r="BN156" i="1"/>
  <c r="BN140" i="1"/>
  <c r="BV63" i="1"/>
  <c r="BJ47" i="1"/>
  <c r="BN40" i="1"/>
  <c r="BR40" i="1"/>
  <c r="BR57" i="1"/>
  <c r="CH54" i="1"/>
  <c r="BJ44" i="1"/>
  <c r="BJ51" i="1"/>
  <c r="BJ59" i="1"/>
  <c r="BN44" i="1"/>
  <c r="BN46" i="1"/>
  <c r="BN61" i="1"/>
  <c r="BR44" i="1"/>
  <c r="BR46" i="1"/>
  <c r="BR61" i="1"/>
  <c r="BJ40" i="1"/>
  <c r="BJ62" i="1"/>
  <c r="BN51" i="1"/>
  <c r="BN57" i="1"/>
  <c r="BR51" i="1"/>
  <c r="CD47" i="1"/>
  <c r="BV47" i="1"/>
  <c r="BJ48" i="1"/>
  <c r="BJ55" i="1"/>
  <c r="BJ63" i="1"/>
  <c r="BN43" i="1"/>
  <c r="BN50" i="1"/>
  <c r="BN56" i="1"/>
  <c r="BR43" i="1"/>
  <c r="BR50" i="1"/>
  <c r="BR56" i="1"/>
  <c r="BY951" i="1"/>
  <c r="BZ927" i="1"/>
  <c r="BN919" i="1"/>
  <c r="CF848" i="1"/>
  <c r="CF869" i="1"/>
  <c r="CB864" i="1"/>
  <c r="BM847" i="1"/>
  <c r="BT869" i="1"/>
  <c r="BZ847" i="1"/>
  <c r="BP769" i="1"/>
  <c r="BX766" i="1"/>
  <c r="BJ754" i="1"/>
  <c r="BO700" i="1"/>
  <c r="BZ537" i="1"/>
  <c r="CE519" i="1"/>
  <c r="BY427" i="1"/>
  <c r="BM306" i="1"/>
  <c r="CH301" i="1"/>
  <c r="CD297" i="1"/>
  <c r="BZ293" i="1"/>
  <c r="BZ310" i="1"/>
  <c r="BR300" i="1"/>
  <c r="BN301" i="1"/>
  <c r="BJ300" i="1"/>
  <c r="CI257" i="1"/>
  <c r="BO265" i="1"/>
  <c r="BV206" i="1"/>
  <c r="CF948" i="1"/>
  <c r="CF951" i="1"/>
  <c r="CB956" i="1"/>
  <c r="BX950" i="1"/>
  <c r="BX953" i="1"/>
  <c r="BT950" i="1"/>
  <c r="BP954" i="1"/>
  <c r="BP955" i="1"/>
  <c r="BL950" i="1"/>
  <c r="CF941" i="1"/>
  <c r="CB941" i="1"/>
  <c r="CB946" i="1"/>
  <c r="BX946" i="1"/>
  <c r="BT953" i="1"/>
  <c r="BT959" i="1"/>
  <c r="BP949" i="1"/>
  <c r="BL953" i="1"/>
  <c r="CF958" i="1"/>
  <c r="BX951" i="1"/>
  <c r="BP952" i="1"/>
  <c r="CC913" i="1"/>
  <c r="CC925" i="1"/>
  <c r="CC928" i="1"/>
  <c r="BY926" i="1"/>
  <c r="BY913" i="1"/>
  <c r="BY919" i="1"/>
  <c r="BU915" i="1"/>
  <c r="BU909" i="1"/>
  <c r="BU918" i="1"/>
  <c r="BQ924" i="1"/>
  <c r="BQ918" i="1"/>
  <c r="BQ913" i="1"/>
  <c r="BM913" i="1"/>
  <c r="BM911" i="1"/>
  <c r="BM920" i="1"/>
  <c r="CC921" i="1"/>
  <c r="CC927" i="1"/>
  <c r="CC930" i="1"/>
  <c r="BY922" i="1"/>
  <c r="BY931" i="1"/>
  <c r="BY927" i="1"/>
  <c r="BU911" i="1"/>
  <c r="BU924" i="1"/>
  <c r="BU926" i="1"/>
  <c r="BQ912" i="1"/>
  <c r="BQ920" i="1"/>
  <c r="BQ921" i="1"/>
  <c r="BM927" i="1"/>
  <c r="BM921" i="1"/>
  <c r="BM928" i="1"/>
  <c r="CC914" i="1"/>
  <c r="CC923" i="1"/>
  <c r="CC912" i="1"/>
  <c r="BY920" i="1"/>
  <c r="BY929" i="1"/>
  <c r="BY917" i="1"/>
  <c r="BU917" i="1"/>
  <c r="BU921" i="1"/>
  <c r="BU930" i="1"/>
  <c r="BQ910" i="1"/>
  <c r="BQ930" i="1"/>
  <c r="BQ914" i="1"/>
  <c r="BM915" i="1"/>
  <c r="BM919" i="1"/>
  <c r="BM923" i="1"/>
  <c r="BZ852" i="1"/>
  <c r="BV854" i="1"/>
  <c r="BW860" i="1"/>
  <c r="BJ860" i="1"/>
  <c r="BX640" i="1"/>
  <c r="BP645" i="1"/>
  <c r="BJ680" i="1"/>
  <c r="BR607" i="1"/>
  <c r="BW606" i="1"/>
  <c r="BO608" i="1"/>
  <c r="BV546" i="1"/>
  <c r="BR554" i="1"/>
  <c r="BJ541" i="1"/>
  <c r="CA511" i="1"/>
  <c r="CI495" i="1"/>
  <c r="BZ754" i="1"/>
  <c r="CA775" i="1"/>
  <c r="BO765" i="1"/>
  <c r="BM772" i="1"/>
  <c r="BN737" i="1"/>
  <c r="BT635" i="1"/>
  <c r="CH650" i="1"/>
  <c r="CD677" i="1"/>
  <c r="BO701" i="1"/>
  <c r="BW696" i="1"/>
  <c r="BT701" i="1"/>
  <c r="CF709" i="1"/>
  <c r="BX703" i="1"/>
  <c r="CF693" i="1"/>
  <c r="CB691" i="1"/>
  <c r="BX709" i="1"/>
  <c r="BT707" i="1"/>
  <c r="BP703" i="1"/>
  <c r="CF699" i="1"/>
  <c r="CB695" i="1"/>
  <c r="BX693" i="1"/>
  <c r="BT711" i="1"/>
  <c r="BP709" i="1"/>
  <c r="BL707" i="1"/>
  <c r="CB701" i="1"/>
  <c r="BX699" i="1"/>
  <c r="BT695" i="1"/>
  <c r="BL691" i="1"/>
  <c r="BL711" i="1"/>
  <c r="BL674" i="1"/>
  <c r="BP632" i="1"/>
  <c r="BX646" i="1"/>
  <c r="BT648" i="1"/>
  <c r="CF629" i="1"/>
  <c r="BX649" i="1"/>
  <c r="CB630" i="1"/>
  <c r="BX636" i="1"/>
  <c r="BZ641" i="1"/>
  <c r="BS598" i="1"/>
  <c r="BP575" i="1"/>
  <c r="CD589" i="1"/>
  <c r="BV581" i="1"/>
  <c r="BJ573" i="1"/>
  <c r="BK573" i="1"/>
  <c r="CD510" i="1"/>
  <c r="BS516" i="1"/>
  <c r="BZ518" i="1"/>
  <c r="CI505" i="1"/>
  <c r="BJ518" i="1"/>
  <c r="CI149" i="1"/>
  <c r="BP136" i="1"/>
  <c r="BP139" i="1"/>
  <c r="BT144" i="1"/>
  <c r="BT142" i="1"/>
  <c r="BP138" i="1"/>
  <c r="BL94" i="1"/>
  <c r="BY52" i="1"/>
  <c r="CG453" i="1"/>
  <c r="CC445" i="1"/>
  <c r="BZ458" i="1"/>
  <c r="BQ428" i="1"/>
  <c r="BM358" i="1"/>
  <c r="CE372" i="1"/>
  <c r="CG267" i="1"/>
  <c r="BY233" i="1"/>
  <c r="BU230" i="1"/>
  <c r="BM232" i="1"/>
  <c r="BO235" i="1"/>
  <c r="CC241" i="1"/>
  <c r="BU239" i="1"/>
  <c r="BQ249" i="1"/>
  <c r="CA240" i="1"/>
  <c r="CD165" i="1"/>
  <c r="CE148" i="1"/>
  <c r="BW134" i="1"/>
  <c r="BS87" i="1"/>
  <c r="CH909" i="1"/>
  <c r="CH914" i="1"/>
  <c r="CD910" i="1"/>
  <c r="CD925" i="1"/>
  <c r="CD923" i="1"/>
  <c r="CC917" i="1"/>
  <c r="CC922" i="1"/>
  <c r="CC911" i="1"/>
  <c r="CC908" i="1"/>
  <c r="CC924" i="1"/>
  <c r="CC931" i="1"/>
  <c r="BY908" i="1"/>
  <c r="BY928" i="1"/>
  <c r="BY912" i="1"/>
  <c r="BY916" i="1"/>
  <c r="BY915" i="1"/>
  <c r="BY930" i="1"/>
  <c r="BU919" i="1"/>
  <c r="BU916" i="1"/>
  <c r="BU908" i="1"/>
  <c r="BU925" i="1"/>
  <c r="BU914" i="1"/>
  <c r="BU929" i="1"/>
  <c r="BQ923" i="1"/>
  <c r="BQ926" i="1"/>
  <c r="BQ927" i="1"/>
  <c r="BQ929" i="1"/>
  <c r="BQ909" i="1"/>
  <c r="BQ925" i="1"/>
  <c r="BM917" i="1"/>
  <c r="BM914" i="1"/>
  <c r="BM910" i="1"/>
  <c r="BM922" i="1"/>
  <c r="BM916" i="1"/>
  <c r="BM931" i="1"/>
  <c r="CF924" i="1"/>
  <c r="CH910" i="1"/>
  <c r="CH929" i="1"/>
  <c r="CD921" i="1"/>
  <c r="CD913" i="1"/>
  <c r="CH919" i="1"/>
  <c r="CH923" i="1"/>
  <c r="CH930" i="1"/>
  <c r="CD914" i="1"/>
  <c r="CD930" i="1"/>
  <c r="CC919" i="1"/>
  <c r="CC918" i="1"/>
  <c r="CC909" i="1"/>
  <c r="CC916" i="1"/>
  <c r="CC926" i="1"/>
  <c r="BY921" i="1"/>
  <c r="BY909" i="1"/>
  <c r="BY910" i="1"/>
  <c r="BY914" i="1"/>
  <c r="BY918" i="1"/>
  <c r="BU912" i="1"/>
  <c r="BU920" i="1"/>
  <c r="BU927" i="1"/>
  <c r="BU923" i="1"/>
  <c r="BU931" i="1"/>
  <c r="BQ928" i="1"/>
  <c r="BQ911" i="1"/>
  <c r="BQ908" i="1"/>
  <c r="BQ932" i="1" s="1"/>
  <c r="BQ919" i="1"/>
  <c r="BQ915" i="1"/>
  <c r="BM925" i="1"/>
  <c r="BM918" i="1"/>
  <c r="BM929" i="1"/>
  <c r="BM930" i="1"/>
  <c r="BM908" i="1"/>
  <c r="CF914" i="1"/>
  <c r="BX865" i="1"/>
  <c r="CF853" i="1"/>
  <c r="CF865" i="1"/>
  <c r="BX856" i="1"/>
  <c r="CD862" i="1"/>
  <c r="BJ855" i="1"/>
  <c r="CF857" i="1"/>
  <c r="BT866" i="1"/>
  <c r="CF854" i="1"/>
  <c r="CB862" i="1"/>
  <c r="BZ849" i="1"/>
  <c r="BV863" i="1"/>
  <c r="CB847" i="1"/>
  <c r="CF753" i="1"/>
  <c r="CB755" i="1"/>
  <c r="BX771" i="1"/>
  <c r="BL757" i="1"/>
  <c r="CB775" i="1"/>
  <c r="BL771" i="1"/>
  <c r="CF760" i="1"/>
  <c r="CB764" i="1"/>
  <c r="BP757" i="1"/>
  <c r="BL775" i="1"/>
  <c r="CH726" i="1"/>
  <c r="CF739" i="1"/>
  <c r="BX731" i="1"/>
  <c r="BL737" i="1"/>
  <c r="CF691" i="1"/>
  <c r="CF701" i="1"/>
  <c r="CB699" i="1"/>
  <c r="CB709" i="1"/>
  <c r="BX695" i="1"/>
  <c r="BT693" i="1"/>
  <c r="BT703" i="1"/>
  <c r="BP691" i="1"/>
  <c r="BP711" i="1"/>
  <c r="BL699" i="1"/>
  <c r="BL709" i="1"/>
  <c r="CF707" i="1"/>
  <c r="CB693" i="1"/>
  <c r="CB703" i="1"/>
  <c r="BX701" i="1"/>
  <c r="BX711" i="1"/>
  <c r="BT699" i="1"/>
  <c r="BP695" i="1"/>
  <c r="BP707" i="1"/>
  <c r="BL693" i="1"/>
  <c r="BX677" i="1"/>
  <c r="BT669" i="1"/>
  <c r="CF673" i="1"/>
  <c r="CD629" i="1"/>
  <c r="BV637" i="1"/>
  <c r="BN644" i="1"/>
  <c r="CD636" i="1"/>
  <c r="BR635" i="1"/>
  <c r="BJ634" i="1"/>
  <c r="CH640" i="1"/>
  <c r="BV647" i="1"/>
  <c r="BN630" i="1"/>
  <c r="BZ588" i="1"/>
  <c r="BR580" i="1"/>
  <c r="CE578" i="1"/>
  <c r="BZ573" i="1"/>
  <c r="BN585" i="1"/>
  <c r="BL581" i="1"/>
  <c r="CH580" i="1"/>
  <c r="BV572" i="1"/>
  <c r="BJ584" i="1"/>
  <c r="CA540" i="1"/>
  <c r="BL552" i="1"/>
  <c r="CI521" i="1"/>
  <c r="BW512" i="1"/>
  <c r="CI518" i="1"/>
  <c r="CA514" i="1"/>
  <c r="BW528" i="1"/>
  <c r="BO526" i="1"/>
  <c r="CI511" i="1"/>
  <c r="BS505" i="1"/>
  <c r="CI510" i="1"/>
  <c r="CA523" i="1"/>
  <c r="BW520" i="1"/>
  <c r="BO518" i="1"/>
  <c r="BU480" i="1"/>
  <c r="BN475" i="1"/>
  <c r="BY464" i="1"/>
  <c r="BV433" i="1"/>
  <c r="BR327" i="1"/>
  <c r="CF276" i="1"/>
  <c r="BX277" i="1"/>
  <c r="CG271" i="1"/>
  <c r="CC271" i="1"/>
  <c r="BT244" i="1"/>
  <c r="BW133" i="1"/>
  <c r="CA151" i="1"/>
  <c r="BS153" i="1"/>
  <c r="BM113" i="1"/>
  <c r="BY43" i="1"/>
  <c r="CC45" i="1"/>
  <c r="BY60" i="1"/>
  <c r="CG44" i="1"/>
  <c r="CD92" i="1"/>
  <c r="CC58" i="1"/>
  <c r="CA23" i="1"/>
  <c r="CH911" i="1"/>
  <c r="CH915" i="1"/>
  <c r="CH908" i="1"/>
  <c r="CH931" i="1"/>
  <c r="CD920" i="1"/>
  <c r="CD917" i="1"/>
  <c r="CD911" i="1"/>
  <c r="CD927" i="1"/>
  <c r="CD931" i="1"/>
  <c r="BV927" i="1"/>
  <c r="BR922" i="1"/>
  <c r="BN908" i="1"/>
  <c r="CH917" i="1"/>
  <c r="CH927" i="1"/>
  <c r="CH925" i="1"/>
  <c r="CH912" i="1"/>
  <c r="CD918" i="1"/>
  <c r="CD916" i="1"/>
  <c r="CD912" i="1"/>
  <c r="CD915" i="1"/>
  <c r="BZ924" i="1"/>
  <c r="BV917" i="1"/>
  <c r="BR920" i="1"/>
  <c r="BN925" i="1"/>
  <c r="CG908" i="1"/>
  <c r="BJ892" i="1"/>
  <c r="BJ879" i="1"/>
  <c r="BJ882" i="1"/>
  <c r="BJ894" i="1"/>
  <c r="BJ889" i="1"/>
  <c r="BN883" i="1"/>
  <c r="BN879" i="1"/>
  <c r="BR893" i="1"/>
  <c r="BR886" i="1"/>
  <c r="BR899" i="1"/>
  <c r="BR897" i="1"/>
  <c r="BV886" i="1"/>
  <c r="BV877" i="1"/>
  <c r="BZ892" i="1"/>
  <c r="BZ888" i="1"/>
  <c r="BZ889" i="1"/>
  <c r="BZ881" i="1"/>
  <c r="CD887" i="1"/>
  <c r="CD891" i="1"/>
  <c r="CH897" i="1"/>
  <c r="CH886" i="1"/>
  <c r="CH889" i="1"/>
  <c r="CH892" i="1"/>
  <c r="CH900" i="1"/>
  <c r="CH882" i="1"/>
  <c r="CD880" i="1"/>
  <c r="CD888" i="1"/>
  <c r="BZ890" i="1"/>
  <c r="BZ898" i="1"/>
  <c r="BV889" i="1"/>
  <c r="BV894" i="1"/>
  <c r="BR880" i="1"/>
  <c r="BR879" i="1"/>
  <c r="BR894" i="1"/>
  <c r="BN896" i="1"/>
  <c r="BN884" i="1"/>
  <c r="BN898" i="1"/>
  <c r="BJ883" i="1"/>
  <c r="BJ899" i="1"/>
  <c r="BJ884" i="1"/>
  <c r="CH893" i="1"/>
  <c r="CH879" i="1"/>
  <c r="CH890" i="1"/>
  <c r="CH898" i="1"/>
  <c r="CD900" i="1"/>
  <c r="CD894" i="1"/>
  <c r="CD885" i="1"/>
  <c r="BZ897" i="1"/>
  <c r="BZ877" i="1"/>
  <c r="BZ893" i="1"/>
  <c r="BV893" i="1"/>
  <c r="BV878" i="1"/>
  <c r="BV897" i="1"/>
  <c r="BR883" i="1"/>
  <c r="BR881" i="1"/>
  <c r="BR889" i="1"/>
  <c r="BR898" i="1"/>
  <c r="BN886" i="1"/>
  <c r="BN880" i="1"/>
  <c r="BN899" i="1"/>
  <c r="BJ886" i="1"/>
  <c r="BJ877" i="1"/>
  <c r="BJ896" i="1"/>
  <c r="CI887" i="1"/>
  <c r="CE885" i="1"/>
  <c r="CE897" i="1"/>
  <c r="CA894" i="1"/>
  <c r="CA896" i="1"/>
  <c r="BW879" i="1"/>
  <c r="BW894" i="1"/>
  <c r="BS891" i="1"/>
  <c r="BO879" i="1"/>
  <c r="BO887" i="1"/>
  <c r="BK881" i="1"/>
  <c r="BK895" i="1"/>
  <c r="CI507" i="1"/>
  <c r="CE506" i="1"/>
  <c r="CA516" i="1"/>
  <c r="BW518" i="1"/>
  <c r="BS517" i="1"/>
  <c r="BO511" i="1"/>
  <c r="BK522" i="1"/>
  <c r="CG515" i="1"/>
  <c r="CI522" i="1"/>
  <c r="CE521" i="1"/>
  <c r="BW509" i="1"/>
  <c r="BS508" i="1"/>
  <c r="BO507" i="1"/>
  <c r="BK519" i="1"/>
  <c r="BR526" i="1"/>
  <c r="CG496" i="1"/>
  <c r="BY459" i="1"/>
  <c r="BU424" i="1"/>
  <c r="CG425" i="1"/>
  <c r="BU435" i="1"/>
  <c r="BQ434" i="1"/>
  <c r="BQ425" i="1"/>
  <c r="CC426" i="1"/>
  <c r="BQ423" i="1"/>
  <c r="BQ855" i="1"/>
  <c r="BJ853" i="1"/>
  <c r="BU847" i="1"/>
  <c r="BZ869" i="1"/>
  <c r="BV852" i="1"/>
  <c r="CG866" i="1"/>
  <c r="CF833" i="1"/>
  <c r="BV801" i="1"/>
  <c r="CF768" i="1"/>
  <c r="CF762" i="1"/>
  <c r="CB754" i="1"/>
  <c r="BX775" i="1"/>
  <c r="BT770" i="1"/>
  <c r="BP755" i="1"/>
  <c r="BL763" i="1"/>
  <c r="CF765" i="1"/>
  <c r="CF771" i="1"/>
  <c r="CB760" i="1"/>
  <c r="CB769" i="1"/>
  <c r="BX758" i="1"/>
  <c r="BX756" i="1"/>
  <c r="BX769" i="1"/>
  <c r="BT767" i="1"/>
  <c r="BT772" i="1"/>
  <c r="BP762" i="1"/>
  <c r="BP771" i="1"/>
  <c r="BL755" i="1"/>
  <c r="BL760" i="1"/>
  <c r="CG756" i="1"/>
  <c r="CF755" i="1"/>
  <c r="CB757" i="1"/>
  <c r="BX768" i="1"/>
  <c r="BT759" i="1"/>
  <c r="BT756" i="1"/>
  <c r="BP772" i="1"/>
  <c r="BL754" i="1"/>
  <c r="CF770" i="1"/>
  <c r="CF756" i="1"/>
  <c r="CB773" i="1"/>
  <c r="CB767" i="1"/>
  <c r="CB762" i="1"/>
  <c r="BX754" i="1"/>
  <c r="BX761" i="1"/>
  <c r="BT754" i="1"/>
  <c r="BT764" i="1"/>
  <c r="BP760" i="1"/>
  <c r="BP774" i="1"/>
  <c r="BL768" i="1"/>
  <c r="BL765" i="1"/>
  <c r="BL762" i="1"/>
  <c r="BM756" i="1"/>
  <c r="CH732" i="1"/>
  <c r="BZ744" i="1"/>
  <c r="BN727" i="1"/>
  <c r="CD744" i="1"/>
  <c r="BV736" i="1"/>
  <c r="CI736" i="1"/>
  <c r="CH728" i="1"/>
  <c r="BZ723" i="1"/>
  <c r="BR727" i="1"/>
  <c r="BW744" i="1"/>
  <c r="CF734" i="1"/>
  <c r="CB732" i="1"/>
  <c r="BT732" i="1"/>
  <c r="BP726" i="1"/>
  <c r="BL732" i="1"/>
  <c r="CG724" i="1"/>
  <c r="CF733" i="1"/>
  <c r="BX740" i="1"/>
  <c r="BT739" i="1"/>
  <c r="BP733" i="1"/>
  <c r="BU702" i="1"/>
  <c r="BS706" i="1"/>
  <c r="CH643" i="1"/>
  <c r="CH649" i="1"/>
  <c r="CD650" i="1"/>
  <c r="BZ629" i="1"/>
  <c r="BZ631" i="1"/>
  <c r="BV635" i="1"/>
  <c r="BV646" i="1"/>
  <c r="BR647" i="1"/>
  <c r="BN637" i="1"/>
  <c r="BN651" i="1"/>
  <c r="BJ649" i="1"/>
  <c r="BJ631" i="1"/>
  <c r="CH651" i="1"/>
  <c r="CD649" i="1"/>
  <c r="CD632" i="1"/>
  <c r="BZ636" i="1"/>
  <c r="BZ635" i="1"/>
  <c r="BV648" i="1"/>
  <c r="BR646" i="1"/>
  <c r="BR640" i="1"/>
  <c r="BN650" i="1"/>
  <c r="BN632" i="1"/>
  <c r="BJ629" i="1"/>
  <c r="BM458" i="1"/>
  <c r="BQ457" i="1"/>
  <c r="BU458" i="1"/>
  <c r="BY447" i="1"/>
  <c r="CG459" i="1"/>
  <c r="CC523" i="1"/>
  <c r="CC507" i="1"/>
  <c r="BU580" i="1"/>
  <c r="BU570" i="1"/>
  <c r="CE613" i="1"/>
  <c r="CE608" i="1"/>
  <c r="BO734" i="1"/>
  <c r="CE745" i="1"/>
  <c r="BM773" i="1"/>
  <c r="CG774" i="1"/>
  <c r="BY215" i="1"/>
  <c r="BM215" i="1"/>
  <c r="CC239" i="1"/>
  <c r="BQ231" i="1"/>
  <c r="BM239" i="1"/>
  <c r="CH631" i="1"/>
  <c r="CH637" i="1"/>
  <c r="CD642" i="1"/>
  <c r="CD648" i="1"/>
  <c r="BZ638" i="1"/>
  <c r="BV636" i="1"/>
  <c r="BV630" i="1"/>
  <c r="BR639" i="1"/>
  <c r="BR645" i="1"/>
  <c r="BN638" i="1"/>
  <c r="BJ652" i="1"/>
  <c r="BJ650" i="1"/>
  <c r="CD185" i="1"/>
  <c r="BV181" i="1"/>
  <c r="BV112" i="1"/>
  <c r="BK233" i="1"/>
  <c r="BK243" i="1"/>
  <c r="CE226" i="1"/>
  <c r="CE246" i="1"/>
  <c r="BQ271" i="1"/>
  <c r="CC274" i="1"/>
  <c r="CG275" i="1"/>
  <c r="CC337" i="1"/>
  <c r="BS200" i="1"/>
  <c r="BJ228" i="1"/>
  <c r="CC234" i="1"/>
  <c r="CC248" i="1"/>
  <c r="BY238" i="1"/>
  <c r="BU246" i="1"/>
  <c r="BQ240" i="1"/>
  <c r="BM230" i="1"/>
  <c r="BJ249" i="1"/>
  <c r="CG238" i="1"/>
  <c r="CG233" i="1"/>
  <c r="BY240" i="1"/>
  <c r="BY231" i="1"/>
  <c r="BU248" i="1"/>
  <c r="BQ233" i="1"/>
  <c r="BM246" i="1"/>
  <c r="CI247" i="1"/>
  <c r="CA231" i="1"/>
  <c r="BO226" i="1"/>
  <c r="CB669" i="1"/>
  <c r="BP660" i="1"/>
  <c r="BX678" i="1"/>
  <c r="CF350" i="1"/>
  <c r="CH294" i="1"/>
  <c r="CH305" i="1"/>
  <c r="CD290" i="1"/>
  <c r="CD298" i="1"/>
  <c r="CD309" i="1"/>
  <c r="BZ294" i="1"/>
  <c r="BZ304" i="1"/>
  <c r="BV292" i="1"/>
  <c r="BV308" i="1"/>
  <c r="BR304" i="1"/>
  <c r="BN294" i="1"/>
  <c r="BN304" i="1"/>
  <c r="BJ289" i="1"/>
  <c r="BJ303" i="1"/>
  <c r="CH290" i="1"/>
  <c r="CH300" i="1"/>
  <c r="CH309" i="1"/>
  <c r="CD296" i="1"/>
  <c r="CD304" i="1"/>
  <c r="BZ289" i="1"/>
  <c r="BZ300" i="1"/>
  <c r="BZ309" i="1"/>
  <c r="BV299" i="1"/>
  <c r="BR296" i="1"/>
  <c r="BN289" i="1"/>
  <c r="BN298" i="1"/>
  <c r="BN309" i="1"/>
  <c r="BJ296" i="1"/>
  <c r="BJ308" i="1"/>
  <c r="BN266" i="1"/>
  <c r="CE265" i="1"/>
  <c r="BS257" i="1"/>
  <c r="CE273" i="1"/>
  <c r="BS265" i="1"/>
  <c r="CG632" i="1"/>
  <c r="BW139" i="1"/>
  <c r="CA154" i="1"/>
  <c r="BO152" i="1"/>
  <c r="BY145" i="1"/>
  <c r="CE145" i="1"/>
  <c r="CA133" i="1"/>
  <c r="BS82" i="1"/>
  <c r="CA87" i="1"/>
  <c r="BW90" i="1"/>
  <c r="CE71" i="1"/>
  <c r="BK84" i="1"/>
  <c r="BQ46" i="1"/>
  <c r="BY40" i="1"/>
  <c r="BY55" i="1"/>
  <c r="CC63" i="1"/>
  <c r="CG47" i="1"/>
  <c r="BM48" i="1"/>
  <c r="BY47" i="1"/>
  <c r="CC48" i="1"/>
  <c r="CG40" i="1"/>
  <c r="CH590" i="1"/>
  <c r="BZ582" i="1"/>
  <c r="BR586" i="1"/>
  <c r="BN574" i="1"/>
  <c r="CG590" i="1"/>
  <c r="CH571" i="1"/>
  <c r="CD579" i="1"/>
  <c r="BR571" i="1"/>
  <c r="BN579" i="1"/>
  <c r="CC582" i="1"/>
  <c r="CI598" i="1"/>
  <c r="CD558" i="1"/>
  <c r="BV539" i="1"/>
  <c r="BN554" i="1"/>
  <c r="BJ546" i="1"/>
  <c r="CD544" i="1"/>
  <c r="BZ552" i="1"/>
  <c r="BR543" i="1"/>
  <c r="BJ552" i="1"/>
  <c r="CI555" i="1"/>
  <c r="BO553" i="1"/>
  <c r="CD537" i="1"/>
  <c r="BV556" i="1"/>
  <c r="BR548" i="1"/>
  <c r="CB552" i="1"/>
  <c r="CE540" i="1"/>
  <c r="CH522" i="1"/>
  <c r="BN510" i="1"/>
  <c r="BO480" i="1"/>
  <c r="CH452" i="1"/>
  <c r="BN448" i="1"/>
  <c r="CD444" i="1"/>
  <c r="BR456" i="1"/>
  <c r="BJ464" i="1"/>
  <c r="BK450" i="1"/>
  <c r="BV450" i="1"/>
  <c r="BJ454" i="1"/>
  <c r="CE425" i="1"/>
  <c r="CA413" i="1"/>
  <c r="CC433" i="1"/>
  <c r="BQ416" i="1"/>
  <c r="BQ418" i="1"/>
  <c r="CA418" i="1"/>
  <c r="CB383" i="1"/>
  <c r="BU371" i="1"/>
  <c r="CE365" i="1"/>
  <c r="BQ372" i="1"/>
  <c r="BU360" i="1"/>
  <c r="BQ365" i="1"/>
  <c r="BU353" i="1"/>
  <c r="BM357" i="1"/>
  <c r="BY366" i="1"/>
  <c r="BU355" i="1"/>
  <c r="BM351" i="1"/>
  <c r="BJ350" i="1"/>
  <c r="BM329" i="1"/>
  <c r="BW326" i="1"/>
  <c r="CI321" i="1"/>
  <c r="BW330" i="1"/>
  <c r="BS324" i="1"/>
  <c r="CC341" i="1"/>
  <c r="BU333" i="1"/>
  <c r="CI329" i="1"/>
  <c r="BW341" i="1"/>
  <c r="BS335" i="1"/>
  <c r="CE338" i="1"/>
  <c r="BW335" i="1"/>
  <c r="BK330" i="1"/>
  <c r="CC325" i="1"/>
  <c r="BQ341" i="1"/>
  <c r="CG310" i="1"/>
  <c r="BY298" i="1"/>
  <c r="CH289" i="1"/>
  <c r="CH296" i="1"/>
  <c r="CH304" i="1"/>
  <c r="CH310" i="1"/>
  <c r="CD293" i="1"/>
  <c r="CD301" i="1"/>
  <c r="CD308" i="1"/>
  <c r="BZ290" i="1"/>
  <c r="BZ298" i="1"/>
  <c r="BZ305" i="1"/>
  <c r="BV288" i="1"/>
  <c r="BV304" i="1"/>
  <c r="BR292" i="1"/>
  <c r="BR307" i="1"/>
  <c r="BN293" i="1"/>
  <c r="BN300" i="1"/>
  <c r="BN306" i="1"/>
  <c r="BJ292" i="1"/>
  <c r="BJ301" i="1"/>
  <c r="BJ311" i="1"/>
  <c r="CG309" i="1"/>
  <c r="CF278" i="1"/>
  <c r="BX260" i="1"/>
  <c r="CG262" i="1"/>
  <c r="CC280" i="1"/>
  <c r="BY267" i="1"/>
  <c r="BM271" i="1"/>
  <c r="CB269" i="1"/>
  <c r="CB263" i="1"/>
  <c r="BL262" i="1"/>
  <c r="CG278" i="1"/>
  <c r="CC269" i="1"/>
  <c r="BY260" i="1"/>
  <c r="BM257" i="1"/>
  <c r="CI240" i="1"/>
  <c r="CI249" i="1"/>
  <c r="CI231" i="1"/>
  <c r="CE239" i="1"/>
  <c r="CE248" i="1"/>
  <c r="CE230" i="1"/>
  <c r="CA238" i="1"/>
  <c r="CA247" i="1"/>
  <c r="CA233" i="1"/>
  <c r="BW226" i="1"/>
  <c r="BW239" i="1"/>
  <c r="BS236" i="1"/>
  <c r="BS227" i="1"/>
  <c r="BO228" i="1"/>
  <c r="BO237" i="1"/>
  <c r="BO242" i="1"/>
  <c r="BK227" i="1"/>
  <c r="BK236" i="1"/>
  <c r="BK245" i="1"/>
  <c r="CG234" i="1"/>
  <c r="CG229" i="1"/>
  <c r="CC237" i="1"/>
  <c r="CC246" i="1"/>
  <c r="BY236" i="1"/>
  <c r="BY245" i="1"/>
  <c r="BY227" i="1"/>
  <c r="BU244" i="1"/>
  <c r="BU226" i="1"/>
  <c r="BQ234" i="1"/>
  <c r="BQ229" i="1"/>
  <c r="BM237" i="1"/>
  <c r="BM242" i="1"/>
  <c r="CI229" i="1"/>
  <c r="CI234" i="1"/>
  <c r="CI243" i="1"/>
  <c r="CE228" i="1"/>
  <c r="CE237" i="1"/>
  <c r="CE242" i="1"/>
  <c r="CA227" i="1"/>
  <c r="CA236" i="1"/>
  <c r="CA245" i="1"/>
  <c r="BW230" i="1"/>
  <c r="BW228" i="1"/>
  <c r="BS233" i="1"/>
  <c r="BS247" i="1"/>
  <c r="BO232" i="1"/>
  <c r="BO241" i="1"/>
  <c r="BO246" i="1"/>
  <c r="BK231" i="1"/>
  <c r="BK240" i="1"/>
  <c r="BK249" i="1"/>
  <c r="CG236" i="1"/>
  <c r="CG245" i="1"/>
  <c r="CC230" i="1"/>
  <c r="CC244" i="1"/>
  <c r="BY229" i="1"/>
  <c r="BY234" i="1"/>
  <c r="BU228" i="1"/>
  <c r="BU237" i="1"/>
  <c r="BU242" i="1"/>
  <c r="BQ236" i="1"/>
  <c r="BQ245" i="1"/>
  <c r="BM226" i="1"/>
  <c r="BM244" i="1"/>
  <c r="CI236" i="1"/>
  <c r="CI245" i="1"/>
  <c r="CE235" i="1"/>
  <c r="CE244" i="1"/>
  <c r="CA234" i="1"/>
  <c r="CA243" i="1"/>
  <c r="BW237" i="1"/>
  <c r="BW235" i="1"/>
  <c r="BW248" i="1"/>
  <c r="BS238" i="1"/>
  <c r="BO239" i="1"/>
  <c r="BO248" i="1"/>
  <c r="BK238" i="1"/>
  <c r="BK247" i="1"/>
  <c r="BW196" i="1"/>
  <c r="BK212" i="1"/>
  <c r="BN211" i="1"/>
  <c r="BT197" i="1"/>
  <c r="BO195" i="1"/>
  <c r="CA205" i="1"/>
  <c r="BM174" i="1"/>
  <c r="CI182" i="1"/>
  <c r="BW167" i="1"/>
  <c r="BW155" i="1"/>
  <c r="BS148" i="1"/>
  <c r="BS138" i="1"/>
  <c r="BW148" i="1"/>
  <c r="BO144" i="1"/>
  <c r="BO149" i="1"/>
  <c r="BO142" i="1"/>
  <c r="CH136" i="1"/>
  <c r="CD142" i="1"/>
  <c r="BZ148" i="1"/>
  <c r="BO135" i="1"/>
  <c r="BO154" i="1"/>
  <c r="BW149" i="1"/>
  <c r="BO133" i="1"/>
  <c r="BO157" i="1" s="1"/>
  <c r="BZ144" i="1"/>
  <c r="BO134" i="1"/>
  <c r="CH135" i="1"/>
  <c r="CH140" i="1"/>
  <c r="BZ154" i="1"/>
  <c r="CH148" i="1"/>
  <c r="BV154" i="1"/>
  <c r="BO147" i="1"/>
  <c r="BO138" i="1"/>
  <c r="BO136" i="1"/>
  <c r="BO141" i="1"/>
  <c r="BZ143" i="1"/>
  <c r="CH152" i="1"/>
  <c r="CH156" i="1"/>
  <c r="BO143" i="1"/>
  <c r="CH142" i="1"/>
  <c r="BR145" i="1"/>
  <c r="BQ115" i="1"/>
  <c r="BU114" i="1"/>
  <c r="BR117" i="1"/>
  <c r="CH84" i="1"/>
  <c r="CE75" i="1"/>
  <c r="CE91" i="1"/>
  <c r="CI87" i="1"/>
  <c r="BO76" i="1"/>
  <c r="CA71" i="1"/>
  <c r="BK73" i="1"/>
  <c r="BW74" i="1"/>
  <c r="CI71" i="1"/>
  <c r="CI92" i="1"/>
  <c r="BS73" i="1"/>
  <c r="BW75" i="1"/>
  <c r="BM53" i="1"/>
  <c r="BQ49" i="1"/>
  <c r="BY44" i="1"/>
  <c r="BY51" i="1"/>
  <c r="BY59" i="1"/>
  <c r="CC55" i="1"/>
  <c r="CC62" i="1"/>
  <c r="CG48" i="1"/>
  <c r="CG63" i="1"/>
  <c r="BQ55" i="1"/>
  <c r="BU62" i="1"/>
  <c r="BY48" i="1"/>
  <c r="BY63" i="1"/>
  <c r="CC42" i="1"/>
  <c r="CC53" i="1"/>
  <c r="CG43" i="1"/>
  <c r="CG52" i="1"/>
  <c r="CG60" i="1"/>
  <c r="BL13" i="1"/>
  <c r="BP17" i="1"/>
  <c r="CF23" i="1"/>
  <c r="BK955" i="1"/>
  <c r="BK960" i="1"/>
  <c r="BK958" i="1"/>
  <c r="BK945" i="1"/>
  <c r="BK952" i="1"/>
  <c r="BK949" i="1"/>
  <c r="BK961" i="1"/>
  <c r="BK957" i="1"/>
  <c r="BK953" i="1"/>
  <c r="BK940" i="1"/>
  <c r="BK959" i="1"/>
  <c r="BK947" i="1"/>
  <c r="BK956" i="1"/>
  <c r="BK942" i="1"/>
  <c r="BK941" i="1"/>
  <c r="BO956" i="1"/>
  <c r="BO953" i="1"/>
  <c r="BO939" i="1"/>
  <c r="BO963" i="1" s="1"/>
  <c r="BO945" i="1"/>
  <c r="BO941" i="1"/>
  <c r="BO943" i="1"/>
  <c r="BO952" i="1"/>
  <c r="BO944" i="1"/>
  <c r="BO946" i="1"/>
  <c r="BO942" i="1"/>
  <c r="BO961" i="1"/>
  <c r="BO955" i="1"/>
  <c r="BO940" i="1"/>
  <c r="BO957" i="1"/>
  <c r="BO959" i="1"/>
  <c r="BS957" i="1"/>
  <c r="BS945" i="1"/>
  <c r="BS954" i="1"/>
  <c r="BS952" i="1"/>
  <c r="BS951" i="1"/>
  <c r="BS950" i="1"/>
  <c r="BS949" i="1"/>
  <c r="BS948" i="1"/>
  <c r="BS939" i="1"/>
  <c r="BS958" i="1"/>
  <c r="BS961" i="1"/>
  <c r="BS941" i="1"/>
  <c r="BS947" i="1"/>
  <c r="BS959" i="1"/>
  <c r="BS942" i="1"/>
  <c r="BW958" i="1"/>
  <c r="BW955" i="1"/>
  <c r="BW941" i="1"/>
  <c r="BW951" i="1"/>
  <c r="BW961" i="1"/>
  <c r="BW948" i="1"/>
  <c r="BW954" i="1"/>
  <c r="BW946" i="1"/>
  <c r="BW960" i="1"/>
  <c r="BW952" i="1"/>
  <c r="BW949" i="1"/>
  <c r="BW957" i="1"/>
  <c r="BW942" i="1"/>
  <c r="BW945" i="1"/>
  <c r="BW947" i="1"/>
  <c r="CA955" i="1"/>
  <c r="CA939" i="1"/>
  <c r="CA950" i="1"/>
  <c r="CA962" i="1"/>
  <c r="CA957" i="1"/>
  <c r="CA942" i="1"/>
  <c r="CA943" i="1"/>
  <c r="CA949" i="1"/>
  <c r="CA946" i="1"/>
  <c r="CA945" i="1"/>
  <c r="CA959" i="1"/>
  <c r="CA954" i="1"/>
  <c r="CA948" i="1"/>
  <c r="CA941" i="1"/>
  <c r="CA960" i="1"/>
  <c r="CE956" i="1"/>
  <c r="CE957" i="1"/>
  <c r="CE962" i="1"/>
  <c r="CE941" i="1"/>
  <c r="CE949" i="1"/>
  <c r="CE950" i="1"/>
  <c r="CE952" i="1"/>
  <c r="CE944" i="1"/>
  <c r="CE942" i="1"/>
  <c r="CE945" i="1"/>
  <c r="CE947" i="1"/>
  <c r="CE959" i="1"/>
  <c r="CE940" i="1"/>
  <c r="CE953" i="1"/>
  <c r="CE946" i="1"/>
  <c r="CI957" i="1"/>
  <c r="CI950" i="1"/>
  <c r="CI960" i="1"/>
  <c r="CI946" i="1"/>
  <c r="CI959" i="1"/>
  <c r="CI942" i="1"/>
  <c r="CI951" i="1"/>
  <c r="CI955" i="1"/>
  <c r="CI956" i="1"/>
  <c r="CI954" i="1"/>
  <c r="CI961" i="1"/>
  <c r="CI949" i="1"/>
  <c r="CI948" i="1"/>
  <c r="CI940" i="1"/>
  <c r="CI962" i="1"/>
  <c r="CI943" i="1"/>
  <c r="CI952" i="1"/>
  <c r="CE951" i="1"/>
  <c r="CE948" i="1"/>
  <c r="CA961" i="1"/>
  <c r="CA952" i="1"/>
  <c r="BW959" i="1"/>
  <c r="BW939" i="1"/>
  <c r="BW962" i="1"/>
  <c r="BS944" i="1"/>
  <c r="BS962" i="1"/>
  <c r="BO950" i="1"/>
  <c r="BO948" i="1"/>
  <c r="BK954" i="1"/>
  <c r="BK939" i="1"/>
  <c r="BL962" i="1"/>
  <c r="BL946" i="1"/>
  <c r="BL959" i="1"/>
  <c r="BL955" i="1"/>
  <c r="BL956" i="1"/>
  <c r="BL957" i="1"/>
  <c r="BL958" i="1"/>
  <c r="BL961" i="1"/>
  <c r="BL947" i="1"/>
  <c r="BL952" i="1"/>
  <c r="BL944" i="1"/>
  <c r="BL954" i="1"/>
  <c r="BL960" i="1"/>
  <c r="BL941" i="1"/>
  <c r="BL945" i="1"/>
  <c r="BL943" i="1"/>
  <c r="BP959" i="1"/>
  <c r="BP957" i="1"/>
  <c r="BP958" i="1"/>
  <c r="BP939" i="1"/>
  <c r="BP962" i="1"/>
  <c r="BP948" i="1"/>
  <c r="BP946" i="1"/>
  <c r="BP956" i="1"/>
  <c r="BP942" i="1"/>
  <c r="BP953" i="1"/>
  <c r="BP960" i="1"/>
  <c r="BP961" i="1"/>
  <c r="BT960" i="1"/>
  <c r="BT948" i="1"/>
  <c r="BT958" i="1"/>
  <c r="BT961" i="1"/>
  <c r="BT946" i="1"/>
  <c r="BT941" i="1"/>
  <c r="BT956" i="1"/>
  <c r="BT944" i="1"/>
  <c r="BT957" i="1"/>
  <c r="BT939" i="1"/>
  <c r="BT962" i="1"/>
  <c r="BT942" i="1"/>
  <c r="BX961" i="1"/>
  <c r="BX959" i="1"/>
  <c r="BX941" i="1"/>
  <c r="BX955" i="1"/>
  <c r="BX962" i="1"/>
  <c r="BX939" i="1"/>
  <c r="BX957" i="1"/>
  <c r="BX958" i="1"/>
  <c r="BX944" i="1"/>
  <c r="BX948" i="1"/>
  <c r="BX954" i="1"/>
  <c r="BX956" i="1"/>
  <c r="CB962" i="1"/>
  <c r="CB952" i="1"/>
  <c r="CB942" i="1"/>
  <c r="CB959" i="1"/>
  <c r="CB947" i="1"/>
  <c r="CB949" i="1"/>
  <c r="CB958" i="1"/>
  <c r="CB951" i="1"/>
  <c r="CB957" i="1"/>
  <c r="CB945" i="1"/>
  <c r="CB939" i="1"/>
  <c r="CB943" i="1"/>
  <c r="CF959" i="1"/>
  <c r="CF961" i="1"/>
  <c r="CF939" i="1"/>
  <c r="CF957" i="1"/>
  <c r="CF940" i="1"/>
  <c r="CF956" i="1"/>
  <c r="CF955" i="1"/>
  <c r="CF960" i="1"/>
  <c r="CF946" i="1"/>
  <c r="CF952" i="1"/>
  <c r="CF954" i="1"/>
  <c r="CF949" i="1"/>
  <c r="CF950" i="1"/>
  <c r="CF942" i="1"/>
  <c r="CF947" i="1"/>
  <c r="CB944" i="1"/>
  <c r="CB940" i="1"/>
  <c r="CB950" i="1"/>
  <c r="BX940" i="1"/>
  <c r="BX947" i="1"/>
  <c r="BX949" i="1"/>
  <c r="BT945" i="1"/>
  <c r="BT955" i="1"/>
  <c r="BT940" i="1"/>
  <c r="BP944" i="1"/>
  <c r="BP950" i="1"/>
  <c r="BP947" i="1"/>
  <c r="BL951" i="1"/>
  <c r="BL949" i="1"/>
  <c r="CI939" i="1"/>
  <c r="CI947" i="1"/>
  <c r="CI953" i="1"/>
  <c r="CE939" i="1"/>
  <c r="CE958" i="1"/>
  <c r="CA944" i="1"/>
  <c r="CA953" i="1"/>
  <c r="BW953" i="1"/>
  <c r="BW940" i="1"/>
  <c r="BS960" i="1"/>
  <c r="BS946" i="1"/>
  <c r="BS953" i="1"/>
  <c r="BO951" i="1"/>
  <c r="BO954" i="1"/>
  <c r="BK948" i="1"/>
  <c r="BK943" i="1"/>
  <c r="CF953" i="1"/>
  <c r="CF944" i="1"/>
  <c r="CF962" i="1"/>
  <c r="CB948" i="1"/>
  <c r="CB955" i="1"/>
  <c r="CB953" i="1"/>
  <c r="BX952" i="1"/>
  <c r="BX942" i="1"/>
  <c r="BX960" i="1"/>
  <c r="BT947" i="1"/>
  <c r="BT949" i="1"/>
  <c r="BT951" i="1"/>
  <c r="BP945" i="1"/>
  <c r="BP940" i="1"/>
  <c r="BP951" i="1"/>
  <c r="BL939" i="1"/>
  <c r="BL942" i="1"/>
  <c r="CI944" i="1"/>
  <c r="CI941" i="1"/>
  <c r="CE954" i="1"/>
  <c r="CE943" i="1"/>
  <c r="CE963" i="1" s="1"/>
  <c r="CE960" i="1"/>
  <c r="CA956" i="1"/>
  <c r="CA947" i="1"/>
  <c r="BW943" i="1"/>
  <c r="BW950" i="1"/>
  <c r="BS940" i="1"/>
  <c r="BS955" i="1"/>
  <c r="BO962" i="1"/>
  <c r="BO947" i="1"/>
  <c r="BO960" i="1"/>
  <c r="BK944" i="1"/>
  <c r="BK962" i="1"/>
  <c r="BM957" i="1"/>
  <c r="CG926" i="1"/>
  <c r="BV924" i="1"/>
  <c r="BV930" i="1"/>
  <c r="BR919" i="1"/>
  <c r="BN930" i="1"/>
  <c r="BJ916" i="1"/>
  <c r="CG912" i="1"/>
  <c r="CG915" i="1"/>
  <c r="CG925" i="1"/>
  <c r="CI892" i="1"/>
  <c r="CI882" i="1"/>
  <c r="CI889" i="1"/>
  <c r="CE893" i="1"/>
  <c r="CE877" i="1"/>
  <c r="CE899" i="1"/>
  <c r="CE896" i="1"/>
  <c r="CA900" i="1"/>
  <c r="CA881" i="1"/>
  <c r="CA898" i="1"/>
  <c r="BW892" i="1"/>
  <c r="BW880" i="1"/>
  <c r="BW900" i="1"/>
  <c r="BS882" i="1"/>
  <c r="BS890" i="1"/>
  <c r="BS892" i="1"/>
  <c r="BS893" i="1"/>
  <c r="BO895" i="1"/>
  <c r="BO883" i="1"/>
  <c r="BO888" i="1"/>
  <c r="BK888" i="1"/>
  <c r="BK882" i="1"/>
  <c r="BK887" i="1"/>
  <c r="CI879" i="1"/>
  <c r="CI886" i="1"/>
  <c r="CI884" i="1"/>
  <c r="CI893" i="1"/>
  <c r="CE881" i="1"/>
  <c r="CE889" i="1"/>
  <c r="CE891" i="1"/>
  <c r="CA884" i="1"/>
  <c r="CA889" i="1"/>
  <c r="CA887" i="1"/>
  <c r="BW891" i="1"/>
  <c r="BW884" i="1"/>
  <c r="BW888" i="1"/>
  <c r="BW890" i="1"/>
  <c r="BS887" i="1"/>
  <c r="BS880" i="1"/>
  <c r="BS889" i="1"/>
  <c r="BO878" i="1"/>
  <c r="BO897" i="1"/>
  <c r="BO886" i="1"/>
  <c r="BO896" i="1"/>
  <c r="BK886" i="1"/>
  <c r="BK897" i="1"/>
  <c r="BK893" i="1"/>
  <c r="BL853" i="1"/>
  <c r="BU860" i="1"/>
  <c r="BL856" i="1"/>
  <c r="BL865" i="1"/>
  <c r="BJ861" i="1"/>
  <c r="CG861" i="1"/>
  <c r="BM852" i="1"/>
  <c r="CB825" i="1"/>
  <c r="BP823" i="1"/>
  <c r="CB821" i="1"/>
  <c r="BR803" i="1"/>
  <c r="CD798" i="1"/>
  <c r="BJ788" i="1"/>
  <c r="BZ797" i="1"/>
  <c r="BJ802" i="1"/>
  <c r="BZ762" i="1"/>
  <c r="BN754" i="1"/>
  <c r="CI770" i="1"/>
  <c r="BW764" i="1"/>
  <c r="BS762" i="1"/>
  <c r="BO767" i="1"/>
  <c r="CH754" i="1"/>
  <c r="CD762" i="1"/>
  <c r="BZ770" i="1"/>
  <c r="BN762" i="1"/>
  <c r="BJ771" i="1"/>
  <c r="CD754" i="1"/>
  <c r="BJ763" i="1"/>
  <c r="CI757" i="1"/>
  <c r="BW771" i="1"/>
  <c r="BS757" i="1"/>
  <c r="BK764" i="1"/>
  <c r="CH762" i="1"/>
  <c r="BV754" i="1"/>
  <c r="BR762" i="1"/>
  <c r="BN770" i="1"/>
  <c r="CH739" i="1"/>
  <c r="BZ731" i="1"/>
  <c r="BV730" i="1"/>
  <c r="BR738" i="1"/>
  <c r="CF742" i="1"/>
  <c r="CF731" i="1"/>
  <c r="CB726" i="1"/>
  <c r="BX724" i="1"/>
  <c r="BX744" i="1"/>
  <c r="BT729" i="1"/>
  <c r="BP738" i="1"/>
  <c r="BP743" i="1"/>
  <c r="BL742" i="1"/>
  <c r="CD723" i="1"/>
  <c r="BZ722" i="1"/>
  <c r="BV725" i="1"/>
  <c r="BN728" i="1"/>
  <c r="CB733" i="1"/>
  <c r="BT743" i="1"/>
  <c r="BL729" i="1"/>
  <c r="BZ696" i="1"/>
  <c r="CF705" i="1"/>
  <c r="CF713" i="1"/>
  <c r="CB697" i="1"/>
  <c r="CB713" i="1"/>
  <c r="BX697" i="1"/>
  <c r="BX705" i="1"/>
  <c r="BT697" i="1"/>
  <c r="BT705" i="1"/>
  <c r="BT713" i="1"/>
  <c r="BP705" i="1"/>
  <c r="BP713" i="1"/>
  <c r="BL697" i="1"/>
  <c r="BL713" i="1"/>
  <c r="CF670" i="1"/>
  <c r="CB664" i="1"/>
  <c r="BX672" i="1"/>
  <c r="BT668" i="1"/>
  <c r="BT677" i="1"/>
  <c r="BP668" i="1"/>
  <c r="BL663" i="1"/>
  <c r="CF660" i="1"/>
  <c r="CB678" i="1"/>
  <c r="BX663" i="1"/>
  <c r="BT680" i="1"/>
  <c r="BP665" i="1"/>
  <c r="BL677" i="1"/>
  <c r="CG648" i="1"/>
  <c r="BM652" i="1"/>
  <c r="CC617" i="1"/>
  <c r="BL601" i="1"/>
  <c r="BM601" i="1"/>
  <c r="CB583" i="1"/>
  <c r="CH585" i="1"/>
  <c r="CH568" i="1"/>
  <c r="BZ583" i="1"/>
  <c r="BZ570" i="1"/>
  <c r="BV575" i="1"/>
  <c r="BR568" i="1"/>
  <c r="BN581" i="1"/>
  <c r="BJ587" i="1"/>
  <c r="CD584" i="1"/>
  <c r="BV590" i="1"/>
  <c r="BT548" i="1"/>
  <c r="CF538" i="1"/>
  <c r="CB557" i="1"/>
  <c r="BT552" i="1"/>
  <c r="BL546" i="1"/>
  <c r="BX540" i="1"/>
  <c r="BL553" i="1"/>
  <c r="BX545" i="1"/>
  <c r="BL548" i="1"/>
  <c r="CF513" i="1"/>
  <c r="BZ528" i="1"/>
  <c r="BR520" i="1"/>
  <c r="BM507" i="1"/>
  <c r="BP513" i="1"/>
  <c r="CH520" i="1"/>
  <c r="BV512" i="1"/>
  <c r="BJ524" i="1"/>
  <c r="BV491" i="1"/>
  <c r="CD465" i="1"/>
  <c r="BV457" i="1"/>
  <c r="BN465" i="1"/>
  <c r="CG446" i="1"/>
  <c r="CC463" i="1"/>
  <c r="BU460" i="1"/>
  <c r="BM461" i="1"/>
  <c r="CD451" i="1"/>
  <c r="BN455" i="1"/>
  <c r="CE429" i="1"/>
  <c r="BW435" i="1"/>
  <c r="CD425" i="1"/>
  <c r="BW421" i="1"/>
  <c r="BS416" i="1"/>
  <c r="CI396" i="1"/>
  <c r="CA391" i="1"/>
  <c r="BS398" i="1"/>
  <c r="BN370" i="1"/>
  <c r="CD366" i="1"/>
  <c r="BL364" i="1"/>
  <c r="CH327" i="1"/>
  <c r="BN331" i="1"/>
  <c r="CF340" i="1"/>
  <c r="CD330" i="1"/>
  <c r="BZ330" i="1"/>
  <c r="BN330" i="1"/>
  <c r="CG303" i="1"/>
  <c r="BY291" i="1"/>
  <c r="BM295" i="1"/>
  <c r="CH292" i="1"/>
  <c r="CH297" i="1"/>
  <c r="CH302" i="1"/>
  <c r="CH308" i="1"/>
  <c r="CD289" i="1"/>
  <c r="CD294" i="1"/>
  <c r="CD300" i="1"/>
  <c r="CD305" i="1"/>
  <c r="CD310" i="1"/>
  <c r="BZ292" i="1"/>
  <c r="BZ297" i="1"/>
  <c r="BZ302" i="1"/>
  <c r="BZ308" i="1"/>
  <c r="BV291" i="1"/>
  <c r="BV300" i="1"/>
  <c r="BR288" i="1"/>
  <c r="BR299" i="1"/>
  <c r="BR308" i="1"/>
  <c r="BN292" i="1"/>
  <c r="BN297" i="1"/>
  <c r="BN302" i="1"/>
  <c r="BN308" i="1"/>
  <c r="BJ291" i="1"/>
  <c r="BJ297" i="1"/>
  <c r="BJ305" i="1"/>
  <c r="CC308" i="1"/>
  <c r="BU306" i="1"/>
  <c r="BM308" i="1"/>
  <c r="CB272" i="1"/>
  <c r="BX263" i="1"/>
  <c r="BL271" i="1"/>
  <c r="BJ276" i="1"/>
  <c r="BJ231" i="1"/>
  <c r="BJ242" i="1"/>
  <c r="CB228" i="1"/>
  <c r="BJ229" i="1"/>
  <c r="BJ205" i="1"/>
  <c r="BU215" i="1"/>
  <c r="BN209" i="1"/>
  <c r="BZ199" i="1"/>
  <c r="BR208" i="1"/>
  <c r="BM209" i="1"/>
  <c r="CG207" i="1"/>
  <c r="CD173" i="1"/>
  <c r="BR165" i="1"/>
  <c r="CD183" i="1"/>
  <c r="BR175" i="1"/>
  <c r="BR155" i="1"/>
  <c r="CB145" i="1"/>
  <c r="CB136" i="1"/>
  <c r="CB152" i="1"/>
  <c r="BV144" i="1"/>
  <c r="BR135" i="1"/>
  <c r="BR143" i="1"/>
  <c r="BR150" i="1"/>
  <c r="BY152" i="1"/>
  <c r="CB134" i="1"/>
  <c r="BV139" i="1"/>
  <c r="BR147" i="1"/>
  <c r="BY133" i="1"/>
  <c r="BV133" i="1"/>
  <c r="BR144" i="1"/>
  <c r="BR136" i="1"/>
  <c r="BN136" i="1"/>
  <c r="CB139" i="1"/>
  <c r="BY150" i="1"/>
  <c r="BV140" i="1"/>
  <c r="BR140" i="1"/>
  <c r="BR156" i="1"/>
  <c r="BR137" i="1"/>
  <c r="BW80" i="1"/>
  <c r="CE85" i="1"/>
  <c r="CE93" i="1"/>
  <c r="CI90" i="1"/>
  <c r="BO82" i="1"/>
  <c r="BS79" i="1"/>
  <c r="BS90" i="1"/>
  <c r="CA86" i="1"/>
  <c r="CA91" i="1"/>
  <c r="BK87" i="1"/>
  <c r="CE73" i="1"/>
  <c r="CE81" i="1"/>
  <c r="CI74" i="1"/>
  <c r="BO73" i="1"/>
  <c r="BW76" i="1"/>
  <c r="BW91" i="1"/>
  <c r="BV51" i="1"/>
  <c r="BJ45" i="1"/>
  <c r="BJ46" i="1"/>
  <c r="BJ54" i="1"/>
  <c r="BJ53" i="1"/>
  <c r="BJ60" i="1"/>
  <c r="BJ61" i="1"/>
  <c r="BN41" i="1"/>
  <c r="BN49" i="1"/>
  <c r="BN48" i="1"/>
  <c r="BN55" i="1"/>
  <c r="BN63" i="1"/>
  <c r="BN62" i="1"/>
  <c r="BR42" i="1"/>
  <c r="BR45" i="1"/>
  <c r="BR53" i="1"/>
  <c r="BR52" i="1"/>
  <c r="BR59" i="1"/>
  <c r="BR58" i="1"/>
  <c r="BY46" i="1"/>
  <c r="BY54" i="1"/>
  <c r="BY53" i="1"/>
  <c r="BY61" i="1"/>
  <c r="CC40" i="1"/>
  <c r="CC43" i="1"/>
  <c r="CC50" i="1"/>
  <c r="CC57" i="1"/>
  <c r="CC56" i="1"/>
  <c r="CG42" i="1"/>
  <c r="CG50" i="1"/>
  <c r="CG49" i="1"/>
  <c r="CG57" i="1"/>
  <c r="BV43" i="1"/>
  <c r="BV59" i="1"/>
  <c r="BJ41" i="1"/>
  <c r="BJ42" i="1"/>
  <c r="BJ50" i="1"/>
  <c r="BJ49" i="1"/>
  <c r="BJ56" i="1"/>
  <c r="BN42" i="1"/>
  <c r="BN45" i="1"/>
  <c r="BN53" i="1"/>
  <c r="BN52" i="1"/>
  <c r="BN59" i="1"/>
  <c r="BR41" i="1"/>
  <c r="BR49" i="1"/>
  <c r="BR48" i="1"/>
  <c r="BR55" i="1"/>
  <c r="BR63" i="1"/>
  <c r="BY41" i="1"/>
  <c r="BY42" i="1"/>
  <c r="BY49" i="1"/>
  <c r="BY58" i="1"/>
  <c r="CC44" i="1"/>
  <c r="CC46" i="1"/>
  <c r="CC54" i="1"/>
  <c r="CC61" i="1"/>
  <c r="CG46" i="1"/>
  <c r="CG54" i="1"/>
  <c r="CG53" i="1"/>
  <c r="BX14" i="1"/>
  <c r="CF918" i="1"/>
  <c r="CF929" i="1"/>
  <c r="BZ911" i="1"/>
  <c r="BZ923" i="1"/>
  <c r="BV922" i="1"/>
  <c r="BV920" i="1"/>
  <c r="BV909" i="1"/>
  <c r="BR926" i="1"/>
  <c r="BR912" i="1"/>
  <c r="BN916" i="1"/>
  <c r="BN911" i="1"/>
  <c r="BJ921" i="1"/>
  <c r="BJ911" i="1"/>
  <c r="CG922" i="1"/>
  <c r="CG930" i="1"/>
  <c r="CG919" i="1"/>
  <c r="BZ908" i="1"/>
  <c r="BZ917" i="1"/>
  <c r="BV914" i="1"/>
  <c r="BV912" i="1"/>
  <c r="BV925" i="1"/>
  <c r="BR917" i="1"/>
  <c r="BR928" i="1"/>
  <c r="BN922" i="1"/>
  <c r="BN927" i="1"/>
  <c r="BJ913" i="1"/>
  <c r="BJ925" i="1"/>
  <c r="CG923" i="1"/>
  <c r="CG910" i="1"/>
  <c r="CG917" i="1"/>
  <c r="BZ925" i="1"/>
  <c r="BZ909" i="1"/>
  <c r="BZ916" i="1"/>
  <c r="BZ922" i="1"/>
  <c r="BZ931" i="1"/>
  <c r="BV918" i="1"/>
  <c r="BV911" i="1"/>
  <c r="BV928" i="1"/>
  <c r="BV921" i="1"/>
  <c r="BR927" i="1"/>
  <c r="BR913" i="1"/>
  <c r="BR923" i="1"/>
  <c r="BR924" i="1"/>
  <c r="BR931" i="1"/>
  <c r="BN917" i="1"/>
  <c r="BN909" i="1"/>
  <c r="BN926" i="1"/>
  <c r="BN923" i="1"/>
  <c r="BJ912" i="1"/>
  <c r="BJ928" i="1"/>
  <c r="BJ924" i="1"/>
  <c r="BJ922" i="1"/>
  <c r="BJ931" i="1"/>
  <c r="CG914" i="1"/>
  <c r="CG924" i="1"/>
  <c r="CG929" i="1"/>
  <c r="CG918" i="1"/>
  <c r="CG913" i="1"/>
  <c r="CG928" i="1"/>
  <c r="BL916" i="1"/>
  <c r="BL924" i="1"/>
  <c r="BL913" i="1"/>
  <c r="BL917" i="1"/>
  <c r="BZ912" i="1"/>
  <c r="BZ913" i="1"/>
  <c r="BZ928" i="1"/>
  <c r="BZ914" i="1"/>
  <c r="BV923" i="1"/>
  <c r="BV919" i="1"/>
  <c r="BV926" i="1"/>
  <c r="BV913" i="1"/>
  <c r="BR914" i="1"/>
  <c r="BR921" i="1"/>
  <c r="BR918" i="1"/>
  <c r="BR916" i="1"/>
  <c r="BN918" i="1"/>
  <c r="BN914" i="1"/>
  <c r="BN924" i="1"/>
  <c r="BJ927" i="1"/>
  <c r="BJ909" i="1"/>
  <c r="BJ920" i="1"/>
  <c r="BJ914" i="1"/>
  <c r="CG927" i="1"/>
  <c r="CG931" i="1"/>
  <c r="CG916" i="1"/>
  <c r="CG911" i="1"/>
  <c r="CG920" i="1"/>
  <c r="BL914" i="1"/>
  <c r="BL918" i="1"/>
  <c r="CF920" i="1"/>
  <c r="CF926" i="1"/>
  <c r="CF916" i="1"/>
  <c r="CF927" i="1"/>
  <c r="CB917" i="1"/>
  <c r="CB913" i="1"/>
  <c r="CB920" i="1"/>
  <c r="CB915" i="1"/>
  <c r="CB914" i="1"/>
  <c r="CB928" i="1"/>
  <c r="CB929" i="1"/>
  <c r="BX927" i="1"/>
  <c r="BX918" i="1"/>
  <c r="BX914" i="1"/>
  <c r="BX919" i="1"/>
  <c r="BX908" i="1"/>
  <c r="BX929" i="1"/>
  <c r="BX931" i="1"/>
  <c r="BT927" i="1"/>
  <c r="BT923" i="1"/>
  <c r="BT929" i="1"/>
  <c r="BT922" i="1"/>
  <c r="BT931" i="1"/>
  <c r="BT925" i="1"/>
  <c r="BT916" i="1"/>
  <c r="BT908" i="1"/>
  <c r="BP927" i="1"/>
  <c r="BP919" i="1"/>
  <c r="BP926" i="1"/>
  <c r="BP922" i="1"/>
  <c r="BP930" i="1"/>
  <c r="BP925" i="1"/>
  <c r="BP924" i="1"/>
  <c r="BP916" i="1"/>
  <c r="BP921" i="1"/>
  <c r="BP913" i="1"/>
  <c r="BT920" i="1"/>
  <c r="BP928" i="1"/>
  <c r="BT928" i="1"/>
  <c r="CB930" i="1"/>
  <c r="BP912" i="1"/>
  <c r="CF928" i="1"/>
  <c r="CF917" i="1"/>
  <c r="CF921" i="1"/>
  <c r="BL890" i="1"/>
  <c r="BL886" i="1"/>
  <c r="BL882" i="1"/>
  <c r="BL878" i="1"/>
  <c r="BL895" i="1"/>
  <c r="BL892" i="1"/>
  <c r="BL898" i="1"/>
  <c r="BL888" i="1"/>
  <c r="BL883" i="1"/>
  <c r="BL877" i="1"/>
  <c r="BL899" i="1"/>
  <c r="BL894" i="1"/>
  <c r="BL887" i="1"/>
  <c r="BL881" i="1"/>
  <c r="BL897" i="1"/>
  <c r="BL893" i="1"/>
  <c r="BL891" i="1"/>
  <c r="BL885" i="1"/>
  <c r="BL880" i="1"/>
  <c r="BL896" i="1"/>
  <c r="BP891" i="1"/>
  <c r="BP887" i="1"/>
  <c r="BP883" i="1"/>
  <c r="BP879" i="1"/>
  <c r="BP892" i="1"/>
  <c r="BP893" i="1"/>
  <c r="BP890" i="1"/>
  <c r="BP886" i="1"/>
  <c r="BP882" i="1"/>
  <c r="BP878" i="1"/>
  <c r="BP896" i="1"/>
  <c r="BP900" i="1"/>
  <c r="BP899" i="1"/>
  <c r="BP889" i="1"/>
  <c r="BP885" i="1"/>
  <c r="BP881" i="1"/>
  <c r="BP877" i="1"/>
  <c r="BP901" i="1" s="1"/>
  <c r="BP894" i="1"/>
  <c r="BT892" i="1"/>
  <c r="BT887" i="1"/>
  <c r="BT883" i="1"/>
  <c r="BT879" i="1"/>
  <c r="BT898" i="1"/>
  <c r="BT893" i="1"/>
  <c r="BT890" i="1"/>
  <c r="BT886" i="1"/>
  <c r="BT882" i="1"/>
  <c r="BT878" i="1"/>
  <c r="BT897" i="1"/>
  <c r="BT891" i="1"/>
  <c r="BT900" i="1"/>
  <c r="BT889" i="1"/>
  <c r="BT885" i="1"/>
  <c r="BT881" i="1"/>
  <c r="BT877" i="1"/>
  <c r="BT895" i="1"/>
  <c r="BX890" i="1"/>
  <c r="BX886" i="1"/>
  <c r="BX882" i="1"/>
  <c r="BX878" i="1"/>
  <c r="BX899" i="1"/>
  <c r="BX896" i="1"/>
  <c r="BX889" i="1"/>
  <c r="BX885" i="1"/>
  <c r="BX881" i="1"/>
  <c r="BX877" i="1"/>
  <c r="BX894" i="1"/>
  <c r="BX895" i="1"/>
  <c r="BX897" i="1"/>
  <c r="BX888" i="1"/>
  <c r="BX884" i="1"/>
  <c r="BX880" i="1"/>
  <c r="BX892" i="1"/>
  <c r="BX898" i="1"/>
  <c r="CB890" i="1"/>
  <c r="CB886" i="1"/>
  <c r="CB882" i="1"/>
  <c r="CB878" i="1"/>
  <c r="CB893" i="1"/>
  <c r="CB896" i="1"/>
  <c r="CB889" i="1"/>
  <c r="CB885" i="1"/>
  <c r="CB881" i="1"/>
  <c r="CB898" i="1"/>
  <c r="CB888" i="1"/>
  <c r="CB884" i="1"/>
  <c r="CB880" i="1"/>
  <c r="CB900" i="1"/>
  <c r="CB891" i="1"/>
  <c r="CF891" i="1"/>
  <c r="CF887" i="1"/>
  <c r="CF883" i="1"/>
  <c r="CF879" i="1"/>
  <c r="CF893" i="1"/>
  <c r="CF898" i="1"/>
  <c r="CF899" i="1"/>
  <c r="CF889" i="1"/>
  <c r="CF885" i="1"/>
  <c r="CF881" i="1"/>
  <c r="CF877" i="1"/>
  <c r="CF900" i="1"/>
  <c r="CI878" i="1"/>
  <c r="CI896" i="1"/>
  <c r="CI888" i="1"/>
  <c r="CI881" i="1"/>
  <c r="CE894" i="1"/>
  <c r="CE895" i="1"/>
  <c r="CE890" i="1"/>
  <c r="CA877" i="1"/>
  <c r="CA878" i="1"/>
  <c r="CA890" i="1"/>
  <c r="CA883" i="1"/>
  <c r="BW897" i="1"/>
  <c r="BW893" i="1"/>
  <c r="BW887" i="1"/>
  <c r="BS898" i="1"/>
  <c r="BS888" i="1"/>
  <c r="BS878" i="1"/>
  <c r="BS881" i="1"/>
  <c r="BO894" i="1"/>
  <c r="BO891" i="1"/>
  <c r="BO893" i="1"/>
  <c r="BK885" i="1"/>
  <c r="BK884" i="1"/>
  <c r="BK877" i="1"/>
  <c r="BK883" i="1"/>
  <c r="BK899" i="1"/>
  <c r="BK892" i="1"/>
  <c r="BK879" i="1"/>
  <c r="BK878" i="1"/>
  <c r="BK880" i="1"/>
  <c r="BK889" i="1"/>
  <c r="BO900" i="1"/>
  <c r="BO884" i="1"/>
  <c r="BO885" i="1"/>
  <c r="BO882" i="1"/>
  <c r="BO890" i="1"/>
  <c r="BO899" i="1"/>
  <c r="BS897" i="1"/>
  <c r="BS894" i="1"/>
  <c r="BS877" i="1"/>
  <c r="BS879" i="1"/>
  <c r="BS899" i="1"/>
  <c r="BS886" i="1"/>
  <c r="BW898" i="1"/>
  <c r="BW882" i="1"/>
  <c r="BW889" i="1"/>
  <c r="BW881" i="1"/>
  <c r="BW885" i="1"/>
  <c r="BW877" i="1"/>
  <c r="CA899" i="1"/>
  <c r="CA897" i="1"/>
  <c r="CA879" i="1"/>
  <c r="CA893" i="1"/>
  <c r="CA892" i="1"/>
  <c r="CA885" i="1"/>
  <c r="CE900" i="1"/>
  <c r="CE888" i="1"/>
  <c r="CE898" i="1"/>
  <c r="CE879" i="1"/>
  <c r="CE883" i="1"/>
  <c r="CE887" i="1"/>
  <c r="CI897" i="1"/>
  <c r="CI898" i="1"/>
  <c r="CI877" i="1"/>
  <c r="CI895" i="1"/>
  <c r="CI894" i="1"/>
  <c r="CI891" i="1"/>
  <c r="BT861" i="1"/>
  <c r="BK848" i="1"/>
  <c r="BV861" i="1"/>
  <c r="BN846" i="1"/>
  <c r="BN867" i="1"/>
  <c r="CG849" i="1"/>
  <c r="BX862" i="1"/>
  <c r="CG847" i="1"/>
  <c r="BT862" i="1"/>
  <c r="BV846" i="1"/>
  <c r="BN860" i="1"/>
  <c r="BN864" i="1"/>
  <c r="CC849" i="1"/>
  <c r="CI830" i="1"/>
  <c r="CH791" i="1"/>
  <c r="BZ790" i="1"/>
  <c r="BN800" i="1"/>
  <c r="CD788" i="1"/>
  <c r="BV788" i="1"/>
  <c r="BN805" i="1"/>
  <c r="CE765" i="1"/>
  <c r="CE770" i="1"/>
  <c r="CA758" i="1"/>
  <c r="BW768" i="1"/>
  <c r="BS768" i="1"/>
  <c r="BO773" i="1"/>
  <c r="BK760" i="1"/>
  <c r="CC755" i="1"/>
  <c r="BQ754" i="1"/>
  <c r="CI753" i="1"/>
  <c r="CE755" i="1"/>
  <c r="CA754" i="1"/>
  <c r="BS756" i="1"/>
  <c r="BS753" i="1"/>
  <c r="BO771" i="1"/>
  <c r="BU760" i="1"/>
  <c r="BU729" i="1"/>
  <c r="BY742" i="1"/>
  <c r="CC726" i="1"/>
  <c r="CH709" i="1"/>
  <c r="BR702" i="1"/>
  <c r="BK680" i="1"/>
  <c r="BK681" i="1"/>
  <c r="BK671" i="1"/>
  <c r="BK676" i="1"/>
  <c r="BK660" i="1"/>
  <c r="BK667" i="1"/>
  <c r="BK679" i="1"/>
  <c r="BO681" i="1"/>
  <c r="BO674" i="1"/>
  <c r="BO668" i="1"/>
  <c r="BO677" i="1"/>
  <c r="BO661" i="1"/>
  <c r="BO667" i="1"/>
  <c r="BO670" i="1"/>
  <c r="BS682" i="1"/>
  <c r="BS671" i="1"/>
  <c r="BS681" i="1"/>
  <c r="BS678" i="1"/>
  <c r="BS667" i="1"/>
  <c r="BS680" i="1"/>
  <c r="BS665" i="1"/>
  <c r="BW676" i="1"/>
  <c r="BW682" i="1"/>
  <c r="BW665" i="1"/>
  <c r="BW663" i="1"/>
  <c r="BW662" i="1"/>
  <c r="BW664" i="1"/>
  <c r="CA664" i="1"/>
  <c r="CA663" i="1"/>
  <c r="CA666" i="1"/>
  <c r="CE665" i="1"/>
  <c r="CE678" i="1"/>
  <c r="CE683" i="1"/>
  <c r="CI682" i="1"/>
  <c r="CI666" i="1"/>
  <c r="CI661" i="1"/>
  <c r="CI663" i="1"/>
  <c r="CI665" i="1"/>
  <c r="CI660" i="1"/>
  <c r="CE675" i="1"/>
  <c r="CE667" i="1"/>
  <c r="CE663" i="1"/>
  <c r="CA679" i="1"/>
  <c r="CA662" i="1"/>
  <c r="CA672" i="1"/>
  <c r="BW680" i="1"/>
  <c r="BS664" i="1"/>
  <c r="BS676" i="1"/>
  <c r="BO663" i="1"/>
  <c r="BO676" i="1"/>
  <c r="BK678" i="1"/>
  <c r="BL675" i="1"/>
  <c r="BL669" i="1"/>
  <c r="BL666" i="1"/>
  <c r="BL680" i="1"/>
  <c r="BP672" i="1"/>
  <c r="BP678" i="1"/>
  <c r="BP667" i="1"/>
  <c r="BP673" i="1"/>
  <c r="BT673" i="1"/>
  <c r="BT671" i="1"/>
  <c r="BT678" i="1"/>
  <c r="BT666" i="1"/>
  <c r="BX674" i="1"/>
  <c r="BX680" i="1"/>
  <c r="BX667" i="1"/>
  <c r="BX675" i="1"/>
  <c r="CB675" i="1"/>
  <c r="CB673" i="1"/>
  <c r="CB666" i="1"/>
  <c r="CB680" i="1"/>
  <c r="CF672" i="1"/>
  <c r="CF682" i="1"/>
  <c r="CF675" i="1"/>
  <c r="CF661" i="1"/>
  <c r="CF663" i="1"/>
  <c r="CF665" i="1"/>
  <c r="CF676" i="1"/>
  <c r="CB661" i="1"/>
  <c r="CB671" i="1"/>
  <c r="BX660" i="1"/>
  <c r="BX662" i="1"/>
  <c r="BT663" i="1"/>
  <c r="BT676" i="1"/>
  <c r="BP675" i="1"/>
  <c r="BP661" i="1"/>
  <c r="BP676" i="1"/>
  <c r="BL661" i="1"/>
  <c r="BL671" i="1"/>
  <c r="CI683" i="1"/>
  <c r="CI673" i="1"/>
  <c r="CE670" i="1"/>
  <c r="CE668" i="1"/>
  <c r="CA682" i="1"/>
  <c r="CA665" i="1"/>
  <c r="CA673" i="1"/>
  <c r="BW669" i="1"/>
  <c r="BW660" i="1"/>
  <c r="BW671" i="1"/>
  <c r="BS672" i="1"/>
  <c r="BS670" i="1"/>
  <c r="BO672" i="1"/>
  <c r="BO669" i="1"/>
  <c r="BK674" i="1"/>
  <c r="BK665" i="1"/>
  <c r="CF678" i="1"/>
  <c r="CF667" i="1"/>
  <c r="CB682" i="1"/>
  <c r="CB676" i="1"/>
  <c r="CB679" i="1"/>
  <c r="BX669" i="1"/>
  <c r="BX670" i="1"/>
  <c r="BT682" i="1"/>
  <c r="BT661" i="1"/>
  <c r="BP670" i="1"/>
  <c r="BP663" i="1"/>
  <c r="BL682" i="1"/>
  <c r="BL672" i="1"/>
  <c r="BL679" i="1"/>
  <c r="CI669" i="1"/>
  <c r="CI676" i="1"/>
  <c r="CI662" i="1"/>
  <c r="CE660" i="1"/>
  <c r="CE682" i="1"/>
  <c r="CE679" i="1"/>
  <c r="CE673" i="1"/>
  <c r="CA667" i="1"/>
  <c r="CA674" i="1"/>
  <c r="CA660" i="1"/>
  <c r="BW670" i="1"/>
  <c r="BW661" i="1"/>
  <c r="BW675" i="1"/>
  <c r="BS673" i="1"/>
  <c r="BS674" i="1"/>
  <c r="BO666" i="1"/>
  <c r="BO673" i="1"/>
  <c r="BK675" i="1"/>
  <c r="BK666" i="1"/>
  <c r="CB643" i="1"/>
  <c r="CB648" i="1"/>
  <c r="BT645" i="1"/>
  <c r="BP647" i="1"/>
  <c r="CF631" i="1"/>
  <c r="CF648" i="1"/>
  <c r="BP635" i="1"/>
  <c r="BL646" i="1"/>
  <c r="BS581" i="1"/>
  <c r="BK588" i="1"/>
  <c r="BO575" i="1"/>
  <c r="BW587" i="1"/>
  <c r="CE572" i="1"/>
  <c r="BW570" i="1"/>
  <c r="BM585" i="1"/>
  <c r="CC602" i="1"/>
  <c r="CI599" i="1"/>
  <c r="BW609" i="1"/>
  <c r="BS614" i="1"/>
  <c r="BQ621" i="1"/>
  <c r="CI614" i="1"/>
  <c r="BS603" i="1"/>
  <c r="BK620" i="1"/>
  <c r="BQ557" i="1"/>
  <c r="BY550" i="1"/>
  <c r="CG555" i="1"/>
  <c r="BY539" i="1"/>
  <c r="CH545" i="1"/>
  <c r="CD538" i="1"/>
  <c r="BZ547" i="1"/>
  <c r="BV536" i="1"/>
  <c r="BV555" i="1"/>
  <c r="BN542" i="1"/>
  <c r="BN553" i="1"/>
  <c r="BJ547" i="1"/>
  <c r="CH538" i="1"/>
  <c r="CD551" i="1"/>
  <c r="BZ557" i="1"/>
  <c r="BV549" i="1"/>
  <c r="BR555" i="1"/>
  <c r="BR538" i="1"/>
  <c r="BJ553" i="1"/>
  <c r="BJ536" i="1"/>
  <c r="CI538" i="1"/>
  <c r="BW545" i="1"/>
  <c r="CF506" i="1"/>
  <c r="BP510" i="1"/>
  <c r="BU523" i="1"/>
  <c r="CF526" i="1"/>
  <c r="CF508" i="1"/>
  <c r="BT514" i="1"/>
  <c r="CA480" i="1"/>
  <c r="BK494" i="1"/>
  <c r="BW459" i="1"/>
  <c r="CE456" i="1"/>
  <c r="BK464" i="1"/>
  <c r="CB443" i="1"/>
  <c r="BK449" i="1"/>
  <c r="BM413" i="1"/>
  <c r="BM417" i="1"/>
  <c r="BM421" i="1"/>
  <c r="BM425" i="1"/>
  <c r="BM429" i="1"/>
  <c r="BM414" i="1"/>
  <c r="BM418" i="1"/>
  <c r="BM422" i="1"/>
  <c r="BM426" i="1"/>
  <c r="BM430" i="1"/>
  <c r="BM415" i="1"/>
  <c r="BM419" i="1"/>
  <c r="BM420" i="1"/>
  <c r="BM424" i="1"/>
  <c r="BM432" i="1"/>
  <c r="BM416" i="1"/>
  <c r="BM427" i="1"/>
  <c r="BM428" i="1"/>
  <c r="BM423" i="1"/>
  <c r="BM431" i="1"/>
  <c r="CG412" i="1"/>
  <c r="CG418" i="1"/>
  <c r="CC431" i="1"/>
  <c r="BY418" i="1"/>
  <c r="BY416" i="1"/>
  <c r="BU429" i="1"/>
  <c r="BQ419" i="1"/>
  <c r="BQ424" i="1"/>
  <c r="BQ431" i="1"/>
  <c r="BQ413" i="1"/>
  <c r="BQ429" i="1"/>
  <c r="BQ422" i="1"/>
  <c r="BM434" i="1"/>
  <c r="BJ416" i="1"/>
  <c r="BJ420" i="1"/>
  <c r="BJ424" i="1"/>
  <c r="BJ428" i="1"/>
  <c r="BJ432" i="1"/>
  <c r="BJ413" i="1"/>
  <c r="BJ417" i="1"/>
  <c r="BJ421" i="1"/>
  <c r="BJ425" i="1"/>
  <c r="BJ429" i="1"/>
  <c r="BJ414" i="1"/>
  <c r="BJ418" i="1"/>
  <c r="BJ419" i="1"/>
  <c r="BJ422" i="1"/>
  <c r="BJ427" i="1"/>
  <c r="BJ430" i="1"/>
  <c r="BJ415" i="1"/>
  <c r="BJ423" i="1"/>
  <c r="BJ426" i="1"/>
  <c r="BJ431" i="1"/>
  <c r="BN416" i="1"/>
  <c r="BN420" i="1"/>
  <c r="BN424" i="1"/>
  <c r="BN428" i="1"/>
  <c r="BN432" i="1"/>
  <c r="BN413" i="1"/>
  <c r="BN417" i="1"/>
  <c r="BN421" i="1"/>
  <c r="BN425" i="1"/>
  <c r="BN429" i="1"/>
  <c r="BN414" i="1"/>
  <c r="BN418" i="1"/>
  <c r="BN423" i="1"/>
  <c r="BN426" i="1"/>
  <c r="BN431" i="1"/>
  <c r="BN419" i="1"/>
  <c r="BN415" i="1"/>
  <c r="BN422" i="1"/>
  <c r="BN427" i="1"/>
  <c r="BN430" i="1"/>
  <c r="BR435" i="1"/>
  <c r="CG427" i="1"/>
  <c r="CG434" i="1"/>
  <c r="CC424" i="1"/>
  <c r="BY425" i="1"/>
  <c r="BY432" i="1"/>
  <c r="BU426" i="1"/>
  <c r="BQ427" i="1"/>
  <c r="BQ432" i="1"/>
  <c r="BQ412" i="1"/>
  <c r="BQ417" i="1"/>
  <c r="BQ433" i="1"/>
  <c r="BQ426" i="1"/>
  <c r="BM435" i="1"/>
  <c r="BK419" i="1"/>
  <c r="BK423" i="1"/>
  <c r="BK427" i="1"/>
  <c r="BK416" i="1"/>
  <c r="BK420" i="1"/>
  <c r="BK424" i="1"/>
  <c r="BK432" i="1"/>
  <c r="BK413" i="1"/>
  <c r="BK417" i="1"/>
  <c r="BK418" i="1"/>
  <c r="BK425" i="1"/>
  <c r="BK414" i="1"/>
  <c r="BK430" i="1"/>
  <c r="BK429" i="1"/>
  <c r="BK426" i="1"/>
  <c r="BO419" i="1"/>
  <c r="BO423" i="1"/>
  <c r="BO427" i="1"/>
  <c r="BO416" i="1"/>
  <c r="BO420" i="1"/>
  <c r="BO424" i="1"/>
  <c r="BO432" i="1"/>
  <c r="BO413" i="1"/>
  <c r="BO417" i="1"/>
  <c r="BO429" i="1"/>
  <c r="BO418" i="1"/>
  <c r="BO426" i="1"/>
  <c r="BO425" i="1"/>
  <c r="BO422" i="1"/>
  <c r="BO430" i="1"/>
  <c r="CG432" i="1"/>
  <c r="CC419" i="1"/>
  <c r="CC417" i="1"/>
  <c r="BY430" i="1"/>
  <c r="BU417" i="1"/>
  <c r="BU419" i="1"/>
  <c r="BQ435" i="1"/>
  <c r="BQ415" i="1"/>
  <c r="BQ420" i="1"/>
  <c r="BQ421" i="1"/>
  <c r="BQ414" i="1"/>
  <c r="BQ436" i="1" s="1"/>
  <c r="BM412" i="1"/>
  <c r="CE423" i="1"/>
  <c r="BW423" i="1"/>
  <c r="BS422" i="1"/>
  <c r="BP427" i="1"/>
  <c r="CH432" i="1"/>
  <c r="BV416" i="1"/>
  <c r="CE417" i="1"/>
  <c r="CE419" i="1"/>
  <c r="CA428" i="1"/>
  <c r="BW417" i="1"/>
  <c r="BZ424" i="1"/>
  <c r="BZ417" i="1"/>
  <c r="CE414" i="1"/>
  <c r="CA424" i="1"/>
  <c r="BW412" i="1"/>
  <c r="CG420" i="1"/>
  <c r="CG413" i="1"/>
  <c r="CG422" i="1"/>
  <c r="CC427" i="1"/>
  <c r="CC412" i="1"/>
  <c r="CC421" i="1"/>
  <c r="BY426" i="1"/>
  <c r="BY415" i="1"/>
  <c r="BY420" i="1"/>
  <c r="BU425" i="1"/>
  <c r="BU414" i="1"/>
  <c r="BU423" i="1"/>
  <c r="CH426" i="1"/>
  <c r="CD418" i="1"/>
  <c r="CG423" i="1"/>
  <c r="CG428" i="1"/>
  <c r="CG416" i="1"/>
  <c r="CG417" i="1"/>
  <c r="CG433" i="1"/>
  <c r="CG426" i="1"/>
  <c r="CC422" i="1"/>
  <c r="CC435" i="1"/>
  <c r="CC415" i="1"/>
  <c r="CC416" i="1"/>
  <c r="CC432" i="1"/>
  <c r="CC425" i="1"/>
  <c r="BY421" i="1"/>
  <c r="BY434" i="1"/>
  <c r="BY414" i="1"/>
  <c r="BY419" i="1"/>
  <c r="BY435" i="1"/>
  <c r="BY424" i="1"/>
  <c r="BU420" i="1"/>
  <c r="BU433" i="1"/>
  <c r="BU413" i="1"/>
  <c r="BU418" i="1"/>
  <c r="BU434" i="1"/>
  <c r="BU427" i="1"/>
  <c r="CG415" i="1"/>
  <c r="CG435" i="1"/>
  <c r="CG429" i="1"/>
  <c r="CC414" i="1"/>
  <c r="CC434" i="1"/>
  <c r="CC428" i="1"/>
  <c r="BY413" i="1"/>
  <c r="BY433" i="1"/>
  <c r="BY431" i="1"/>
  <c r="BU412" i="1"/>
  <c r="BU432" i="1"/>
  <c r="BU430" i="1"/>
  <c r="CG431" i="1"/>
  <c r="CG419" i="1"/>
  <c r="CG424" i="1"/>
  <c r="CG421" i="1"/>
  <c r="CG414" i="1"/>
  <c r="CC430" i="1"/>
  <c r="CC418" i="1"/>
  <c r="CC423" i="1"/>
  <c r="CC420" i="1"/>
  <c r="CC413" i="1"/>
  <c r="BY429" i="1"/>
  <c r="BY417" i="1"/>
  <c r="BY422" i="1"/>
  <c r="BY423" i="1"/>
  <c r="BY412" i="1"/>
  <c r="BU428" i="1"/>
  <c r="BU416" i="1"/>
  <c r="BU421" i="1"/>
  <c r="BU422" i="1"/>
  <c r="BU415" i="1"/>
  <c r="BQ381" i="1"/>
  <c r="CA357" i="1"/>
  <c r="BS357" i="1"/>
  <c r="CB358" i="1"/>
  <c r="CI358" i="1"/>
  <c r="CA371" i="1"/>
  <c r="BO363" i="1"/>
  <c r="CI371" i="1"/>
  <c r="BW356" i="1"/>
  <c r="BO356" i="1"/>
  <c r="BU340" i="1"/>
  <c r="BQ326" i="1"/>
  <c r="CH328" i="1"/>
  <c r="BV328" i="1"/>
  <c r="BR324" i="1"/>
  <c r="BN321" i="1"/>
  <c r="CG327" i="1"/>
  <c r="CC319" i="1"/>
  <c r="BU319" i="1"/>
  <c r="BU335" i="1"/>
  <c r="BM335" i="1"/>
  <c r="CG334" i="1"/>
  <c r="BQ330" i="1"/>
  <c r="BM338" i="1"/>
  <c r="CA328" i="1"/>
  <c r="BW328" i="1"/>
  <c r="BO328" i="1"/>
  <c r="BK329" i="1"/>
  <c r="BZ329" i="1"/>
  <c r="BV322" i="1"/>
  <c r="BR322" i="1"/>
  <c r="CC340" i="1"/>
  <c r="CC332" i="1"/>
  <c r="BQ320" i="1"/>
  <c r="BM341" i="1"/>
  <c r="CH291" i="1"/>
  <c r="CH295" i="1"/>
  <c r="CH299" i="1"/>
  <c r="CH303" i="1"/>
  <c r="CH307" i="1"/>
  <c r="CD291" i="1"/>
  <c r="CD295" i="1"/>
  <c r="CD299" i="1"/>
  <c r="CD303" i="1"/>
  <c r="CD307" i="1"/>
  <c r="BZ291" i="1"/>
  <c r="BZ295" i="1"/>
  <c r="BZ299" i="1"/>
  <c r="BZ303" i="1"/>
  <c r="BZ307" i="1"/>
  <c r="BV295" i="1"/>
  <c r="BV303" i="1"/>
  <c r="BV311" i="1"/>
  <c r="BR295" i="1"/>
  <c r="BR303" i="1"/>
  <c r="BR311" i="1"/>
  <c r="BN291" i="1"/>
  <c r="BN295" i="1"/>
  <c r="BN299" i="1"/>
  <c r="BN303" i="1"/>
  <c r="BN307" i="1"/>
  <c r="BJ288" i="1"/>
  <c r="BJ293" i="1"/>
  <c r="BJ299" i="1"/>
  <c r="BJ304" i="1"/>
  <c r="BK310" i="1"/>
  <c r="BN277" i="1"/>
  <c r="CF218" i="1"/>
  <c r="CF204" i="1"/>
  <c r="CF208" i="1"/>
  <c r="CG230" i="1"/>
  <c r="CG239" i="1"/>
  <c r="CG232" i="1"/>
  <c r="CG248" i="1"/>
  <c r="CC233" i="1"/>
  <c r="CC249" i="1"/>
  <c r="CC242" i="1"/>
  <c r="CC247" i="1"/>
  <c r="CC240" i="1"/>
  <c r="BY232" i="1"/>
  <c r="BY241" i="1"/>
  <c r="BY230" i="1"/>
  <c r="BY246" i="1"/>
  <c r="BU231" i="1"/>
  <c r="BU247" i="1"/>
  <c r="BU240" i="1"/>
  <c r="BU249" i="1"/>
  <c r="BU238" i="1"/>
  <c r="BQ230" i="1"/>
  <c r="BQ239" i="1"/>
  <c r="BQ232" i="1"/>
  <c r="BQ248" i="1"/>
  <c r="BM233" i="1"/>
  <c r="BM249" i="1"/>
  <c r="BM238" i="1"/>
  <c r="BM247" i="1"/>
  <c r="BM240" i="1"/>
  <c r="CF236" i="1"/>
  <c r="BL244" i="1"/>
  <c r="CG226" i="1"/>
  <c r="CG242" i="1"/>
  <c r="CG235" i="1"/>
  <c r="CG244" i="1"/>
  <c r="CC229" i="1"/>
  <c r="CC245" i="1"/>
  <c r="CC226" i="1"/>
  <c r="CC243" i="1"/>
  <c r="BY228" i="1"/>
  <c r="BY237" i="1"/>
  <c r="BY226" i="1"/>
  <c r="BY242" i="1"/>
  <c r="BU243" i="1"/>
  <c r="BU236" i="1"/>
  <c r="BU229" i="1"/>
  <c r="BQ226" i="1"/>
  <c r="BQ242" i="1"/>
  <c r="BQ235" i="1"/>
  <c r="BQ244" i="1"/>
  <c r="BM229" i="1"/>
  <c r="BM245" i="1"/>
  <c r="BM227" i="1"/>
  <c r="BM243" i="1"/>
  <c r="BZ175" i="1"/>
  <c r="BZ185" i="1"/>
  <c r="CH173" i="1"/>
  <c r="CH183" i="1"/>
  <c r="BV185" i="1"/>
  <c r="BR173" i="1"/>
  <c r="CB149" i="1"/>
  <c r="CB156" i="1"/>
  <c r="CB146" i="1"/>
  <c r="CB141" i="1"/>
  <c r="CF140" i="1"/>
  <c r="CF149" i="1"/>
  <c r="CB138" i="1"/>
  <c r="CB137" i="1"/>
  <c r="CB155" i="1"/>
  <c r="CB143" i="1"/>
  <c r="CB150" i="1"/>
  <c r="CB140" i="1"/>
  <c r="CB154" i="1"/>
  <c r="CB153" i="1"/>
  <c r="CB142" i="1"/>
  <c r="BV114" i="1"/>
  <c r="BZ122" i="1"/>
  <c r="CH106" i="1"/>
  <c r="BR124" i="1"/>
  <c r="BN109" i="1"/>
  <c r="CH115" i="1"/>
  <c r="BZ117" i="1"/>
  <c r="BR105" i="1"/>
  <c r="BN114" i="1"/>
  <c r="CH124" i="1"/>
  <c r="CD114" i="1"/>
  <c r="BR106" i="1"/>
  <c r="BN116" i="1"/>
  <c r="CF117" i="1"/>
  <c r="BM123" i="1"/>
  <c r="BM114" i="1"/>
  <c r="BM109" i="1"/>
  <c r="BM111" i="1"/>
  <c r="BM102" i="1"/>
  <c r="BM120" i="1"/>
  <c r="BQ119" i="1"/>
  <c r="BQ124" i="1"/>
  <c r="BQ103" i="1"/>
  <c r="BQ117" i="1"/>
  <c r="BQ112" i="1"/>
  <c r="BQ122" i="1"/>
  <c r="BU120" i="1"/>
  <c r="BU111" i="1"/>
  <c r="BU102" i="1"/>
  <c r="BU125" i="1"/>
  <c r="BU116" i="1"/>
  <c r="BU107" i="1"/>
  <c r="CG105" i="1"/>
  <c r="CG119" i="1"/>
  <c r="CG110" i="1"/>
  <c r="CC113" i="1"/>
  <c r="BU123" i="1"/>
  <c r="BQ121" i="1"/>
  <c r="BM104" i="1"/>
  <c r="BM118" i="1"/>
  <c r="BY103" i="1"/>
  <c r="BU104" i="1"/>
  <c r="BQ106" i="1"/>
  <c r="BM116" i="1"/>
  <c r="BM107" i="1"/>
  <c r="BV106" i="1"/>
  <c r="BZ108" i="1"/>
  <c r="BR112" i="1"/>
  <c r="BN107" i="1"/>
  <c r="BR94" i="1"/>
  <c r="BL75" i="1"/>
  <c r="BP83" i="1"/>
  <c r="BT91" i="1"/>
  <c r="BL80" i="1"/>
  <c r="BP90" i="1"/>
  <c r="BX81" i="1"/>
  <c r="BL72" i="1"/>
  <c r="BL84" i="1"/>
  <c r="BP75" i="1"/>
  <c r="BP94" i="1"/>
  <c r="BT83" i="1"/>
  <c r="BT90" i="1"/>
  <c r="BL76" i="1"/>
  <c r="BL91" i="1"/>
  <c r="BP72" i="1"/>
  <c r="BT75" i="1"/>
  <c r="BT80" i="1"/>
  <c r="BT94" i="1"/>
  <c r="BL83" i="1"/>
  <c r="BP91" i="1"/>
  <c r="BT72" i="1"/>
  <c r="BT84" i="1"/>
  <c r="CB79" i="1"/>
  <c r="CF87" i="1"/>
  <c r="BM47" i="1"/>
  <c r="BQ50" i="1"/>
  <c r="BQ63" i="1"/>
  <c r="BU61" i="1"/>
  <c r="BZ50" i="1"/>
  <c r="CH42" i="1"/>
  <c r="CD63" i="1"/>
  <c r="BM40" i="1"/>
  <c r="BM62" i="1"/>
  <c r="BQ58" i="1"/>
  <c r="BU41" i="1"/>
  <c r="BU53" i="1"/>
  <c r="BW18" i="1"/>
  <c r="CE19" i="1"/>
  <c r="BT848" i="1"/>
  <c r="BT846" i="1"/>
  <c r="BT851" i="1"/>
  <c r="BT850" i="1"/>
  <c r="BX855" i="1"/>
  <c r="BX858" i="1"/>
  <c r="BX868" i="1"/>
  <c r="BX852" i="1"/>
  <c r="BX854" i="1"/>
  <c r="BX849" i="1"/>
  <c r="BX853" i="1"/>
  <c r="BT852" i="1"/>
  <c r="BP861" i="1"/>
  <c r="BX857" i="1"/>
  <c r="BX867" i="1"/>
  <c r="BP857" i="1"/>
  <c r="BX851" i="1"/>
  <c r="BX866" i="1"/>
  <c r="BT864" i="1"/>
  <c r="BT868" i="1"/>
  <c r="BX848" i="1"/>
  <c r="BT859" i="1"/>
  <c r="BT855" i="1"/>
  <c r="CC861" i="1"/>
  <c r="CC863" i="1"/>
  <c r="CG858" i="1"/>
  <c r="CC859" i="1"/>
  <c r="BP852" i="1"/>
  <c r="BX860" i="1"/>
  <c r="BX861" i="1"/>
  <c r="BX859" i="1"/>
  <c r="BX863" i="1"/>
  <c r="BT857" i="1"/>
  <c r="BT865" i="1"/>
  <c r="CA860" i="1"/>
  <c r="CG865" i="1"/>
  <c r="CC869" i="1"/>
  <c r="BX846" i="1"/>
  <c r="BX864" i="1"/>
  <c r="BT860" i="1"/>
  <c r="BT854" i="1"/>
  <c r="BL850" i="1"/>
  <c r="BL848" i="1"/>
  <c r="BL846" i="1"/>
  <c r="BL852" i="1"/>
  <c r="BO847" i="1"/>
  <c r="BZ868" i="1"/>
  <c r="BZ851" i="1"/>
  <c r="BZ848" i="1"/>
  <c r="CD855" i="1"/>
  <c r="CD850" i="1"/>
  <c r="CD857" i="1"/>
  <c r="BM855" i="1"/>
  <c r="CB848" i="1"/>
  <c r="BJ851" i="1"/>
  <c r="BJ869" i="1"/>
  <c r="BQ856" i="1"/>
  <c r="BM853" i="1"/>
  <c r="BX836" i="1"/>
  <c r="CB818" i="1"/>
  <c r="BT830" i="1"/>
  <c r="CH802" i="1"/>
  <c r="CD803" i="1"/>
  <c r="BV802" i="1"/>
  <c r="BR805" i="1"/>
  <c r="BN794" i="1"/>
  <c r="BJ801" i="1"/>
  <c r="CH793" i="1"/>
  <c r="CD804" i="1"/>
  <c r="BZ804" i="1"/>
  <c r="BV806" i="1"/>
  <c r="BR788" i="1"/>
  <c r="BJ807" i="1"/>
  <c r="CF766" i="1"/>
  <c r="CF776" i="1"/>
  <c r="CF772" i="1"/>
  <c r="CF775" i="1"/>
  <c r="CB772" i="1"/>
  <c r="CB761" i="1"/>
  <c r="CB763" i="1"/>
  <c r="CB758" i="1"/>
  <c r="CB774" i="1"/>
  <c r="BX759" i="1"/>
  <c r="BX776" i="1"/>
  <c r="BX770" i="1"/>
  <c r="BX773" i="1"/>
  <c r="BT753" i="1"/>
  <c r="BT774" i="1"/>
  <c r="BT761" i="1"/>
  <c r="BT760" i="1"/>
  <c r="BT776" i="1"/>
  <c r="BP756" i="1"/>
  <c r="BP773" i="1"/>
  <c r="BP768" i="1"/>
  <c r="BP775" i="1"/>
  <c r="BL767" i="1"/>
  <c r="BL756" i="1"/>
  <c r="BL761" i="1"/>
  <c r="BL758" i="1"/>
  <c r="BL774" i="1"/>
  <c r="CH774" i="1"/>
  <c r="CD766" i="1"/>
  <c r="BZ758" i="1"/>
  <c r="BV766" i="1"/>
  <c r="BR758" i="1"/>
  <c r="BR774" i="1"/>
  <c r="BJ758" i="1"/>
  <c r="BJ775" i="1"/>
  <c r="CF754" i="1"/>
  <c r="CF761" i="1"/>
  <c r="CF757" i="1"/>
  <c r="CF774" i="1"/>
  <c r="CB759" i="1"/>
  <c r="CB756" i="1"/>
  <c r="CB768" i="1"/>
  <c r="BX767" i="1"/>
  <c r="BX764" i="1"/>
  <c r="BX774" i="1"/>
  <c r="BX772" i="1"/>
  <c r="BT758" i="1"/>
  <c r="BT755" i="1"/>
  <c r="BT766" i="1"/>
  <c r="BT763" i="1"/>
  <c r="BP764" i="1"/>
  <c r="BP758" i="1"/>
  <c r="BP753" i="1"/>
  <c r="BP770" i="1"/>
  <c r="BL769" i="1"/>
  <c r="BL753" i="1"/>
  <c r="BL759" i="1"/>
  <c r="CH766" i="1"/>
  <c r="CD758" i="1"/>
  <c r="CD774" i="1"/>
  <c r="BV758" i="1"/>
  <c r="BV774" i="1"/>
  <c r="BR766" i="1"/>
  <c r="BN774" i="1"/>
  <c r="BJ767" i="1"/>
  <c r="BL744" i="1"/>
  <c r="BL728" i="1"/>
  <c r="BL733" i="1"/>
  <c r="BL723" i="1"/>
  <c r="BL741" i="1"/>
  <c r="BL725" i="1"/>
  <c r="BL735" i="1"/>
  <c r="BL743" i="1"/>
  <c r="BL740" i="1"/>
  <c r="BL724" i="1"/>
  <c r="BL739" i="1"/>
  <c r="BL722" i="1"/>
  <c r="BL745" i="1"/>
  <c r="BL731" i="1"/>
  <c r="BL736" i="1"/>
  <c r="BL738" i="1"/>
  <c r="BL727" i="1"/>
  <c r="BL730" i="1"/>
  <c r="BP745" i="1"/>
  <c r="BP729" i="1"/>
  <c r="BP742" i="1"/>
  <c r="BP732" i="1"/>
  <c r="BP723" i="1"/>
  <c r="BP734" i="1"/>
  <c r="BP737" i="1"/>
  <c r="BP727" i="1"/>
  <c r="BP736" i="1"/>
  <c r="BP741" i="1"/>
  <c r="BP725" i="1"/>
  <c r="BP728" i="1"/>
  <c r="BP731" i="1"/>
  <c r="BP722" i="1"/>
  <c r="BP740" i="1"/>
  <c r="BP744" i="1"/>
  <c r="BP730" i="1"/>
  <c r="BP739" i="1"/>
  <c r="BT742" i="1"/>
  <c r="BT726" i="1"/>
  <c r="BT735" i="1"/>
  <c r="BT725" i="1"/>
  <c r="BT728" i="1"/>
  <c r="BT731" i="1"/>
  <c r="BT734" i="1"/>
  <c r="BT740" i="1"/>
  <c r="BT733" i="1"/>
  <c r="BT738" i="1"/>
  <c r="BT722" i="1"/>
  <c r="BT741" i="1"/>
  <c r="BT724" i="1"/>
  <c r="BT727" i="1"/>
  <c r="BT745" i="1"/>
  <c r="BT737" i="1"/>
  <c r="BT723" i="1"/>
  <c r="BT744" i="1"/>
  <c r="BX743" i="1"/>
  <c r="BX727" i="1"/>
  <c r="BX730" i="1"/>
  <c r="BX733" i="1"/>
  <c r="BX736" i="1"/>
  <c r="BX722" i="1"/>
  <c r="BX735" i="1"/>
  <c r="BX728" i="1"/>
  <c r="BX741" i="1"/>
  <c r="BX739" i="1"/>
  <c r="BX723" i="1"/>
  <c r="BX729" i="1"/>
  <c r="BX732" i="1"/>
  <c r="BX742" i="1"/>
  <c r="BX726" i="1"/>
  <c r="BX745" i="1"/>
  <c r="BX738" i="1"/>
  <c r="BX725" i="1"/>
  <c r="CB744" i="1"/>
  <c r="CB728" i="1"/>
  <c r="CB737" i="1"/>
  <c r="CB742" i="1"/>
  <c r="CB725" i="1"/>
  <c r="CB729" i="1"/>
  <c r="CB739" i="1"/>
  <c r="CB731" i="1"/>
  <c r="CB740" i="1"/>
  <c r="CB724" i="1"/>
  <c r="CB723" i="1"/>
  <c r="CB741" i="1"/>
  <c r="CB745" i="1"/>
  <c r="CB735" i="1"/>
  <c r="CB736" i="1"/>
  <c r="CB722" i="1"/>
  <c r="CB727" i="1"/>
  <c r="CB734" i="1"/>
  <c r="CF745" i="1"/>
  <c r="CF729" i="1"/>
  <c r="CF730" i="1"/>
  <c r="CF724" i="1"/>
  <c r="CF727" i="1"/>
  <c r="CF738" i="1"/>
  <c r="CF737" i="1"/>
  <c r="CF722" i="1"/>
  <c r="CF740" i="1"/>
  <c r="CF741" i="1"/>
  <c r="CF725" i="1"/>
  <c r="CF736" i="1"/>
  <c r="CF723" i="1"/>
  <c r="CF726" i="1"/>
  <c r="CF744" i="1"/>
  <c r="CF732" i="1"/>
  <c r="CF735" i="1"/>
  <c r="CF743" i="1"/>
  <c r="CG723" i="1"/>
  <c r="BU730" i="1"/>
  <c r="BM724" i="1"/>
  <c r="BY744" i="1"/>
  <c r="BJ697" i="1"/>
  <c r="BJ696" i="1"/>
  <c r="BJ691" i="1"/>
  <c r="BN701" i="1"/>
  <c r="BN700" i="1"/>
  <c r="BR712" i="1"/>
  <c r="BR713" i="1"/>
  <c r="BR704" i="1"/>
  <c r="BV699" i="1"/>
  <c r="BV708" i="1"/>
  <c r="BZ691" i="1"/>
  <c r="BZ697" i="1"/>
  <c r="CD700" i="1"/>
  <c r="CD713" i="1"/>
  <c r="CD707" i="1"/>
  <c r="CH711" i="1"/>
  <c r="CH708" i="1"/>
  <c r="CH713" i="1"/>
  <c r="CH698" i="1"/>
  <c r="CH692" i="1"/>
  <c r="CD691" i="1"/>
  <c r="BV707" i="1"/>
  <c r="BR709" i="1"/>
  <c r="CH696" i="1"/>
  <c r="CD696" i="1"/>
  <c r="BV705" i="1"/>
  <c r="BN706" i="1"/>
  <c r="CF692" i="1"/>
  <c r="CF696" i="1"/>
  <c r="CF700" i="1"/>
  <c r="CF708" i="1"/>
  <c r="CF712" i="1"/>
  <c r="CB692" i="1"/>
  <c r="CB700" i="1"/>
  <c r="CB704" i="1"/>
  <c r="CB708" i="1"/>
  <c r="BX692" i="1"/>
  <c r="BX696" i="1"/>
  <c r="BX700" i="1"/>
  <c r="BX708" i="1"/>
  <c r="BX712" i="1"/>
  <c r="BT692" i="1"/>
  <c r="BT700" i="1"/>
  <c r="BT704" i="1"/>
  <c r="BT708" i="1"/>
  <c r="BP692" i="1"/>
  <c r="BP696" i="1"/>
  <c r="BP700" i="1"/>
  <c r="BP708" i="1"/>
  <c r="BP712" i="1"/>
  <c r="BL692" i="1"/>
  <c r="BL700" i="1"/>
  <c r="BL704" i="1"/>
  <c r="BL708" i="1"/>
  <c r="CF694" i="1"/>
  <c r="CF698" i="1"/>
  <c r="CF702" i="1"/>
  <c r="CF710" i="1"/>
  <c r="CB694" i="1"/>
  <c r="CB698" i="1"/>
  <c r="CB706" i="1"/>
  <c r="CB710" i="1"/>
  <c r="BX694" i="1"/>
  <c r="BX702" i="1"/>
  <c r="BX706" i="1"/>
  <c r="BX710" i="1"/>
  <c r="BT698" i="1"/>
  <c r="BT702" i="1"/>
  <c r="BT706" i="1"/>
  <c r="BP694" i="1"/>
  <c r="BP698" i="1"/>
  <c r="BP702" i="1"/>
  <c r="BP710" i="1"/>
  <c r="BL694" i="1"/>
  <c r="BL698" i="1"/>
  <c r="BL706" i="1"/>
  <c r="BL710" i="1"/>
  <c r="CI702" i="1"/>
  <c r="BS705" i="1"/>
  <c r="CH669" i="1"/>
  <c r="CF677" i="1"/>
  <c r="CF674" i="1"/>
  <c r="CF671" i="1"/>
  <c r="CF681" i="1"/>
  <c r="CF664" i="1"/>
  <c r="CF680" i="1"/>
  <c r="CB668" i="1"/>
  <c r="CB665" i="1"/>
  <c r="CB662" i="1"/>
  <c r="CB672" i="1"/>
  <c r="CB667" i="1"/>
  <c r="CB683" i="1"/>
  <c r="BX671" i="1"/>
  <c r="BX661" i="1"/>
  <c r="BX683" i="1"/>
  <c r="BX679" i="1"/>
  <c r="BX666" i="1"/>
  <c r="BX682" i="1"/>
  <c r="BT662" i="1"/>
  <c r="BT683" i="1"/>
  <c r="BT660" i="1"/>
  <c r="BT670" i="1"/>
  <c r="BT665" i="1"/>
  <c r="BT681" i="1"/>
  <c r="BP669" i="1"/>
  <c r="BP666" i="1"/>
  <c r="BP683" i="1"/>
  <c r="BP677" i="1"/>
  <c r="BP664" i="1"/>
  <c r="BP680" i="1"/>
  <c r="BL676" i="1"/>
  <c r="BL665" i="1"/>
  <c r="BL662" i="1"/>
  <c r="BL668" i="1"/>
  <c r="BL667" i="1"/>
  <c r="BL683" i="1"/>
  <c r="CD683" i="1"/>
  <c r="CF662" i="1"/>
  <c r="CF679" i="1"/>
  <c r="CF669" i="1"/>
  <c r="CF666" i="1"/>
  <c r="CF683" i="1"/>
  <c r="CB681" i="1"/>
  <c r="CB670" i="1"/>
  <c r="CB660" i="1"/>
  <c r="CB684" i="1" s="1"/>
  <c r="CB677" i="1"/>
  <c r="CB674" i="1"/>
  <c r="BX676" i="1"/>
  <c r="BX673" i="1"/>
  <c r="BX668" i="1"/>
  <c r="BX664" i="1"/>
  <c r="BX681" i="1"/>
  <c r="BT667" i="1"/>
  <c r="BT664" i="1"/>
  <c r="BT679" i="1"/>
  <c r="BT675" i="1"/>
  <c r="BT672" i="1"/>
  <c r="BP674" i="1"/>
  <c r="BP671" i="1"/>
  <c r="BP681" i="1"/>
  <c r="BP662" i="1"/>
  <c r="BP679" i="1"/>
  <c r="BL681" i="1"/>
  <c r="BL678" i="1"/>
  <c r="BL660" i="1"/>
  <c r="BL673" i="1"/>
  <c r="BL670" i="1"/>
  <c r="BM638" i="1"/>
  <c r="BM645" i="1"/>
  <c r="BM629" i="1"/>
  <c r="BQ638" i="1"/>
  <c r="BQ645" i="1"/>
  <c r="BQ629" i="1"/>
  <c r="BU638" i="1"/>
  <c r="BY646" i="1"/>
  <c r="BY630" i="1"/>
  <c r="CC638" i="1"/>
  <c r="CG645" i="1"/>
  <c r="CG629" i="1"/>
  <c r="CG644" i="1"/>
  <c r="CC643" i="1"/>
  <c r="BY640" i="1"/>
  <c r="BU637" i="1"/>
  <c r="BQ639" i="1"/>
  <c r="BM647" i="1"/>
  <c r="CG646" i="1"/>
  <c r="CC644" i="1"/>
  <c r="BY641" i="1"/>
  <c r="BU639" i="1"/>
  <c r="BQ640" i="1"/>
  <c r="BM648" i="1"/>
  <c r="CG647" i="1"/>
  <c r="CC645" i="1"/>
  <c r="BY643" i="1"/>
  <c r="BU640" i="1"/>
  <c r="BQ643" i="1"/>
  <c r="BM651" i="1"/>
  <c r="BL644" i="1"/>
  <c r="BL638" i="1"/>
  <c r="BP639" i="1"/>
  <c r="BT647" i="1"/>
  <c r="BX648" i="1"/>
  <c r="BX643" i="1"/>
  <c r="CB644" i="1"/>
  <c r="CB642" i="1"/>
  <c r="CF643" i="1"/>
  <c r="CH630" i="1"/>
  <c r="CH633" i="1"/>
  <c r="CD630" i="1"/>
  <c r="CD639" i="1"/>
  <c r="BZ648" i="1"/>
  <c r="BZ649" i="1"/>
  <c r="BZ647" i="1"/>
  <c r="BV640" i="1"/>
  <c r="BV634" i="1"/>
  <c r="BR634" i="1"/>
  <c r="BR629" i="1"/>
  <c r="BN645" i="1"/>
  <c r="BN635" i="1"/>
  <c r="BJ644" i="1"/>
  <c r="BJ637" i="1"/>
  <c r="BJ643" i="1"/>
  <c r="BR603" i="1"/>
  <c r="CD612" i="1"/>
  <c r="BJ621" i="1"/>
  <c r="CI619" i="1"/>
  <c r="CE611" i="1"/>
  <c r="BS615" i="1"/>
  <c r="BO607" i="1"/>
  <c r="BL570" i="1"/>
  <c r="BL585" i="1"/>
  <c r="BL571" i="1"/>
  <c r="CG575" i="1"/>
  <c r="BX582" i="1"/>
  <c r="BT568" i="1"/>
  <c r="CH540" i="1"/>
  <c r="CH549" i="1"/>
  <c r="CH558" i="1"/>
  <c r="CD546" i="1"/>
  <c r="CD557" i="1"/>
  <c r="BZ545" i="1"/>
  <c r="BZ551" i="1"/>
  <c r="BV557" i="1"/>
  <c r="BV543" i="1"/>
  <c r="BR536" i="1"/>
  <c r="BR558" i="1"/>
  <c r="BN550" i="1"/>
  <c r="BN548" i="1"/>
  <c r="BJ549" i="1"/>
  <c r="BJ551" i="1"/>
  <c r="BJ556" i="1"/>
  <c r="CH548" i="1"/>
  <c r="CH555" i="1"/>
  <c r="CH537" i="1"/>
  <c r="CH546" i="1"/>
  <c r="CD542" i="1"/>
  <c r="CD547" i="1"/>
  <c r="CD536" i="1"/>
  <c r="CD552" i="1"/>
  <c r="CD545" i="1"/>
  <c r="BZ546" i="1"/>
  <c r="BZ553" i="1"/>
  <c r="BZ539" i="1"/>
  <c r="BZ544" i="1"/>
  <c r="BV540" i="1"/>
  <c r="BV545" i="1"/>
  <c r="BV538" i="1"/>
  <c r="BV554" i="1"/>
  <c r="BV547" i="1"/>
  <c r="BR544" i="1"/>
  <c r="BR559" i="1"/>
  <c r="BR537" i="1"/>
  <c r="BR546" i="1"/>
  <c r="BN538" i="1"/>
  <c r="BN551" i="1"/>
  <c r="BN558" i="1"/>
  <c r="BN536" i="1"/>
  <c r="BN552" i="1"/>
  <c r="BN545" i="1"/>
  <c r="BJ537" i="1"/>
  <c r="BJ550" i="1"/>
  <c r="BJ557" i="1"/>
  <c r="BJ539" i="1"/>
  <c r="BJ555" i="1"/>
  <c r="BJ544" i="1"/>
  <c r="BS559" i="1"/>
  <c r="CH547" i="1"/>
  <c r="CH542" i="1"/>
  <c r="CD539" i="1"/>
  <c r="CD559" i="1"/>
  <c r="CD541" i="1"/>
  <c r="BZ538" i="1"/>
  <c r="BZ558" i="1"/>
  <c r="BZ540" i="1"/>
  <c r="BV537" i="1"/>
  <c r="BV544" i="1"/>
  <c r="BV550" i="1"/>
  <c r="BV559" i="1"/>
  <c r="BR551" i="1"/>
  <c r="BR549" i="1"/>
  <c r="BR542" i="1"/>
  <c r="BN543" i="1"/>
  <c r="BN555" i="1"/>
  <c r="BN541" i="1"/>
  <c r="BJ542" i="1"/>
  <c r="BJ554" i="1"/>
  <c r="BJ540" i="1"/>
  <c r="CH551" i="1"/>
  <c r="CH556" i="1"/>
  <c r="CH536" i="1"/>
  <c r="CH541" i="1"/>
  <c r="CH557" i="1"/>
  <c r="CD550" i="1"/>
  <c r="CD555" i="1"/>
  <c r="CD543" i="1"/>
  <c r="CD540" i="1"/>
  <c r="CD556" i="1"/>
  <c r="BZ549" i="1"/>
  <c r="BZ554" i="1"/>
  <c r="BZ542" i="1"/>
  <c r="BZ543" i="1"/>
  <c r="BZ559" i="1"/>
  <c r="BV548" i="1"/>
  <c r="BV553" i="1"/>
  <c r="BV541" i="1"/>
  <c r="BV542" i="1"/>
  <c r="BV558" i="1"/>
  <c r="BR547" i="1"/>
  <c r="BR552" i="1"/>
  <c r="BR540" i="1"/>
  <c r="BR541" i="1"/>
  <c r="BR557" i="1"/>
  <c r="BN546" i="1"/>
  <c r="BN559" i="1"/>
  <c r="BN539" i="1"/>
  <c r="BN540" i="1"/>
  <c r="BN556" i="1"/>
  <c r="BJ545" i="1"/>
  <c r="BJ558" i="1"/>
  <c r="BJ538" i="1"/>
  <c r="BJ543" i="1"/>
  <c r="BJ559" i="1"/>
  <c r="CF505" i="1"/>
  <c r="BX513" i="1"/>
  <c r="BP526" i="1"/>
  <c r="CH511" i="1"/>
  <c r="CD519" i="1"/>
  <c r="BV527" i="1"/>
  <c r="BR511" i="1"/>
  <c r="BN519" i="1"/>
  <c r="CB515" i="1"/>
  <c r="BT507" i="1"/>
  <c r="BL505" i="1"/>
  <c r="CD521" i="1"/>
  <c r="BZ509" i="1"/>
  <c r="BV517" i="1"/>
  <c r="BN525" i="1"/>
  <c r="BJ509" i="1"/>
  <c r="BJ490" i="1"/>
  <c r="BJ486" i="1"/>
  <c r="BJ497" i="1"/>
  <c r="BJ493" i="1"/>
  <c r="BJ477" i="1"/>
  <c r="BJ492" i="1"/>
  <c r="BJ476" i="1"/>
  <c r="BN494" i="1"/>
  <c r="BN478" i="1"/>
  <c r="BN474" i="1"/>
  <c r="BN485" i="1"/>
  <c r="BN477" i="1"/>
  <c r="BN484" i="1"/>
  <c r="BN480" i="1"/>
  <c r="BR486" i="1"/>
  <c r="BR482" i="1"/>
  <c r="BR493" i="1"/>
  <c r="BR485" i="1"/>
  <c r="BR492" i="1"/>
  <c r="BR488" i="1"/>
  <c r="BV494" i="1"/>
  <c r="BV490" i="1"/>
  <c r="BV474" i="1"/>
  <c r="BV493" i="1"/>
  <c r="BV477" i="1"/>
  <c r="BV496" i="1"/>
  <c r="BV480" i="1"/>
  <c r="BV476" i="1"/>
  <c r="BZ482" i="1"/>
  <c r="BZ474" i="1"/>
  <c r="BZ485" i="1"/>
  <c r="BZ481" i="1"/>
  <c r="BZ488" i="1"/>
  <c r="BZ484" i="1"/>
  <c r="CD490" i="1"/>
  <c r="CD482" i="1"/>
  <c r="CD493" i="1"/>
  <c r="CD489" i="1"/>
  <c r="CD484" i="1"/>
  <c r="CD480" i="1"/>
  <c r="CH486" i="1"/>
  <c r="CH478" i="1"/>
  <c r="CH488" i="1"/>
  <c r="CH484" i="1"/>
  <c r="CH483" i="1"/>
  <c r="CH491" i="1"/>
  <c r="BZ487" i="1"/>
  <c r="BV495" i="1"/>
  <c r="BJ487" i="1"/>
  <c r="CH477" i="1"/>
  <c r="CD485" i="1"/>
  <c r="BZ475" i="1"/>
  <c r="BR491" i="1"/>
  <c r="BJ475" i="1"/>
  <c r="CH495" i="1"/>
  <c r="CD479" i="1"/>
  <c r="BV487" i="1"/>
  <c r="BR479" i="1"/>
  <c r="BJ495" i="1"/>
  <c r="CE478" i="1"/>
  <c r="BS493" i="1"/>
  <c r="CF452" i="1"/>
  <c r="BT462" i="1"/>
  <c r="CG461" i="1"/>
  <c r="CC452" i="1"/>
  <c r="BY444" i="1"/>
  <c r="BU446" i="1"/>
  <c r="BU465" i="1"/>
  <c r="BQ448" i="1"/>
  <c r="BM462" i="1"/>
  <c r="BP457" i="1"/>
  <c r="BT450" i="1"/>
  <c r="CG466" i="1"/>
  <c r="BY451" i="1"/>
  <c r="BQ445" i="1"/>
  <c r="BM464" i="1"/>
  <c r="BJ412" i="1"/>
  <c r="BJ435" i="1"/>
  <c r="BN433" i="1"/>
  <c r="BN412" i="1"/>
  <c r="BR421" i="1"/>
  <c r="BR428" i="1"/>
  <c r="BR412" i="1"/>
  <c r="BR434" i="1"/>
  <c r="BR427" i="1"/>
  <c r="BR414" i="1"/>
  <c r="BR433" i="1"/>
  <c r="BR417" i="1"/>
  <c r="BR424" i="1"/>
  <c r="BR431" i="1"/>
  <c r="BR426" i="1"/>
  <c r="BR419" i="1"/>
  <c r="BR429" i="1"/>
  <c r="BR413" i="1"/>
  <c r="BR420" i="1"/>
  <c r="BR423" i="1"/>
  <c r="BR418" i="1"/>
  <c r="BR430" i="1"/>
  <c r="BV422" i="1"/>
  <c r="BV429" i="1"/>
  <c r="BV413" i="1"/>
  <c r="BV435" i="1"/>
  <c r="BV420" i="1"/>
  <c r="BV415" i="1"/>
  <c r="BV434" i="1"/>
  <c r="BV418" i="1"/>
  <c r="BV425" i="1"/>
  <c r="BV432" i="1"/>
  <c r="BV427" i="1"/>
  <c r="BV412" i="1"/>
  <c r="BV430" i="1"/>
  <c r="BZ423" i="1"/>
  <c r="BZ430" i="1"/>
  <c r="BZ414" i="1"/>
  <c r="BZ428" i="1"/>
  <c r="BZ421" i="1"/>
  <c r="BZ416" i="1"/>
  <c r="BZ435" i="1"/>
  <c r="BZ419" i="1"/>
  <c r="BZ426" i="1"/>
  <c r="BZ433" i="1"/>
  <c r="BZ420" i="1"/>
  <c r="BZ413" i="1"/>
  <c r="CD420" i="1"/>
  <c r="CD431" i="1"/>
  <c r="CD415" i="1"/>
  <c r="CD429" i="1"/>
  <c r="CD422" i="1"/>
  <c r="CD417" i="1"/>
  <c r="CD432" i="1"/>
  <c r="CD416" i="1"/>
  <c r="CD427" i="1"/>
  <c r="CD434" i="1"/>
  <c r="CD421" i="1"/>
  <c r="CD414" i="1"/>
  <c r="CH421" i="1"/>
  <c r="CH428" i="1"/>
  <c r="CH412" i="1"/>
  <c r="CH430" i="1"/>
  <c r="CH423" i="1"/>
  <c r="CH418" i="1"/>
  <c r="CH433" i="1"/>
  <c r="CH417" i="1"/>
  <c r="CH424" i="1"/>
  <c r="CH435" i="1"/>
  <c r="CH422" i="1"/>
  <c r="CH415" i="1"/>
  <c r="CH434" i="1"/>
  <c r="CH427" i="1"/>
  <c r="CH413" i="1"/>
  <c r="CD433" i="1"/>
  <c r="CD426" i="1"/>
  <c r="CD412" i="1"/>
  <c r="BZ432" i="1"/>
  <c r="BZ425" i="1"/>
  <c r="BZ415" i="1"/>
  <c r="BV431" i="1"/>
  <c r="BV424" i="1"/>
  <c r="BV414" i="1"/>
  <c r="BR415" i="1"/>
  <c r="BN435" i="1"/>
  <c r="CH431" i="1"/>
  <c r="CH416" i="1"/>
  <c r="CH425" i="1"/>
  <c r="CD430" i="1"/>
  <c r="CD419" i="1"/>
  <c r="CD424" i="1"/>
  <c r="BZ429" i="1"/>
  <c r="BZ418" i="1"/>
  <c r="BZ427" i="1"/>
  <c r="BV428" i="1"/>
  <c r="BV417" i="1"/>
  <c r="BV426" i="1"/>
  <c r="BR416" i="1"/>
  <c r="BN434" i="1"/>
  <c r="CH414" i="1"/>
  <c r="CH420" i="1"/>
  <c r="CH429" i="1"/>
  <c r="CD413" i="1"/>
  <c r="CD423" i="1"/>
  <c r="CD428" i="1"/>
  <c r="BZ412" i="1"/>
  <c r="BZ422" i="1"/>
  <c r="BZ431" i="1"/>
  <c r="BV419" i="1"/>
  <c r="BV421" i="1"/>
  <c r="BR422" i="1"/>
  <c r="BR432" i="1"/>
  <c r="BJ434" i="1"/>
  <c r="CI432" i="1"/>
  <c r="CE424" i="1"/>
  <c r="CE426" i="1"/>
  <c r="CE435" i="1"/>
  <c r="CA423" i="1"/>
  <c r="CA425" i="1"/>
  <c r="CA434" i="1"/>
  <c r="BW422" i="1"/>
  <c r="BW424" i="1"/>
  <c r="BW433" i="1"/>
  <c r="BS421" i="1"/>
  <c r="BS427" i="1"/>
  <c r="BS432" i="1"/>
  <c r="BO435" i="1"/>
  <c r="BK434" i="1"/>
  <c r="CI433" i="1"/>
  <c r="CE412" i="1"/>
  <c r="CE432" i="1"/>
  <c r="CA419" i="1"/>
  <c r="CA431" i="1"/>
  <c r="BW418" i="1"/>
  <c r="BW430" i="1"/>
  <c r="BS417" i="1"/>
  <c r="BS429" i="1"/>
  <c r="BK435" i="1"/>
  <c r="BK381" i="1"/>
  <c r="BK399" i="1"/>
  <c r="BO404" i="1"/>
  <c r="BO395" i="1"/>
  <c r="BS394" i="1"/>
  <c r="BS403" i="1"/>
  <c r="BS388" i="1"/>
  <c r="BW384" i="1"/>
  <c r="BW382" i="1"/>
  <c r="BW381" i="1"/>
  <c r="CA397" i="1"/>
  <c r="CA399" i="1"/>
  <c r="CE386" i="1"/>
  <c r="CI394" i="1"/>
  <c r="CI392" i="1"/>
  <c r="CI389" i="1"/>
  <c r="CE400" i="1"/>
  <c r="CA402" i="1"/>
  <c r="BW403" i="1"/>
  <c r="BS402" i="1"/>
  <c r="BK395" i="1"/>
  <c r="CI395" i="1"/>
  <c r="CE384" i="1"/>
  <c r="CA389" i="1"/>
  <c r="BW383" i="1"/>
  <c r="BS382" i="1"/>
  <c r="BK389" i="1"/>
  <c r="CI388" i="1"/>
  <c r="CE403" i="1"/>
  <c r="CA382" i="1"/>
  <c r="BW400" i="1"/>
  <c r="BS399" i="1"/>
  <c r="BK385" i="1"/>
  <c r="BL397" i="1"/>
  <c r="BL350" i="1"/>
  <c r="BL371" i="1"/>
  <c r="BL355" i="1"/>
  <c r="BP368" i="1"/>
  <c r="BP367" i="1"/>
  <c r="BT352" i="1"/>
  <c r="BT373" i="1"/>
  <c r="BX365" i="1"/>
  <c r="BX368" i="1"/>
  <c r="CB350" i="1"/>
  <c r="CB367" i="1"/>
  <c r="CF365" i="1"/>
  <c r="CF356" i="1"/>
  <c r="BX360" i="1"/>
  <c r="CG356" i="1"/>
  <c r="CG354" i="1"/>
  <c r="CC367" i="1"/>
  <c r="BY356" i="1"/>
  <c r="BU373" i="1"/>
  <c r="BQ352" i="1"/>
  <c r="BM371" i="1"/>
  <c r="CD372" i="1"/>
  <c r="BN364" i="1"/>
  <c r="CG363" i="1"/>
  <c r="BQ359" i="1"/>
  <c r="CH332" i="1"/>
  <c r="CH326" i="1"/>
  <c r="CD335" i="1"/>
  <c r="CD324" i="1"/>
  <c r="BZ334" i="1"/>
  <c r="BZ319" i="1"/>
  <c r="BZ324" i="1"/>
  <c r="BV330" i="1"/>
  <c r="BV331" i="1"/>
  <c r="BR332" i="1"/>
  <c r="BR330" i="1"/>
  <c r="BN335" i="1"/>
  <c r="BN324" i="1"/>
  <c r="CE321" i="1"/>
  <c r="CE328" i="1"/>
  <c r="CA337" i="1"/>
  <c r="BW331" i="1"/>
  <c r="BS332" i="1"/>
  <c r="BS321" i="1"/>
  <c r="BO338" i="1"/>
  <c r="BK336" i="1"/>
  <c r="CH329" i="1"/>
  <c r="CH342" i="1"/>
  <c r="CD319" i="1"/>
  <c r="CD341" i="1"/>
  <c r="BZ338" i="1"/>
  <c r="BZ327" i="1"/>
  <c r="BV341" i="1"/>
  <c r="BV334" i="1"/>
  <c r="BV339" i="1"/>
  <c r="BR329" i="1"/>
  <c r="BR342" i="1"/>
  <c r="BN339" i="1"/>
  <c r="BN341" i="1"/>
  <c r="CI331" i="1"/>
  <c r="CA320" i="1"/>
  <c r="CA334" i="1"/>
  <c r="BS330" i="1"/>
  <c r="BS334" i="1"/>
  <c r="BK332" i="1"/>
  <c r="CH319" i="1"/>
  <c r="CH320" i="1"/>
  <c r="CH335" i="1"/>
  <c r="CD327" i="1"/>
  <c r="CD336" i="1"/>
  <c r="BZ321" i="1"/>
  <c r="BZ333" i="1"/>
  <c r="BV320" i="1"/>
  <c r="BV325" i="1"/>
  <c r="BR319" i="1"/>
  <c r="BR340" i="1"/>
  <c r="BR335" i="1"/>
  <c r="BN323" i="1"/>
  <c r="BN336" i="1"/>
  <c r="BT311" i="1"/>
  <c r="CG292" i="1"/>
  <c r="CC297" i="1"/>
  <c r="BY293" i="1"/>
  <c r="BY303" i="1"/>
  <c r="BM297" i="1"/>
  <c r="CG298" i="1"/>
  <c r="CC290" i="1"/>
  <c r="BU292" i="1"/>
  <c r="BL267" i="1"/>
  <c r="BL258" i="1"/>
  <c r="BL265" i="1"/>
  <c r="BL276" i="1"/>
  <c r="BL279" i="1"/>
  <c r="BL263" i="1"/>
  <c r="BL270" i="1"/>
  <c r="BL261" i="1"/>
  <c r="BL272" i="1"/>
  <c r="BP276" i="1"/>
  <c r="BP280" i="1"/>
  <c r="BP262" i="1"/>
  <c r="BT273" i="1"/>
  <c r="BT270" i="1"/>
  <c r="BT272" i="1"/>
  <c r="BX266" i="1"/>
  <c r="BX257" i="1"/>
  <c r="BX268" i="1"/>
  <c r="BX275" i="1"/>
  <c r="BX278" i="1"/>
  <c r="BX262" i="1"/>
  <c r="CB267" i="1"/>
  <c r="CB258" i="1"/>
  <c r="CB265" i="1"/>
  <c r="CB276" i="1"/>
  <c r="CF268" i="1"/>
  <c r="CF275" i="1"/>
  <c r="CF259" i="1"/>
  <c r="CF273" i="1"/>
  <c r="CF257" i="1"/>
  <c r="CF265" i="1"/>
  <c r="CF263" i="1"/>
  <c r="CF260" i="1"/>
  <c r="CF280" i="1"/>
  <c r="CB280" i="1"/>
  <c r="CB273" i="1"/>
  <c r="CB270" i="1"/>
  <c r="CB271" i="1"/>
  <c r="BX267" i="1"/>
  <c r="BX264" i="1"/>
  <c r="BX261" i="1"/>
  <c r="BX258" i="1"/>
  <c r="BT279" i="1"/>
  <c r="BP264" i="1"/>
  <c r="BL257" i="1"/>
  <c r="BL266" i="1"/>
  <c r="BL275" i="1"/>
  <c r="CF269" i="1"/>
  <c r="CF270" i="1"/>
  <c r="CF267" i="1"/>
  <c r="CF264" i="1"/>
  <c r="CB264" i="1"/>
  <c r="CB257" i="1"/>
  <c r="CB277" i="1"/>
  <c r="CB278" i="1"/>
  <c r="CB275" i="1"/>
  <c r="BX271" i="1"/>
  <c r="BX272" i="1"/>
  <c r="BX265" i="1"/>
  <c r="BX270" i="1"/>
  <c r="BT277" i="1"/>
  <c r="BL264" i="1"/>
  <c r="BL269" i="1"/>
  <c r="BL278" i="1"/>
  <c r="CF277" i="1"/>
  <c r="CF274" i="1"/>
  <c r="CF271" i="1"/>
  <c r="CF272" i="1"/>
  <c r="CB268" i="1"/>
  <c r="CB261" i="1"/>
  <c r="CB262" i="1"/>
  <c r="CB259" i="1"/>
  <c r="CB279" i="1"/>
  <c r="BX279" i="1"/>
  <c r="BX276" i="1"/>
  <c r="BX269" i="1"/>
  <c r="BX274" i="1"/>
  <c r="BP269" i="1"/>
  <c r="BL268" i="1"/>
  <c r="BL273" i="1"/>
  <c r="BL259" i="1"/>
  <c r="BK265" i="1"/>
  <c r="BK257" i="1"/>
  <c r="BW273" i="1"/>
  <c r="BW265" i="1"/>
  <c r="CA265" i="1"/>
  <c r="CA257" i="1"/>
  <c r="CG257" i="1"/>
  <c r="CC267" i="1"/>
  <c r="CC258" i="1"/>
  <c r="BY268" i="1"/>
  <c r="BM276" i="1"/>
  <c r="BL247" i="1"/>
  <c r="BL243" i="1"/>
  <c r="BL239" i="1"/>
  <c r="BL235" i="1"/>
  <c r="BL231" i="1"/>
  <c r="BL227" i="1"/>
  <c r="BL246" i="1"/>
  <c r="BL242" i="1"/>
  <c r="BL238" i="1"/>
  <c r="BL234" i="1"/>
  <c r="BL230" i="1"/>
  <c r="BL226" i="1"/>
  <c r="BL249" i="1"/>
  <c r="BL245" i="1"/>
  <c r="BL241" i="1"/>
  <c r="BL237" i="1"/>
  <c r="BL233" i="1"/>
  <c r="BL229" i="1"/>
  <c r="BP247" i="1"/>
  <c r="BP243" i="1"/>
  <c r="BP239" i="1"/>
  <c r="BP235" i="1"/>
  <c r="BP231" i="1"/>
  <c r="BP227" i="1"/>
  <c r="BP246" i="1"/>
  <c r="BP242" i="1"/>
  <c r="BP238" i="1"/>
  <c r="BP234" i="1"/>
  <c r="BP230" i="1"/>
  <c r="BP226" i="1"/>
  <c r="BP249" i="1"/>
  <c r="BP245" i="1"/>
  <c r="BP241" i="1"/>
  <c r="BP237" i="1"/>
  <c r="BP233" i="1"/>
  <c r="BP229" i="1"/>
  <c r="BT247" i="1"/>
  <c r="BT243" i="1"/>
  <c r="BT239" i="1"/>
  <c r="BT235" i="1"/>
  <c r="BT231" i="1"/>
  <c r="BT227" i="1"/>
  <c r="BT246" i="1"/>
  <c r="BT242" i="1"/>
  <c r="BT238" i="1"/>
  <c r="BT234" i="1"/>
  <c r="BT230" i="1"/>
  <c r="BT226" i="1"/>
  <c r="BT249" i="1"/>
  <c r="BT245" i="1"/>
  <c r="BT241" i="1"/>
  <c r="BT237" i="1"/>
  <c r="BT233" i="1"/>
  <c r="BT229" i="1"/>
  <c r="BX247" i="1"/>
  <c r="BX243" i="1"/>
  <c r="BX239" i="1"/>
  <c r="BX235" i="1"/>
  <c r="BX231" i="1"/>
  <c r="BX227" i="1"/>
  <c r="BX246" i="1"/>
  <c r="BX242" i="1"/>
  <c r="BX238" i="1"/>
  <c r="BX234" i="1"/>
  <c r="BX230" i="1"/>
  <c r="BX226" i="1"/>
  <c r="BX249" i="1"/>
  <c r="BX245" i="1"/>
  <c r="BX241" i="1"/>
  <c r="BX237" i="1"/>
  <c r="BX233" i="1"/>
  <c r="BX229" i="1"/>
  <c r="CB247" i="1"/>
  <c r="CB243" i="1"/>
  <c r="CB239" i="1"/>
  <c r="CB235" i="1"/>
  <c r="CB231" i="1"/>
  <c r="CB227" i="1"/>
  <c r="CB246" i="1"/>
  <c r="CB242" i="1"/>
  <c r="CB238" i="1"/>
  <c r="CB234" i="1"/>
  <c r="CB230" i="1"/>
  <c r="CB226" i="1"/>
  <c r="CB249" i="1"/>
  <c r="CB245" i="1"/>
  <c r="CB241" i="1"/>
  <c r="CB237" i="1"/>
  <c r="CB233" i="1"/>
  <c r="CB229" i="1"/>
  <c r="CF247" i="1"/>
  <c r="CF243" i="1"/>
  <c r="CF239" i="1"/>
  <c r="CF235" i="1"/>
  <c r="CF231" i="1"/>
  <c r="CF227" i="1"/>
  <c r="CF246" i="1"/>
  <c r="CF242" i="1"/>
  <c r="CF238" i="1"/>
  <c r="CF234" i="1"/>
  <c r="CF249" i="1"/>
  <c r="CF245" i="1"/>
  <c r="CF241" i="1"/>
  <c r="CF237" i="1"/>
  <c r="CF233" i="1"/>
  <c r="CF229" i="1"/>
  <c r="CF228" i="1"/>
  <c r="CF240" i="1"/>
  <c r="CB232" i="1"/>
  <c r="CB248" i="1"/>
  <c r="BX240" i="1"/>
  <c r="BT232" i="1"/>
  <c r="BT248" i="1"/>
  <c r="BP240" i="1"/>
  <c r="BL232" i="1"/>
  <c r="BL248" i="1"/>
  <c r="CF230" i="1"/>
  <c r="CF244" i="1"/>
  <c r="CB236" i="1"/>
  <c r="BX228" i="1"/>
  <c r="BX244" i="1"/>
  <c r="BT236" i="1"/>
  <c r="BP228" i="1"/>
  <c r="BP244" i="1"/>
  <c r="BL236" i="1"/>
  <c r="CF232" i="1"/>
  <c r="CF248" i="1"/>
  <c r="CB240" i="1"/>
  <c r="BX232" i="1"/>
  <c r="BX248" i="1"/>
  <c r="BT240" i="1"/>
  <c r="BP232" i="1"/>
  <c r="BP248" i="1"/>
  <c r="BL240" i="1"/>
  <c r="BJ235" i="1"/>
  <c r="BJ233" i="1"/>
  <c r="BJ236" i="1"/>
  <c r="BJ226" i="1"/>
  <c r="CH214" i="1"/>
  <c r="CH198" i="1"/>
  <c r="CH205" i="1"/>
  <c r="CH212" i="1"/>
  <c r="CH196" i="1"/>
  <c r="CH203" i="1"/>
  <c r="CH218" i="1"/>
  <c r="CH217" i="1"/>
  <c r="CH197" i="1"/>
  <c r="CH200" i="1"/>
  <c r="CH199" i="1"/>
  <c r="CH210" i="1"/>
  <c r="CH213" i="1"/>
  <c r="CH216" i="1"/>
  <c r="CH215" i="1"/>
  <c r="CH195" i="1"/>
  <c r="CH206" i="1"/>
  <c r="CH209" i="1"/>
  <c r="CH208" i="1"/>
  <c r="CH211" i="1"/>
  <c r="CD213" i="1"/>
  <c r="CD197" i="1"/>
  <c r="CD204" i="1"/>
  <c r="CD211" i="1"/>
  <c r="CD195" i="1"/>
  <c r="CD206" i="1"/>
  <c r="CD205" i="1"/>
  <c r="CD208" i="1"/>
  <c r="CD207" i="1"/>
  <c r="CD214" i="1"/>
  <c r="CD201" i="1"/>
  <c r="CD200" i="1"/>
  <c r="CD203" i="1"/>
  <c r="CD210" i="1"/>
  <c r="CD217" i="1"/>
  <c r="CD216" i="1"/>
  <c r="CD196" i="1"/>
  <c r="CD199" i="1"/>
  <c r="CD202" i="1"/>
  <c r="BZ212" i="1"/>
  <c r="BZ196" i="1"/>
  <c r="BZ203" i="1"/>
  <c r="BZ214" i="1"/>
  <c r="BZ198" i="1"/>
  <c r="BZ205" i="1"/>
  <c r="BZ216" i="1"/>
  <c r="BZ215" i="1"/>
  <c r="BZ195" i="1"/>
  <c r="BZ202" i="1"/>
  <c r="BZ201" i="1"/>
  <c r="BZ208" i="1"/>
  <c r="BZ211" i="1"/>
  <c r="BZ218" i="1"/>
  <c r="BZ217" i="1"/>
  <c r="BZ197" i="1"/>
  <c r="BZ204" i="1"/>
  <c r="BZ207" i="1"/>
  <c r="BZ210" i="1"/>
  <c r="BZ213" i="1"/>
  <c r="BV207" i="1"/>
  <c r="BV211" i="1"/>
  <c r="BV214" i="1"/>
  <c r="BV217" i="1"/>
  <c r="BV197" i="1"/>
  <c r="BV196" i="1"/>
  <c r="BV199" i="1"/>
  <c r="BV198" i="1"/>
  <c r="BV212" i="1"/>
  <c r="BV195" i="1"/>
  <c r="BV213" i="1"/>
  <c r="BV208" i="1"/>
  <c r="BV215" i="1"/>
  <c r="BV210" i="1"/>
  <c r="BV205" i="1"/>
  <c r="BV204" i="1"/>
  <c r="BR206" i="1"/>
  <c r="BR213" i="1"/>
  <c r="BR197" i="1"/>
  <c r="BR204" i="1"/>
  <c r="BR211" i="1"/>
  <c r="BR195" i="1"/>
  <c r="BR214" i="1"/>
  <c r="BR217" i="1"/>
  <c r="BR216" i="1"/>
  <c r="BR196" i="1"/>
  <c r="BR199" i="1"/>
  <c r="BR210" i="1"/>
  <c r="BR209" i="1"/>
  <c r="BR212" i="1"/>
  <c r="BR215" i="1"/>
  <c r="BN205" i="1"/>
  <c r="BN212" i="1"/>
  <c r="BN196" i="1"/>
  <c r="BN203" i="1"/>
  <c r="BN214" i="1"/>
  <c r="BN198" i="1"/>
  <c r="BN201" i="1"/>
  <c r="BN204" i="1"/>
  <c r="BN207" i="1"/>
  <c r="BN210" i="1"/>
  <c r="BN217" i="1"/>
  <c r="BN197" i="1"/>
  <c r="BN200" i="1"/>
  <c r="BN199" i="1"/>
  <c r="BN206" i="1"/>
  <c r="BJ198" i="1"/>
  <c r="BJ214" i="1"/>
  <c r="BJ211" i="1"/>
  <c r="BJ204" i="1"/>
  <c r="BJ201" i="1"/>
  <c r="BJ217" i="1"/>
  <c r="BJ202" i="1"/>
  <c r="BJ199" i="1"/>
  <c r="BJ207" i="1"/>
  <c r="BJ208" i="1"/>
  <c r="BJ209" i="1"/>
  <c r="BJ195" i="1"/>
  <c r="BJ206" i="1"/>
  <c r="BJ215" i="1"/>
  <c r="BJ212" i="1"/>
  <c r="BJ213" i="1"/>
  <c r="BJ218" i="1"/>
  <c r="BJ210" i="1"/>
  <c r="BJ196" i="1"/>
  <c r="BJ197" i="1"/>
  <c r="BN218" i="1"/>
  <c r="BN208" i="1"/>
  <c r="BR203" i="1"/>
  <c r="BR201" i="1"/>
  <c r="BR218" i="1"/>
  <c r="BZ209" i="1"/>
  <c r="CD198" i="1"/>
  <c r="CD209" i="1"/>
  <c r="CH202" i="1"/>
  <c r="BJ200" i="1"/>
  <c r="BN195" i="1"/>
  <c r="BN216" i="1"/>
  <c r="BR207" i="1"/>
  <c r="BR205" i="1"/>
  <c r="BV201" i="1"/>
  <c r="BZ206" i="1"/>
  <c r="CD218" i="1"/>
  <c r="CH207" i="1"/>
  <c r="BJ203" i="1"/>
  <c r="CA202" i="1"/>
  <c r="BW204" i="1"/>
  <c r="BY207" i="1"/>
  <c r="BM184" i="1"/>
  <c r="BM168" i="1"/>
  <c r="BM179" i="1"/>
  <c r="BM186" i="1"/>
  <c r="BM170" i="1"/>
  <c r="BM177" i="1"/>
  <c r="BM180" i="1"/>
  <c r="BM164" i="1"/>
  <c r="BM175" i="1"/>
  <c r="BM182" i="1"/>
  <c r="BM166" i="1"/>
  <c r="BM173" i="1"/>
  <c r="BM176" i="1"/>
  <c r="BM187" i="1"/>
  <c r="BM171" i="1"/>
  <c r="BM178" i="1"/>
  <c r="BM185" i="1"/>
  <c r="BM169" i="1"/>
  <c r="BQ184" i="1"/>
  <c r="BQ179" i="1"/>
  <c r="BQ170" i="1"/>
  <c r="BU187" i="1"/>
  <c r="BU176" i="1"/>
  <c r="BU171" i="1"/>
  <c r="BY168" i="1"/>
  <c r="BY186" i="1"/>
  <c r="CC185" i="1"/>
  <c r="CC187" i="1"/>
  <c r="CC178" i="1"/>
  <c r="CG184" i="1"/>
  <c r="CG179" i="1"/>
  <c r="CG170" i="1"/>
  <c r="BM165" i="1"/>
  <c r="BM183" i="1"/>
  <c r="CC169" i="1"/>
  <c r="BM181" i="1"/>
  <c r="BM172" i="1"/>
  <c r="CA185" i="1"/>
  <c r="CI170" i="1"/>
  <c r="BS186" i="1"/>
  <c r="CH179" i="1"/>
  <c r="CD171" i="1"/>
  <c r="BZ179" i="1"/>
  <c r="BZ187" i="1"/>
  <c r="BR171" i="1"/>
  <c r="BR179" i="1"/>
  <c r="BN187" i="1"/>
  <c r="BO139" i="1"/>
  <c r="CE139" i="1"/>
  <c r="CE149" i="1"/>
  <c r="BL155" i="1"/>
  <c r="BS146" i="1"/>
  <c r="CE146" i="1"/>
  <c r="CA144" i="1"/>
  <c r="BW156" i="1"/>
  <c r="BW153" i="1"/>
  <c r="BO148" i="1"/>
  <c r="BO137" i="1"/>
  <c r="BO153" i="1"/>
  <c r="BZ151" i="1"/>
  <c r="BZ136" i="1"/>
  <c r="BN143" i="1"/>
  <c r="BN133" i="1"/>
  <c r="BL133" i="1"/>
  <c r="CE150" i="1"/>
  <c r="BO150" i="1"/>
  <c r="BS135" i="1"/>
  <c r="BZ147" i="1"/>
  <c r="BN139" i="1"/>
  <c r="BW142" i="1"/>
  <c r="CA134" i="1"/>
  <c r="BO151" i="1"/>
  <c r="BO155" i="1"/>
  <c r="BW147" i="1"/>
  <c r="CE156" i="1"/>
  <c r="BS137" i="1"/>
  <c r="BO146" i="1"/>
  <c r="BW138" i="1"/>
  <c r="BW140" i="1"/>
  <c r="BO140" i="1"/>
  <c r="BO156" i="1"/>
  <c r="BZ133" i="1"/>
  <c r="BZ141" i="1"/>
  <c r="BN142" i="1"/>
  <c r="BS154" i="1"/>
  <c r="BU143" i="1"/>
  <c r="BZ139" i="1"/>
  <c r="BN137" i="1"/>
  <c r="BN145" i="1"/>
  <c r="CA143" i="1"/>
  <c r="CH117" i="1"/>
  <c r="CD107" i="1"/>
  <c r="CD116" i="1"/>
  <c r="BZ115" i="1"/>
  <c r="BT123" i="1"/>
  <c r="BV124" i="1"/>
  <c r="BV110" i="1"/>
  <c r="BV107" i="1"/>
  <c r="BV102" i="1"/>
  <c r="BZ125" i="1"/>
  <c r="BZ109" i="1"/>
  <c r="BZ116" i="1"/>
  <c r="BZ107" i="1"/>
  <c r="BZ114" i="1"/>
  <c r="BZ121" i="1"/>
  <c r="BZ112" i="1"/>
  <c r="BZ119" i="1"/>
  <c r="BZ103" i="1"/>
  <c r="CD122" i="1"/>
  <c r="CD106" i="1"/>
  <c r="CD117" i="1"/>
  <c r="CD108" i="1"/>
  <c r="CD115" i="1"/>
  <c r="CD118" i="1"/>
  <c r="CD113" i="1"/>
  <c r="CD120" i="1"/>
  <c r="CD104" i="1"/>
  <c r="CH123" i="1"/>
  <c r="CH107" i="1"/>
  <c r="CH114" i="1"/>
  <c r="CH109" i="1"/>
  <c r="CH116" i="1"/>
  <c r="CH119" i="1"/>
  <c r="CH110" i="1"/>
  <c r="CH121" i="1"/>
  <c r="CH105" i="1"/>
  <c r="BV108" i="1"/>
  <c r="BV117" i="1"/>
  <c r="BV113" i="1"/>
  <c r="CH104" i="1"/>
  <c r="CH113" i="1"/>
  <c r="CH118" i="1"/>
  <c r="CD112" i="1"/>
  <c r="CD121" i="1"/>
  <c r="BZ102" i="1"/>
  <c r="BZ120" i="1"/>
  <c r="BV105" i="1"/>
  <c r="BK104" i="1"/>
  <c r="BW113" i="1"/>
  <c r="CE113" i="1"/>
  <c r="BV115" i="1"/>
  <c r="BV104" i="1"/>
  <c r="BV116" i="1"/>
  <c r="BV109" i="1"/>
  <c r="BV122" i="1"/>
  <c r="BV111" i="1"/>
  <c r="BV123" i="1"/>
  <c r="CA114" i="1"/>
  <c r="CH120" i="1"/>
  <c r="CH102" i="1"/>
  <c r="CH111" i="1"/>
  <c r="CD119" i="1"/>
  <c r="CD105" i="1"/>
  <c r="CD110" i="1"/>
  <c r="BZ118" i="1"/>
  <c r="BZ104" i="1"/>
  <c r="BZ113" i="1"/>
  <c r="BV119" i="1"/>
  <c r="BW86" i="1"/>
  <c r="CE74" i="1"/>
  <c r="CE82" i="1"/>
  <c r="CE86" i="1"/>
  <c r="CE90" i="1"/>
  <c r="CI80" i="1"/>
  <c r="CI86" i="1"/>
  <c r="CI91" i="1"/>
  <c r="BL73" i="1"/>
  <c r="BL74" i="1"/>
  <c r="BL85" i="1"/>
  <c r="BL92" i="1"/>
  <c r="BN91" i="1"/>
  <c r="BP81" i="1"/>
  <c r="BP82" i="1"/>
  <c r="BP93" i="1"/>
  <c r="BR88" i="1"/>
  <c r="BT73" i="1"/>
  <c r="BT74" i="1"/>
  <c r="BT89" i="1"/>
  <c r="BT92" i="1"/>
  <c r="BW82" i="1"/>
  <c r="CA76" i="1"/>
  <c r="CA79" i="1"/>
  <c r="CA81" i="1"/>
  <c r="BW73" i="1"/>
  <c r="BW71" i="1"/>
  <c r="CE72" i="1"/>
  <c r="CE80" i="1"/>
  <c r="CE84" i="1"/>
  <c r="CE88" i="1"/>
  <c r="CE92" i="1"/>
  <c r="CI72" i="1"/>
  <c r="CI78" i="1"/>
  <c r="CI83" i="1"/>
  <c r="CI88" i="1"/>
  <c r="BL77" i="1"/>
  <c r="BL81" i="1"/>
  <c r="BL82" i="1"/>
  <c r="BP73" i="1"/>
  <c r="BP74" i="1"/>
  <c r="BP85" i="1"/>
  <c r="BP89" i="1"/>
  <c r="BT77" i="1"/>
  <c r="BT81" i="1"/>
  <c r="BT82" i="1"/>
  <c r="BW78" i="1"/>
  <c r="BW83" i="1"/>
  <c r="CA72" i="1"/>
  <c r="CA73" i="1"/>
  <c r="CA82" i="1"/>
  <c r="CA88" i="1"/>
  <c r="CH60" i="1"/>
  <c r="CD45" i="1"/>
  <c r="BM46" i="1"/>
  <c r="BM55" i="1"/>
  <c r="BQ40" i="1"/>
  <c r="BQ47" i="1"/>
  <c r="BU45" i="1"/>
  <c r="BU50" i="1"/>
  <c r="BU58" i="1"/>
  <c r="BZ49" i="1"/>
  <c r="BM45" i="1"/>
  <c r="BM50" i="1"/>
  <c r="BM58" i="1"/>
  <c r="BQ48" i="1"/>
  <c r="BQ53" i="1"/>
  <c r="BU46" i="1"/>
  <c r="BM13" i="1"/>
  <c r="BM28" i="1"/>
  <c r="BM22" i="1"/>
  <c r="BM20" i="1"/>
  <c r="BQ13" i="1"/>
  <c r="BQ11" i="1"/>
  <c r="BU27" i="1"/>
  <c r="BU17" i="1"/>
  <c r="BU29" i="1"/>
  <c r="BY19" i="1"/>
  <c r="BY17" i="1"/>
  <c r="BY18" i="1"/>
  <c r="CC16" i="1"/>
  <c r="CC21" i="1"/>
  <c r="CC22" i="1"/>
  <c r="CG19" i="1"/>
  <c r="CG16" i="1"/>
  <c r="CG9" i="1"/>
  <c r="BQ10" i="1"/>
  <c r="BQ23" i="1"/>
  <c r="BM15" i="1"/>
  <c r="BQ9" i="1"/>
  <c r="BU13" i="1"/>
  <c r="BY14" i="1"/>
  <c r="CC27" i="1"/>
  <c r="CG17" i="1"/>
  <c r="BV20" i="1"/>
  <c r="CD17" i="1"/>
  <c r="BQ18" i="1"/>
  <c r="BZ17" i="1"/>
  <c r="BM14" i="1"/>
  <c r="BQ27" i="1"/>
  <c r="BN31" i="1"/>
  <c r="BM31" i="1"/>
  <c r="BU25" i="1"/>
  <c r="BY9" i="1"/>
  <c r="CC25" i="1"/>
  <c r="BM27" i="1"/>
  <c r="BQ19" i="1"/>
  <c r="BM26" i="1"/>
  <c r="BQ15" i="1"/>
  <c r="BU16" i="1"/>
  <c r="BY30" i="1"/>
  <c r="CC10" i="1"/>
  <c r="CG22" i="1"/>
  <c r="CA29" i="1"/>
  <c r="CH850" i="1"/>
  <c r="CH857" i="1"/>
  <c r="CH868" i="1"/>
  <c r="CH852" i="1"/>
  <c r="CH867" i="1"/>
  <c r="CH863" i="1"/>
  <c r="BP850" i="1"/>
  <c r="CH860" i="1"/>
  <c r="CB857" i="1"/>
  <c r="CB849" i="1"/>
  <c r="CB863" i="1"/>
  <c r="CB860" i="1"/>
  <c r="CB851" i="1"/>
  <c r="CB868" i="1"/>
  <c r="CB861" i="1"/>
  <c r="CB854" i="1"/>
  <c r="CB866" i="1"/>
  <c r="CB859" i="1"/>
  <c r="CI846" i="1"/>
  <c r="BP853" i="1"/>
  <c r="CB853" i="1"/>
  <c r="BP854" i="1"/>
  <c r="BP848" i="1"/>
  <c r="CE848" i="1"/>
  <c r="CH864" i="1"/>
  <c r="CB856" i="1"/>
  <c r="BR852" i="1"/>
  <c r="BR865" i="1"/>
  <c r="BR854" i="1"/>
  <c r="BR864" i="1"/>
  <c r="BR858" i="1"/>
  <c r="BR861" i="1"/>
  <c r="BV853" i="1"/>
  <c r="BV858" i="1"/>
  <c r="BV862" i="1"/>
  <c r="BV865" i="1"/>
  <c r="BV847" i="1"/>
  <c r="BV850" i="1"/>
  <c r="BY861" i="1"/>
  <c r="BY860" i="1"/>
  <c r="CF867" i="1"/>
  <c r="CF855" i="1"/>
  <c r="CF849" i="1"/>
  <c r="CF860" i="1"/>
  <c r="CF846" i="1"/>
  <c r="CF866" i="1"/>
  <c r="CF864" i="1"/>
  <c r="CF852" i="1"/>
  <c r="CF861" i="1"/>
  <c r="CF859" i="1"/>
  <c r="BP863" i="1"/>
  <c r="BP859" i="1"/>
  <c r="BP855" i="1"/>
  <c r="BP864" i="1"/>
  <c r="BP868" i="1"/>
  <c r="BP862" i="1"/>
  <c r="BP866" i="1"/>
  <c r="BP865" i="1"/>
  <c r="BP858" i="1"/>
  <c r="BP847" i="1"/>
  <c r="BP867" i="1"/>
  <c r="CH851" i="1"/>
  <c r="BP851" i="1"/>
  <c r="BP869" i="1"/>
  <c r="BU869" i="1"/>
  <c r="BU848" i="1"/>
  <c r="BU852" i="1"/>
  <c r="CE865" i="1"/>
  <c r="BP856" i="1"/>
  <c r="CB852" i="1"/>
  <c r="CB850" i="1"/>
  <c r="CB869" i="1"/>
  <c r="BP849" i="1"/>
  <c r="CE859" i="1"/>
  <c r="CH869" i="1"/>
  <c r="BU865" i="1"/>
  <c r="CB846" i="1"/>
  <c r="BP846" i="1"/>
  <c r="CI852" i="1"/>
  <c r="BL854" i="1"/>
  <c r="BL857" i="1"/>
  <c r="BL847" i="1"/>
  <c r="BL869" i="1"/>
  <c r="BL858" i="1"/>
  <c r="BL868" i="1"/>
  <c r="BL866" i="1"/>
  <c r="BL862" i="1"/>
  <c r="BL864" i="1"/>
  <c r="BL849" i="1"/>
  <c r="BL867" i="1"/>
  <c r="BO869" i="1"/>
  <c r="BS869" i="1"/>
  <c r="CA648" i="1"/>
  <c r="CF632" i="1"/>
  <c r="CF649" i="1"/>
  <c r="CB631" i="1"/>
  <c r="CB636" i="1"/>
  <c r="BX650" i="1"/>
  <c r="BX630" i="1"/>
  <c r="BT644" i="1"/>
  <c r="BT629" i="1"/>
  <c r="BP643" i="1"/>
  <c r="BP648" i="1"/>
  <c r="BP642" i="1"/>
  <c r="BL642" i="1"/>
  <c r="BL652" i="1"/>
  <c r="CE632" i="1"/>
  <c r="CH638" i="1"/>
  <c r="CH644" i="1"/>
  <c r="CH652" i="1"/>
  <c r="CD637" i="1"/>
  <c r="CD643" i="1"/>
  <c r="CD652" i="1"/>
  <c r="BZ644" i="1"/>
  <c r="BZ642" i="1"/>
  <c r="BZ651" i="1"/>
  <c r="BV643" i="1"/>
  <c r="BV641" i="1"/>
  <c r="BV650" i="1"/>
  <c r="BR642" i="1"/>
  <c r="BR644" i="1"/>
  <c r="BR649" i="1"/>
  <c r="BN633" i="1"/>
  <c r="BN639" i="1"/>
  <c r="BN648" i="1"/>
  <c r="BJ632" i="1"/>
  <c r="BJ638" i="1"/>
  <c r="BJ647" i="1"/>
  <c r="CF635" i="1"/>
  <c r="CF640" i="1"/>
  <c r="CB634" i="1"/>
  <c r="CB640" i="1"/>
  <c r="BX638" i="1"/>
  <c r="BX639" i="1"/>
  <c r="BT637" i="1"/>
  <c r="BT638" i="1"/>
  <c r="BP644" i="1"/>
  <c r="BP630" i="1"/>
  <c r="BL640" i="1"/>
  <c r="BL629" i="1"/>
  <c r="CF523" i="1"/>
  <c r="CB517" i="1"/>
  <c r="BX516" i="1"/>
  <c r="BT508" i="1"/>
  <c r="BT526" i="1"/>
  <c r="BP525" i="1"/>
  <c r="BL512" i="1"/>
  <c r="CH518" i="1"/>
  <c r="CD524" i="1"/>
  <c r="CD507" i="1"/>
  <c r="BZ516" i="1"/>
  <c r="BV522" i="1"/>
  <c r="BV505" i="1"/>
  <c r="BR514" i="1"/>
  <c r="BN528" i="1"/>
  <c r="BN507" i="1"/>
  <c r="BJ520" i="1"/>
  <c r="CF514" i="1"/>
  <c r="CB513" i="1"/>
  <c r="BX525" i="1"/>
  <c r="BT524" i="1"/>
  <c r="BP523" i="1"/>
  <c r="BL510" i="1"/>
  <c r="CH525" i="1"/>
  <c r="CD517" i="1"/>
  <c r="BZ523" i="1"/>
  <c r="BZ506" i="1"/>
  <c r="BR521" i="1"/>
  <c r="BR508" i="1"/>
  <c r="BJ527" i="1"/>
  <c r="BJ506" i="1"/>
  <c r="CI486" i="1"/>
  <c r="CH401" i="1"/>
  <c r="BX400" i="1"/>
  <c r="CB396" i="1"/>
  <c r="CD371" i="1"/>
  <c r="BV359" i="1"/>
  <c r="BN355" i="1"/>
  <c r="BJ355" i="1"/>
  <c r="BJ371" i="1"/>
  <c r="CF362" i="1"/>
  <c r="CB359" i="1"/>
  <c r="CB370" i="1"/>
  <c r="BX364" i="1"/>
  <c r="BT365" i="1"/>
  <c r="BT372" i="1"/>
  <c r="BP362" i="1"/>
  <c r="BL363" i="1"/>
  <c r="BL370" i="1"/>
  <c r="CH361" i="1"/>
  <c r="BZ365" i="1"/>
  <c r="BR361" i="1"/>
  <c r="BJ353" i="1"/>
  <c r="BJ369" i="1"/>
  <c r="CF354" i="1"/>
  <c r="CB356" i="1"/>
  <c r="BX367" i="1"/>
  <c r="BT361" i="1"/>
  <c r="BT371" i="1"/>
  <c r="BP354" i="1"/>
  <c r="BL352" i="1"/>
  <c r="CH331" i="1"/>
  <c r="CH338" i="1"/>
  <c r="CH341" i="1"/>
  <c r="CH333" i="1"/>
  <c r="CH322" i="1"/>
  <c r="CH339" i="1"/>
  <c r="CD333" i="1"/>
  <c r="CD323" i="1"/>
  <c r="CD320" i="1"/>
  <c r="CD334" i="1"/>
  <c r="CD321" i="1"/>
  <c r="CD342" i="1"/>
  <c r="BZ332" i="1"/>
  <c r="BZ342" i="1"/>
  <c r="BZ339" i="1"/>
  <c r="BZ331" i="1"/>
  <c r="BZ320" i="1"/>
  <c r="BZ341" i="1"/>
  <c r="BV333" i="1"/>
  <c r="BV321" i="1"/>
  <c r="BV326" i="1"/>
  <c r="BV336" i="1"/>
  <c r="BV327" i="1"/>
  <c r="BV340" i="1"/>
  <c r="BR331" i="1"/>
  <c r="BR338" i="1"/>
  <c r="BR328" i="1"/>
  <c r="BR333" i="1"/>
  <c r="BR326" i="1"/>
  <c r="BR339" i="1"/>
  <c r="BN333" i="1"/>
  <c r="BN319" i="1"/>
  <c r="BN320" i="1"/>
  <c r="BN334" i="1"/>
  <c r="BN325" i="1"/>
  <c r="BN342" i="1"/>
  <c r="BJ341" i="1"/>
  <c r="CH323" i="1"/>
  <c r="CH334" i="1"/>
  <c r="CH324" i="1"/>
  <c r="CH325" i="1"/>
  <c r="CH337" i="1"/>
  <c r="CD326" i="1"/>
  <c r="CD337" i="1"/>
  <c r="CD331" i="1"/>
  <c r="CD328" i="1"/>
  <c r="CD338" i="1"/>
  <c r="BZ325" i="1"/>
  <c r="BZ336" i="1"/>
  <c r="BZ326" i="1"/>
  <c r="BZ323" i="1"/>
  <c r="BZ335" i="1"/>
  <c r="BV324" i="1"/>
  <c r="BV337" i="1"/>
  <c r="BV329" i="1"/>
  <c r="BV332" i="1"/>
  <c r="BV319" i="1"/>
  <c r="BR323" i="1"/>
  <c r="BR334" i="1"/>
  <c r="BR320" i="1"/>
  <c r="BR325" i="1"/>
  <c r="BR337" i="1"/>
  <c r="BN326" i="1"/>
  <c r="BN337" i="1"/>
  <c r="BN327" i="1"/>
  <c r="BN328" i="1"/>
  <c r="BN338" i="1"/>
  <c r="BJ319" i="1"/>
  <c r="CA836" i="1"/>
  <c r="BX834" i="1"/>
  <c r="BP821" i="1"/>
  <c r="BL836" i="1"/>
  <c r="CH787" i="1"/>
  <c r="CD784" i="1"/>
  <c r="CD793" i="1"/>
  <c r="BZ788" i="1"/>
  <c r="BZ802" i="1"/>
  <c r="BV795" i="1"/>
  <c r="BR789" i="1"/>
  <c r="BR798" i="1"/>
  <c r="BN796" i="1"/>
  <c r="BN803" i="1"/>
  <c r="BJ785" i="1"/>
  <c r="BX835" i="1"/>
  <c r="BT815" i="1"/>
  <c r="BT816" i="1"/>
  <c r="CH789" i="1"/>
  <c r="CH788" i="1"/>
  <c r="CD802" i="1"/>
  <c r="BZ807" i="1"/>
  <c r="BZ785" i="1"/>
  <c r="BV786" i="1"/>
  <c r="BV789" i="1"/>
  <c r="BR807" i="1"/>
  <c r="BN784" i="1"/>
  <c r="BN790" i="1"/>
  <c r="BJ805" i="1"/>
  <c r="BJ790" i="1"/>
  <c r="CC784" i="1"/>
  <c r="BS826" i="1"/>
  <c r="BQ788" i="1"/>
  <c r="BZ835" i="1"/>
  <c r="BN837" i="1"/>
  <c r="CE818" i="1"/>
  <c r="CE817" i="1"/>
  <c r="CF817" i="1"/>
  <c r="CF819" i="1"/>
  <c r="CB832" i="1"/>
  <c r="BL823" i="1"/>
  <c r="CF822" i="1"/>
  <c r="CH797" i="1"/>
  <c r="CH807" i="1"/>
  <c r="CH800" i="1"/>
  <c r="CD806" i="1"/>
  <c r="CD791" i="1"/>
  <c r="BZ793" i="1"/>
  <c r="BZ800" i="1"/>
  <c r="BV798" i="1"/>
  <c r="BV791" i="1"/>
  <c r="BR793" i="1"/>
  <c r="BR787" i="1"/>
  <c r="BR800" i="1"/>
  <c r="BN798" i="1"/>
  <c r="BN791" i="1"/>
  <c r="BJ793" i="1"/>
  <c r="BJ796" i="1"/>
  <c r="CC796" i="1"/>
  <c r="BL801" i="1"/>
  <c r="BL787" i="1"/>
  <c r="BL803" i="1"/>
  <c r="BP805" i="1"/>
  <c r="BP801" i="1"/>
  <c r="BP792" i="1"/>
  <c r="BP788" i="1"/>
  <c r="BT785" i="1"/>
  <c r="BT793" i="1"/>
  <c r="BT788" i="1"/>
  <c r="BX796" i="1"/>
  <c r="BX787" i="1"/>
  <c r="BX799" i="1"/>
  <c r="CB804" i="1"/>
  <c r="CB801" i="1"/>
  <c r="CB797" i="1"/>
  <c r="CB803" i="1"/>
  <c r="CF807" i="1"/>
  <c r="CF788" i="1"/>
  <c r="BJ816" i="1"/>
  <c r="BJ820" i="1"/>
  <c r="CD836" i="1"/>
  <c r="BZ837" i="1"/>
  <c r="BJ833" i="1"/>
  <c r="CF786" i="1"/>
  <c r="BT787" i="1"/>
  <c r="BV820" i="1"/>
  <c r="CF787" i="1"/>
  <c r="BT799" i="1"/>
  <c r="CH823" i="1"/>
  <c r="BZ819" i="1"/>
  <c r="CB802" i="1"/>
  <c r="BP798" i="1"/>
  <c r="BW822" i="1"/>
  <c r="CF827" i="1"/>
  <c r="CF838" i="1"/>
  <c r="CF835" i="1"/>
  <c r="BT835" i="1"/>
  <c r="BT818" i="1"/>
  <c r="BP830" i="1"/>
  <c r="CH799" i="1"/>
  <c r="CH790" i="1"/>
  <c r="CH785" i="1"/>
  <c r="CH784" i="1"/>
  <c r="CD785" i="1"/>
  <c r="CD801" i="1"/>
  <c r="CD792" i="1"/>
  <c r="BZ796" i="1"/>
  <c r="BZ787" i="1"/>
  <c r="BZ805" i="1"/>
  <c r="BZ786" i="1"/>
  <c r="BV799" i="1"/>
  <c r="BV794" i="1"/>
  <c r="BV792" i="1"/>
  <c r="BR795" i="1"/>
  <c r="BR806" i="1"/>
  <c r="BR801" i="1"/>
  <c r="BR784" i="1"/>
  <c r="BN801" i="1"/>
  <c r="BN793" i="1"/>
  <c r="BN804" i="1"/>
  <c r="BJ804" i="1"/>
  <c r="BJ787" i="1"/>
  <c r="BJ799" i="1"/>
  <c r="BJ786" i="1"/>
  <c r="BM802" i="1"/>
  <c r="BU802" i="1"/>
  <c r="CC802" i="1"/>
  <c r="BW832" i="1"/>
  <c r="BJ798" i="1"/>
  <c r="BJ797" i="1"/>
  <c r="BJ800" i="1"/>
  <c r="BJ789" i="1"/>
  <c r="BJ792" i="1"/>
  <c r="BJ803" i="1"/>
  <c r="BN799" i="1"/>
  <c r="BN806" i="1"/>
  <c r="BN789" i="1"/>
  <c r="BN792" i="1"/>
  <c r="BN802" i="1"/>
  <c r="BN785" i="1"/>
  <c r="BR796" i="1"/>
  <c r="BR799" i="1"/>
  <c r="BR802" i="1"/>
  <c r="BR785" i="1"/>
  <c r="BR791" i="1"/>
  <c r="BR794" i="1"/>
  <c r="BV797" i="1"/>
  <c r="BV807" i="1"/>
  <c r="BV790" i="1"/>
  <c r="BV784" i="1"/>
  <c r="BV800" i="1"/>
  <c r="BV803" i="1"/>
  <c r="BZ798" i="1"/>
  <c r="BZ801" i="1"/>
  <c r="BZ784" i="1"/>
  <c r="BZ789" i="1"/>
  <c r="BZ792" i="1"/>
  <c r="BZ795" i="1"/>
  <c r="CD799" i="1"/>
  <c r="CD794" i="1"/>
  <c r="CD797" i="1"/>
  <c r="CD800" i="1"/>
  <c r="CD786" i="1"/>
  <c r="CD789" i="1"/>
  <c r="CH796" i="1"/>
  <c r="CH803" i="1"/>
  <c r="CH786" i="1"/>
  <c r="CH805" i="1"/>
  <c r="CH795" i="1"/>
  <c r="CH798" i="1"/>
  <c r="BL820" i="1"/>
  <c r="BL817" i="1"/>
  <c r="BP837" i="1"/>
  <c r="BT828" i="1"/>
  <c r="BT825" i="1"/>
  <c r="BT829" i="1"/>
  <c r="BX819" i="1"/>
  <c r="CB838" i="1"/>
  <c r="CB816" i="1"/>
  <c r="CF815" i="1"/>
  <c r="CF824" i="1"/>
  <c r="CF816" i="1"/>
  <c r="CF826" i="1"/>
  <c r="CF821" i="1"/>
  <c r="CB836" i="1"/>
  <c r="BX821" i="1"/>
  <c r="BT836" i="1"/>
  <c r="BP825" i="1"/>
  <c r="CF828" i="1"/>
  <c r="CB828" i="1"/>
  <c r="BX817" i="1"/>
  <c r="CH794" i="1"/>
  <c r="CH806" i="1"/>
  <c r="CH801" i="1"/>
  <c r="CH792" i="1"/>
  <c r="CD790" i="1"/>
  <c r="CD805" i="1"/>
  <c r="CD796" i="1"/>
  <c r="CD787" i="1"/>
  <c r="CD807" i="1"/>
  <c r="BZ791" i="1"/>
  <c r="BZ803" i="1"/>
  <c r="BZ799" i="1"/>
  <c r="BZ794" i="1"/>
  <c r="BV804" i="1"/>
  <c r="BV787" i="1"/>
  <c r="BV796" i="1"/>
  <c r="BV785" i="1"/>
  <c r="BV805" i="1"/>
  <c r="BR790" i="1"/>
  <c r="BR786" i="1"/>
  <c r="BR797" i="1"/>
  <c r="BR792" i="1"/>
  <c r="BN786" i="1"/>
  <c r="BN797" i="1"/>
  <c r="BN788" i="1"/>
  <c r="BN787" i="1"/>
  <c r="BN807" i="1"/>
  <c r="BJ791" i="1"/>
  <c r="BJ784" i="1"/>
  <c r="BJ795" i="1"/>
  <c r="BJ794" i="1"/>
  <c r="BJ824" i="1"/>
  <c r="BJ825" i="1"/>
  <c r="BJ834" i="1"/>
  <c r="BJ838" i="1"/>
  <c r="BJ837" i="1"/>
  <c r="BJ821" i="1"/>
  <c r="BJ819" i="1"/>
  <c r="BN838" i="1"/>
  <c r="BN824" i="1"/>
  <c r="BN834" i="1"/>
  <c r="BN836" i="1"/>
  <c r="BN827" i="1"/>
  <c r="BN828" i="1"/>
  <c r="BR832" i="1"/>
  <c r="BR819" i="1"/>
  <c r="BR833" i="1"/>
  <c r="BR817" i="1"/>
  <c r="BR820" i="1"/>
  <c r="BV830" i="1"/>
  <c r="BV822" i="1"/>
  <c r="BV821" i="1"/>
  <c r="BV826" i="1"/>
  <c r="BV835" i="1"/>
  <c r="BV819" i="1"/>
  <c r="BZ827" i="1"/>
  <c r="BZ829" i="1"/>
  <c r="BZ836" i="1"/>
  <c r="BZ822" i="1"/>
  <c r="CD835" i="1"/>
  <c r="CD830" i="1"/>
  <c r="CD817" i="1"/>
  <c r="CD820" i="1"/>
  <c r="CD822" i="1"/>
  <c r="CH816" i="1"/>
  <c r="CH838" i="1"/>
  <c r="CH819" i="1"/>
  <c r="CH834" i="1"/>
  <c r="CH835" i="1"/>
  <c r="CH828" i="1"/>
  <c r="CH833" i="1"/>
  <c r="CD823" i="1"/>
  <c r="CD825" i="1"/>
  <c r="BZ821" i="1"/>
  <c r="BV816" i="1"/>
  <c r="BV831" i="1"/>
  <c r="BR828" i="1"/>
  <c r="BR831" i="1"/>
  <c r="BN820" i="1"/>
  <c r="BJ818" i="1"/>
  <c r="CH822" i="1"/>
  <c r="CD838" i="1"/>
  <c r="BJ832" i="1"/>
  <c r="BK831" i="1"/>
  <c r="BK827" i="1"/>
  <c r="BK823" i="1"/>
  <c r="BO821" i="1"/>
  <c r="BO819" i="1"/>
  <c r="BS833" i="1"/>
  <c r="BS825" i="1"/>
  <c r="BS835" i="1"/>
  <c r="BW834" i="1"/>
  <c r="BW830" i="1"/>
  <c r="CA829" i="1"/>
  <c r="CA837" i="1"/>
  <c r="CA816" i="1"/>
  <c r="CE828" i="1"/>
  <c r="CE835" i="1"/>
  <c r="CI835" i="1"/>
  <c r="CI837" i="1"/>
  <c r="CI836" i="1"/>
  <c r="BW823" i="1"/>
  <c r="CH815" i="1"/>
  <c r="CH817" i="1"/>
  <c r="CH837" i="1"/>
  <c r="CD828" i="1"/>
  <c r="CD829" i="1"/>
  <c r="BZ823" i="1"/>
  <c r="BZ825" i="1"/>
  <c r="BV838" i="1"/>
  <c r="BV836" i="1"/>
  <c r="BR824" i="1"/>
  <c r="BR834" i="1"/>
  <c r="BR836" i="1"/>
  <c r="BN826" i="1"/>
  <c r="BN821" i="1"/>
  <c r="BJ823" i="1"/>
  <c r="CE826" i="1"/>
  <c r="BW816" i="1"/>
  <c r="BO835" i="1"/>
  <c r="BZ816" i="1"/>
  <c r="BV832" i="1"/>
  <c r="BN819" i="1"/>
  <c r="CA815" i="1"/>
  <c r="BK815" i="1"/>
  <c r="CH818" i="1"/>
  <c r="CH820" i="1"/>
  <c r="CH821" i="1"/>
  <c r="CD831" i="1"/>
  <c r="CD834" i="1"/>
  <c r="CD837" i="1"/>
  <c r="BZ831" i="1"/>
  <c r="BZ833" i="1"/>
  <c r="BV815" i="1"/>
  <c r="BV825" i="1"/>
  <c r="BR835" i="1"/>
  <c r="BR815" i="1"/>
  <c r="BN822" i="1"/>
  <c r="BN818" i="1"/>
  <c r="BN833" i="1"/>
  <c r="BJ829" i="1"/>
  <c r="CA838" i="1"/>
  <c r="BS827" i="1"/>
  <c r="CD816" i="1"/>
  <c r="BZ832" i="1"/>
  <c r="BR822" i="1"/>
  <c r="BL830" i="1"/>
  <c r="BL825" i="1"/>
  <c r="BL822" i="1"/>
  <c r="BL837" i="1"/>
  <c r="BL828" i="1"/>
  <c r="BL821" i="1"/>
  <c r="BP834" i="1"/>
  <c r="BP820" i="1"/>
  <c r="BP836" i="1"/>
  <c r="BP827" i="1"/>
  <c r="BT838" i="1"/>
  <c r="BT820" i="1"/>
  <c r="BT817" i="1"/>
  <c r="BT837" i="1"/>
  <c r="BX829" i="1"/>
  <c r="BX837" i="1"/>
  <c r="BX826" i="1"/>
  <c r="BX828" i="1"/>
  <c r="BX830" i="1"/>
  <c r="CB833" i="1"/>
  <c r="CB823" i="1"/>
  <c r="CB815" i="1"/>
  <c r="CB826" i="1"/>
  <c r="CF834" i="1"/>
  <c r="CF823" i="1"/>
  <c r="CF818" i="1"/>
  <c r="CB837" i="1"/>
  <c r="CB834" i="1"/>
  <c r="CB822" i="1"/>
  <c r="BX832" i="1"/>
  <c r="BX824" i="1"/>
  <c r="BT826" i="1"/>
  <c r="BT834" i="1"/>
  <c r="BP826" i="1"/>
  <c r="BP831" i="1"/>
  <c r="BP818" i="1"/>
  <c r="BL826" i="1"/>
  <c r="BL816" i="1"/>
  <c r="BL829" i="1"/>
  <c r="CB824" i="1"/>
  <c r="CB830" i="1"/>
  <c r="BX822" i="1"/>
  <c r="BP828" i="1"/>
  <c r="BL832" i="1"/>
  <c r="BL815" i="1"/>
  <c r="BV289" i="1"/>
  <c r="BV293" i="1"/>
  <c r="BV297" i="1"/>
  <c r="BV301" i="1"/>
  <c r="BV305" i="1"/>
  <c r="BV309" i="1"/>
  <c r="BR289" i="1"/>
  <c r="BR293" i="1"/>
  <c r="BR297" i="1"/>
  <c r="BR301" i="1"/>
  <c r="BR305" i="1"/>
  <c r="BR309" i="1"/>
  <c r="BU295" i="1"/>
  <c r="BU301" i="1"/>
  <c r="BQ310" i="1"/>
  <c r="BU308" i="1"/>
  <c r="BQ300" i="1"/>
  <c r="BV290" i="1"/>
  <c r="BV294" i="1"/>
  <c r="BV298" i="1"/>
  <c r="BV302" i="1"/>
  <c r="BV306" i="1"/>
  <c r="BR290" i="1"/>
  <c r="BR294" i="1"/>
  <c r="BR298" i="1"/>
  <c r="BR302" i="1"/>
  <c r="BR306" i="1"/>
  <c r="BU311" i="1"/>
  <c r="BQ303" i="1"/>
  <c r="BT258" i="1"/>
  <c r="BT267" i="1"/>
  <c r="BT276" i="1"/>
  <c r="BP273" i="1"/>
  <c r="BP259" i="1"/>
  <c r="BP275" i="1"/>
  <c r="BT262" i="1"/>
  <c r="BT278" i="1"/>
  <c r="BT271" i="1"/>
  <c r="BT264" i="1"/>
  <c r="BT280" i="1"/>
  <c r="BT269" i="1"/>
  <c r="BP261" i="1"/>
  <c r="BP277" i="1"/>
  <c r="BP270" i="1"/>
  <c r="BP263" i="1"/>
  <c r="BP279" i="1"/>
  <c r="BP272" i="1"/>
  <c r="BT274" i="1"/>
  <c r="BT260" i="1"/>
  <c r="BT265" i="1"/>
  <c r="BP257" i="1"/>
  <c r="BP266" i="1"/>
  <c r="BP268" i="1"/>
  <c r="BT266" i="1"/>
  <c r="BT259" i="1"/>
  <c r="BT275" i="1"/>
  <c r="BT268" i="1"/>
  <c r="BT257" i="1"/>
  <c r="BP265" i="1"/>
  <c r="BP258" i="1"/>
  <c r="BP274" i="1"/>
  <c r="BP267" i="1"/>
  <c r="BP260" i="1"/>
  <c r="BU277" i="1"/>
  <c r="BW241" i="1"/>
  <c r="BW246" i="1"/>
  <c r="BS240" i="1"/>
  <c r="BS249" i="1"/>
  <c r="BS231" i="1"/>
  <c r="BS229" i="1"/>
  <c r="BS234" i="1"/>
  <c r="BV200" i="1"/>
  <c r="BV216" i="1"/>
  <c r="BV209" i="1"/>
  <c r="BV202" i="1"/>
  <c r="BV218" i="1"/>
  <c r="BQ105" i="1"/>
  <c r="BQ110" i="1"/>
  <c r="BV79" i="1"/>
  <c r="BV44" i="1"/>
  <c r="BV48" i="1"/>
  <c r="BV52" i="1"/>
  <c r="BV60" i="1"/>
  <c r="BV42" i="1"/>
  <c r="BV46" i="1"/>
  <c r="BV50" i="1"/>
  <c r="BV54" i="1"/>
  <c r="BV58" i="1"/>
  <c r="BV62" i="1"/>
  <c r="BV40" i="1"/>
  <c r="BV56" i="1"/>
  <c r="BV41" i="1"/>
  <c r="BV45" i="1"/>
  <c r="BV49" i="1"/>
  <c r="BV53" i="1"/>
  <c r="BV57" i="1"/>
  <c r="BK786" i="1"/>
  <c r="BO799" i="1"/>
  <c r="BS787" i="1"/>
  <c r="CA799" i="1"/>
  <c r="CA791" i="1"/>
  <c r="CI787" i="1"/>
  <c r="CG794" i="1"/>
  <c r="BU794" i="1"/>
  <c r="CI792" i="1"/>
  <c r="CE797" i="1"/>
  <c r="BM799" i="1"/>
  <c r="BM797" i="1"/>
  <c r="BQ803" i="1"/>
  <c r="BQ805" i="1"/>
  <c r="BU807" i="1"/>
  <c r="BU787" i="1"/>
  <c r="BU789" i="1"/>
  <c r="BY791" i="1"/>
  <c r="BY793" i="1"/>
  <c r="CC799" i="1"/>
  <c r="CC797" i="1"/>
  <c r="CG803" i="1"/>
  <c r="CG805" i="1"/>
  <c r="CG790" i="1"/>
  <c r="CC806" i="1"/>
  <c r="BU798" i="1"/>
  <c r="BM798" i="1"/>
  <c r="CA795" i="1"/>
  <c r="CH753" i="1"/>
  <c r="CH757" i="1"/>
  <c r="CH765" i="1"/>
  <c r="CH769" i="1"/>
  <c r="CH773" i="1"/>
  <c r="CD757" i="1"/>
  <c r="CD761" i="1"/>
  <c r="CD765" i="1"/>
  <c r="CD773" i="1"/>
  <c r="BZ753" i="1"/>
  <c r="BZ757" i="1"/>
  <c r="BZ765" i="1"/>
  <c r="BZ769" i="1"/>
  <c r="BZ773" i="1"/>
  <c r="BV757" i="1"/>
  <c r="BV761" i="1"/>
  <c r="BV765" i="1"/>
  <c r="BV773" i="1"/>
  <c r="BR753" i="1"/>
  <c r="BR757" i="1"/>
  <c r="BR765" i="1"/>
  <c r="BR769" i="1"/>
  <c r="BR773" i="1"/>
  <c r="BN757" i="1"/>
  <c r="BN761" i="1"/>
  <c r="BN765" i="1"/>
  <c r="BN773" i="1"/>
  <c r="BJ753" i="1"/>
  <c r="BJ757" i="1"/>
  <c r="BJ766" i="1"/>
  <c r="BJ770" i="1"/>
  <c r="BJ774" i="1"/>
  <c r="CH755" i="1"/>
  <c r="CH759" i="1"/>
  <c r="CH763" i="1"/>
  <c r="CH771" i="1"/>
  <c r="CH775" i="1"/>
  <c r="CD755" i="1"/>
  <c r="CD763" i="1"/>
  <c r="CD767" i="1"/>
  <c r="CD771" i="1"/>
  <c r="BZ755" i="1"/>
  <c r="BZ759" i="1"/>
  <c r="BZ763" i="1"/>
  <c r="BZ771" i="1"/>
  <c r="BZ775" i="1"/>
  <c r="BV755" i="1"/>
  <c r="BV763" i="1"/>
  <c r="BV767" i="1"/>
  <c r="BV771" i="1"/>
  <c r="BR755" i="1"/>
  <c r="BR759" i="1"/>
  <c r="BR763" i="1"/>
  <c r="BR771" i="1"/>
  <c r="BR775" i="1"/>
  <c r="BN755" i="1"/>
  <c r="BN763" i="1"/>
  <c r="BN767" i="1"/>
  <c r="BN771" i="1"/>
  <c r="BJ755" i="1"/>
  <c r="BJ759" i="1"/>
  <c r="BJ764" i="1"/>
  <c r="BJ772" i="1"/>
  <c r="BJ776" i="1"/>
  <c r="CH756" i="1"/>
  <c r="CH764" i="1"/>
  <c r="CH768" i="1"/>
  <c r="CH772" i="1"/>
  <c r="CD756" i="1"/>
  <c r="CD760" i="1"/>
  <c r="CD764" i="1"/>
  <c r="CD768" i="1"/>
  <c r="CD772" i="1"/>
  <c r="BZ756" i="1"/>
  <c r="BZ760" i="1"/>
  <c r="BZ764" i="1"/>
  <c r="BZ768" i="1"/>
  <c r="BZ772" i="1"/>
  <c r="BV756" i="1"/>
  <c r="BV760" i="1"/>
  <c r="BV764" i="1"/>
  <c r="BV768" i="1"/>
  <c r="BV772" i="1"/>
  <c r="BR756" i="1"/>
  <c r="BR760" i="1"/>
  <c r="BR764" i="1"/>
  <c r="BR768" i="1"/>
  <c r="BR772" i="1"/>
  <c r="BN756" i="1"/>
  <c r="BN760" i="1"/>
  <c r="BN764" i="1"/>
  <c r="BN768" i="1"/>
  <c r="BN772" i="1"/>
  <c r="BJ756" i="1"/>
  <c r="BJ761" i="1"/>
  <c r="BJ765" i="1"/>
  <c r="BJ769" i="1"/>
  <c r="BM725" i="1"/>
  <c r="BQ735" i="1"/>
  <c r="BU740" i="1"/>
  <c r="BY733" i="1"/>
  <c r="CC735" i="1"/>
  <c r="CC737" i="1"/>
  <c r="CG741" i="1"/>
  <c r="CC736" i="1"/>
  <c r="BY723" i="1"/>
  <c r="BU744" i="1"/>
  <c r="BQ729" i="1"/>
  <c r="BM737" i="1"/>
  <c r="BN732" i="1"/>
  <c r="BR724" i="1"/>
  <c r="CH727" i="1"/>
  <c r="BZ726" i="1"/>
  <c r="BV738" i="1"/>
  <c r="BR741" i="1"/>
  <c r="BN744" i="1"/>
  <c r="CG722" i="1"/>
  <c r="CC728" i="1"/>
  <c r="BY724" i="1"/>
  <c r="BU736" i="1"/>
  <c r="BU745" i="1"/>
  <c r="BQ732" i="1"/>
  <c r="BM723" i="1"/>
  <c r="CA735" i="1"/>
  <c r="BM694" i="1"/>
  <c r="BQ706" i="1"/>
  <c r="BY706" i="1"/>
  <c r="CC697" i="1"/>
  <c r="CG705" i="1"/>
  <c r="BJ703" i="1"/>
  <c r="BJ706" i="1"/>
  <c r="BJ709" i="1"/>
  <c r="BJ692" i="1"/>
  <c r="BJ702" i="1"/>
  <c r="BJ713" i="1"/>
  <c r="BJ699" i="1"/>
  <c r="BJ704" i="1"/>
  <c r="BJ693" i="1"/>
  <c r="BJ701" i="1"/>
  <c r="BJ695" i="1"/>
  <c r="BJ710" i="1"/>
  <c r="BJ698" i="1"/>
  <c r="BJ700" i="1"/>
  <c r="BN704" i="1"/>
  <c r="BN714" i="1"/>
  <c r="BN697" i="1"/>
  <c r="BN707" i="1"/>
  <c r="BN710" i="1"/>
  <c r="BN694" i="1"/>
  <c r="BN712" i="1"/>
  <c r="BN692" i="1"/>
  <c r="BN703" i="1"/>
  <c r="BN705" i="1"/>
  <c r="BN695" i="1"/>
  <c r="BN708" i="1"/>
  <c r="BN713" i="1"/>
  <c r="BN702" i="1"/>
  <c r="BN711" i="1"/>
  <c r="BN693" i="1"/>
  <c r="BR705" i="1"/>
  <c r="BR708" i="1"/>
  <c r="BR691" i="1"/>
  <c r="BR696" i="1"/>
  <c r="BR700" i="1"/>
  <c r="BR703" i="1"/>
  <c r="BR701" i="1"/>
  <c r="BR706" i="1"/>
  <c r="BR710" i="1"/>
  <c r="BR699" i="1"/>
  <c r="BR697" i="1"/>
  <c r="BR692" i="1"/>
  <c r="BR695" i="1"/>
  <c r="BR698" i="1"/>
  <c r="BV706" i="1"/>
  <c r="BV701" i="1"/>
  <c r="BV704" i="1"/>
  <c r="BV691" i="1"/>
  <c r="BV709" i="1"/>
  <c r="BV712" i="1"/>
  <c r="BV714" i="1"/>
  <c r="BV694" i="1"/>
  <c r="BV703" i="1"/>
  <c r="BV696" i="1"/>
  <c r="BV713" i="1"/>
  <c r="BV710" i="1"/>
  <c r="BV700" i="1"/>
  <c r="BV693" i="1"/>
  <c r="BV695" i="1"/>
  <c r="BV711" i="1"/>
  <c r="BZ703" i="1"/>
  <c r="BZ710" i="1"/>
  <c r="BZ693" i="1"/>
  <c r="BZ712" i="1"/>
  <c r="BZ702" i="1"/>
  <c r="BZ705" i="1"/>
  <c r="BZ699" i="1"/>
  <c r="BZ708" i="1"/>
  <c r="BZ713" i="1"/>
  <c r="BZ701" i="1"/>
  <c r="BZ695" i="1"/>
  <c r="BZ694" i="1"/>
  <c r="BZ698" i="1"/>
  <c r="BZ700" i="1"/>
  <c r="CD704" i="1"/>
  <c r="CD703" i="1"/>
  <c r="CD706" i="1"/>
  <c r="CD710" i="1"/>
  <c r="CD695" i="1"/>
  <c r="CD698" i="1"/>
  <c r="CD712" i="1"/>
  <c r="CD692" i="1"/>
  <c r="CD705" i="1"/>
  <c r="CD714" i="1"/>
  <c r="CD699" i="1"/>
  <c r="CD708" i="1"/>
  <c r="CH705" i="1"/>
  <c r="CH712" i="1"/>
  <c r="CH695" i="1"/>
  <c r="CH699" i="1"/>
  <c r="CH704" i="1"/>
  <c r="CH707" i="1"/>
  <c r="CH701" i="1"/>
  <c r="CH710" i="1"/>
  <c r="CH700" i="1"/>
  <c r="CH703" i="1"/>
  <c r="CH702" i="1"/>
  <c r="CH714" i="1"/>
  <c r="CH693" i="1"/>
  <c r="CD697" i="1"/>
  <c r="CD709" i="1"/>
  <c r="CD701" i="1"/>
  <c r="BZ704" i="1"/>
  <c r="BZ714" i="1"/>
  <c r="BZ707" i="1"/>
  <c r="BV697" i="1"/>
  <c r="BV698" i="1"/>
  <c r="BR714" i="1"/>
  <c r="BR707" i="1"/>
  <c r="BN691" i="1"/>
  <c r="BN698" i="1"/>
  <c r="BJ712" i="1"/>
  <c r="BJ694" i="1"/>
  <c r="BJ707" i="1"/>
  <c r="CH691" i="1"/>
  <c r="CH715" i="1" s="1"/>
  <c r="CH694" i="1"/>
  <c r="CH697" i="1"/>
  <c r="CD693" i="1"/>
  <c r="CD711" i="1"/>
  <c r="CD702" i="1"/>
  <c r="BZ706" i="1"/>
  <c r="BZ692" i="1"/>
  <c r="BZ711" i="1"/>
  <c r="BV692" i="1"/>
  <c r="BV702" i="1"/>
  <c r="BR694" i="1"/>
  <c r="BR693" i="1"/>
  <c r="BR715" i="1" s="1"/>
  <c r="BN709" i="1"/>
  <c r="BN699" i="1"/>
  <c r="BJ714" i="1"/>
  <c r="BJ708" i="1"/>
  <c r="BJ711" i="1"/>
  <c r="BU703" i="1"/>
  <c r="CI692" i="1"/>
  <c r="BS707" i="1"/>
  <c r="BM681" i="1"/>
  <c r="BM665" i="1"/>
  <c r="BM671" i="1"/>
  <c r="BM675" i="1"/>
  <c r="BM674" i="1"/>
  <c r="BQ677" i="1"/>
  <c r="BQ661" i="1"/>
  <c r="BQ663" i="1"/>
  <c r="BQ667" i="1"/>
  <c r="BQ671" i="1"/>
  <c r="BU677" i="1"/>
  <c r="BU661" i="1"/>
  <c r="BU666" i="1"/>
  <c r="BU670" i="1"/>
  <c r="BU668" i="1"/>
  <c r="BY673" i="1"/>
  <c r="BY679" i="1"/>
  <c r="BY683" i="1"/>
  <c r="BY662" i="1"/>
  <c r="BY666" i="1"/>
  <c r="CC673" i="1"/>
  <c r="CC682" i="1"/>
  <c r="CC660" i="1"/>
  <c r="CC664" i="1"/>
  <c r="CC663" i="1"/>
  <c r="CG669" i="1"/>
  <c r="CG674" i="1"/>
  <c r="CG678" i="1"/>
  <c r="CG682" i="1"/>
  <c r="CG660" i="1"/>
  <c r="BY680" i="1"/>
  <c r="CG670" i="1"/>
  <c r="BU683" i="1"/>
  <c r="BR672" i="1"/>
  <c r="BW632" i="1"/>
  <c r="BK640" i="1"/>
  <c r="BS636" i="1"/>
  <c r="BW631" i="1"/>
  <c r="CA644" i="1"/>
  <c r="CI636" i="1"/>
  <c r="CE650" i="1"/>
  <c r="CI637" i="1"/>
  <c r="BO633" i="1"/>
  <c r="CH634" i="1"/>
  <c r="CH639" i="1"/>
  <c r="CH646" i="1"/>
  <c r="CH632" i="1"/>
  <c r="CH648" i="1"/>
  <c r="CH641" i="1"/>
  <c r="CD633" i="1"/>
  <c r="CD638" i="1"/>
  <c r="CD645" i="1"/>
  <c r="CD631" i="1"/>
  <c r="CD647" i="1"/>
  <c r="CD640" i="1"/>
  <c r="BZ632" i="1"/>
  <c r="BZ637" i="1"/>
  <c r="BZ652" i="1"/>
  <c r="BZ630" i="1"/>
  <c r="BZ646" i="1"/>
  <c r="BZ639" i="1"/>
  <c r="BV631" i="1"/>
  <c r="BV644" i="1"/>
  <c r="BV651" i="1"/>
  <c r="BV629" i="1"/>
  <c r="BV645" i="1"/>
  <c r="BV638" i="1"/>
  <c r="BR630" i="1"/>
  <c r="BR643" i="1"/>
  <c r="BR650" i="1"/>
  <c r="BR632" i="1"/>
  <c r="BR648" i="1"/>
  <c r="BR637" i="1"/>
  <c r="BN634" i="1"/>
  <c r="BN641" i="1"/>
  <c r="BN646" i="1"/>
  <c r="BN643" i="1"/>
  <c r="BN636" i="1"/>
  <c r="BN652" i="1"/>
  <c r="BJ633" i="1"/>
  <c r="BJ640" i="1"/>
  <c r="BJ645" i="1"/>
  <c r="BJ642" i="1"/>
  <c r="BJ635" i="1"/>
  <c r="BJ651" i="1"/>
  <c r="CH642" i="1"/>
  <c r="CH647" i="1"/>
  <c r="CH635" i="1"/>
  <c r="CH636" i="1"/>
  <c r="CH629" i="1"/>
  <c r="CD641" i="1"/>
  <c r="CD646" i="1"/>
  <c r="CD634" i="1"/>
  <c r="CD635" i="1"/>
  <c r="CD651" i="1"/>
  <c r="BZ640" i="1"/>
  <c r="BZ645" i="1"/>
  <c r="BZ633" i="1"/>
  <c r="BZ634" i="1"/>
  <c r="BZ650" i="1"/>
  <c r="BV639" i="1"/>
  <c r="BV652" i="1"/>
  <c r="BV632" i="1"/>
  <c r="BV633" i="1"/>
  <c r="BV649" i="1"/>
  <c r="BR638" i="1"/>
  <c r="BR651" i="1"/>
  <c r="BR631" i="1"/>
  <c r="BR636" i="1"/>
  <c r="BR652" i="1"/>
  <c r="BN629" i="1"/>
  <c r="BN642" i="1"/>
  <c r="BN649" i="1"/>
  <c r="BN631" i="1"/>
  <c r="BN647" i="1"/>
  <c r="BJ636" i="1"/>
  <c r="BJ641" i="1"/>
  <c r="BJ648" i="1"/>
  <c r="BJ630" i="1"/>
  <c r="BJ646" i="1"/>
  <c r="CA617" i="1"/>
  <c r="BL602" i="1"/>
  <c r="BY598" i="1"/>
  <c r="BM615" i="1"/>
  <c r="BV598" i="1"/>
  <c r="BR610" i="1"/>
  <c r="BY618" i="1"/>
  <c r="BM604" i="1"/>
  <c r="CA605" i="1"/>
  <c r="CA600" i="1"/>
  <c r="CA616" i="1"/>
  <c r="CF603" i="1"/>
  <c r="CI612" i="1"/>
  <c r="CE618" i="1"/>
  <c r="CE601" i="1"/>
  <c r="CA610" i="1"/>
  <c r="BW616" i="1"/>
  <c r="BW599" i="1"/>
  <c r="BS608" i="1"/>
  <c r="BO614" i="1"/>
  <c r="BO601" i="1"/>
  <c r="BT615" i="1"/>
  <c r="CI609" i="1"/>
  <c r="CE598" i="1"/>
  <c r="CE617" i="1"/>
  <c r="CA607" i="1"/>
  <c r="BW604" i="1"/>
  <c r="BW615" i="1"/>
  <c r="BS609" i="1"/>
  <c r="BO602" i="1"/>
  <c r="BO617" i="1"/>
  <c r="CI600" i="1"/>
  <c r="CI607" i="1"/>
  <c r="CI620" i="1"/>
  <c r="CI613" i="1"/>
  <c r="CI602" i="1"/>
  <c r="CI618" i="1"/>
  <c r="CE599" i="1"/>
  <c r="CE606" i="1"/>
  <c r="CE619" i="1"/>
  <c r="CE612" i="1"/>
  <c r="CE605" i="1"/>
  <c r="CE621" i="1"/>
  <c r="CA598" i="1"/>
  <c r="CA613" i="1"/>
  <c r="CA618" i="1"/>
  <c r="CA611" i="1"/>
  <c r="CA604" i="1"/>
  <c r="CA620" i="1"/>
  <c r="BW605" i="1"/>
  <c r="BW612" i="1"/>
  <c r="BW617" i="1"/>
  <c r="BW610" i="1"/>
  <c r="BW603" i="1"/>
  <c r="BW619" i="1"/>
  <c r="BS604" i="1"/>
  <c r="BS611" i="1"/>
  <c r="BS616" i="1"/>
  <c r="BS613" i="1"/>
  <c r="BS602" i="1"/>
  <c r="BS618" i="1"/>
  <c r="BO603" i="1"/>
  <c r="BO610" i="1"/>
  <c r="BO615" i="1"/>
  <c r="BO612" i="1"/>
  <c r="BO605" i="1"/>
  <c r="BO621" i="1"/>
  <c r="BL608" i="1"/>
  <c r="BL618" i="1"/>
  <c r="CI603" i="1"/>
  <c r="CI608" i="1"/>
  <c r="CI615" i="1"/>
  <c r="CI601" i="1"/>
  <c r="CI617" i="1"/>
  <c r="CI606" i="1"/>
  <c r="CE602" i="1"/>
  <c r="CE607" i="1"/>
  <c r="CE614" i="1"/>
  <c r="CE600" i="1"/>
  <c r="CE616" i="1"/>
  <c r="CE609" i="1"/>
  <c r="CA601" i="1"/>
  <c r="CA606" i="1"/>
  <c r="CA621" i="1"/>
  <c r="CA599" i="1"/>
  <c r="CA615" i="1"/>
  <c r="CA608" i="1"/>
  <c r="BW600" i="1"/>
  <c r="BW613" i="1"/>
  <c r="BW620" i="1"/>
  <c r="BW598" i="1"/>
  <c r="BW614" i="1"/>
  <c r="BW607" i="1"/>
  <c r="BS599" i="1"/>
  <c r="BS612" i="1"/>
  <c r="BS619" i="1"/>
  <c r="BS601" i="1"/>
  <c r="BS617" i="1"/>
  <c r="BS606" i="1"/>
  <c r="BO598" i="1"/>
  <c r="BO611" i="1"/>
  <c r="BO618" i="1"/>
  <c r="BO600" i="1"/>
  <c r="BO616" i="1"/>
  <c r="BO609" i="1"/>
  <c r="BK621" i="1"/>
  <c r="CG605" i="1"/>
  <c r="BY605" i="1"/>
  <c r="BM616" i="1"/>
  <c r="BL621" i="1"/>
  <c r="BL611" i="1"/>
  <c r="CI611" i="1"/>
  <c r="CI616" i="1"/>
  <c r="CI604" i="1"/>
  <c r="CI605" i="1"/>
  <c r="CI621" i="1"/>
  <c r="CE610" i="1"/>
  <c r="CE615" i="1"/>
  <c r="CE603" i="1"/>
  <c r="CE604" i="1"/>
  <c r="CE620" i="1"/>
  <c r="CA609" i="1"/>
  <c r="CA614" i="1"/>
  <c r="CA602" i="1"/>
  <c r="CA603" i="1"/>
  <c r="CA619" i="1"/>
  <c r="BW608" i="1"/>
  <c r="BW621" i="1"/>
  <c r="BW601" i="1"/>
  <c r="BW602" i="1"/>
  <c r="BW618" i="1"/>
  <c r="BS607" i="1"/>
  <c r="BS620" i="1"/>
  <c r="BS600" i="1"/>
  <c r="BS605" i="1"/>
  <c r="BS621" i="1"/>
  <c r="BO606" i="1"/>
  <c r="BO619" i="1"/>
  <c r="BO599" i="1"/>
  <c r="BO604" i="1"/>
  <c r="BO620" i="1"/>
  <c r="BT613" i="1"/>
  <c r="BL616" i="1"/>
  <c r="BL604" i="1"/>
  <c r="BL609" i="1"/>
  <c r="BL606" i="1"/>
  <c r="BL615" i="1"/>
  <c r="CC611" i="1"/>
  <c r="BY612" i="1"/>
  <c r="BU620" i="1"/>
  <c r="BM600" i="1"/>
  <c r="BM602" i="1"/>
  <c r="BX605" i="1"/>
  <c r="BL600" i="1"/>
  <c r="BL613" i="1"/>
  <c r="BL620" i="1"/>
  <c r="BL598" i="1"/>
  <c r="BL614" i="1"/>
  <c r="BL607" i="1"/>
  <c r="BK601" i="1"/>
  <c r="BK605" i="1"/>
  <c r="BK607" i="1"/>
  <c r="BK609" i="1"/>
  <c r="BK611" i="1"/>
  <c r="BK613" i="1"/>
  <c r="BK615" i="1"/>
  <c r="BK617" i="1"/>
  <c r="BK619" i="1"/>
  <c r="BK599" i="1"/>
  <c r="BK603" i="1"/>
  <c r="BK604" i="1"/>
  <c r="BK602" i="1"/>
  <c r="BK616" i="1"/>
  <c r="BK606" i="1"/>
  <c r="BK614" i="1"/>
  <c r="BK612" i="1"/>
  <c r="BK600" i="1"/>
  <c r="BK618" i="1"/>
  <c r="BK608" i="1"/>
  <c r="BK610" i="1"/>
  <c r="CB617" i="1"/>
  <c r="BL599" i="1"/>
  <c r="CG613" i="1"/>
  <c r="CC601" i="1"/>
  <c r="BY609" i="1"/>
  <c r="BQ609" i="1"/>
  <c r="BM599" i="1"/>
  <c r="CB611" i="1"/>
  <c r="BP603" i="1"/>
  <c r="BL605" i="1"/>
  <c r="BL612" i="1"/>
  <c r="BL617" i="1"/>
  <c r="BL610" i="1"/>
  <c r="BL603" i="1"/>
  <c r="BJ612" i="1"/>
  <c r="BJ607" i="1"/>
  <c r="BJ601" i="1"/>
  <c r="CF619" i="1"/>
  <c r="CB605" i="1"/>
  <c r="BX611" i="1"/>
  <c r="BT603" i="1"/>
  <c r="BP609" i="1"/>
  <c r="BP619" i="1"/>
  <c r="CG609" i="1"/>
  <c r="CC615" i="1"/>
  <c r="CC598" i="1"/>
  <c r="BY607" i="1"/>
  <c r="BU621" i="1"/>
  <c r="BU600" i="1"/>
  <c r="BQ613" i="1"/>
  <c r="CF598" i="1"/>
  <c r="CB612" i="1"/>
  <c r="CB618" i="1"/>
  <c r="BX604" i="1"/>
  <c r="BT610" i="1"/>
  <c r="BT620" i="1"/>
  <c r="BP602" i="1"/>
  <c r="CF613" i="1"/>
  <c r="BX621" i="1"/>
  <c r="CG602" i="1"/>
  <c r="CC600" i="1"/>
  <c r="BY619" i="1"/>
  <c r="BU613" i="1"/>
  <c r="BU619" i="1"/>
  <c r="BQ602" i="1"/>
  <c r="CF618" i="1"/>
  <c r="CF612" i="1"/>
  <c r="CB602" i="1"/>
  <c r="BX616" i="1"/>
  <c r="BX610" i="1"/>
  <c r="BT604" i="1"/>
  <c r="BP614" i="1"/>
  <c r="BP612" i="1"/>
  <c r="CF605" i="1"/>
  <c r="CF610" i="1"/>
  <c r="CF617" i="1"/>
  <c r="CF599" i="1"/>
  <c r="CF615" i="1"/>
  <c r="CF608" i="1"/>
  <c r="CB604" i="1"/>
  <c r="CB609" i="1"/>
  <c r="CB616" i="1"/>
  <c r="CB598" i="1"/>
  <c r="CB614" i="1"/>
  <c r="CB607" i="1"/>
  <c r="BX603" i="1"/>
  <c r="BX608" i="1"/>
  <c r="BX615" i="1"/>
  <c r="BX601" i="1"/>
  <c r="BX617" i="1"/>
  <c r="BX606" i="1"/>
  <c r="BT602" i="1"/>
  <c r="BT607" i="1"/>
  <c r="BT614" i="1"/>
  <c r="BT600" i="1"/>
  <c r="BT616" i="1"/>
  <c r="BT609" i="1"/>
  <c r="BP601" i="1"/>
  <c r="BP606" i="1"/>
  <c r="BP621" i="1"/>
  <c r="BP599" i="1"/>
  <c r="BP615" i="1"/>
  <c r="BP608" i="1"/>
  <c r="CF621" i="1"/>
  <c r="CF601" i="1"/>
  <c r="CF606" i="1"/>
  <c r="CF607" i="1"/>
  <c r="CF600" i="1"/>
  <c r="CF616" i="1"/>
  <c r="CB620" i="1"/>
  <c r="CB600" i="1"/>
  <c r="CB613" i="1"/>
  <c r="CB606" i="1"/>
  <c r="CB599" i="1"/>
  <c r="CB615" i="1"/>
  <c r="BX619" i="1"/>
  <c r="BX599" i="1"/>
  <c r="BX612" i="1"/>
  <c r="BX609" i="1"/>
  <c r="BX598" i="1"/>
  <c r="BX614" i="1"/>
  <c r="BT618" i="1"/>
  <c r="BT598" i="1"/>
  <c r="BT611" i="1"/>
  <c r="BT608" i="1"/>
  <c r="BT601" i="1"/>
  <c r="BT617" i="1"/>
  <c r="BP617" i="1"/>
  <c r="BP605" i="1"/>
  <c r="BP610" i="1"/>
  <c r="BP607" i="1"/>
  <c r="BP600" i="1"/>
  <c r="BP616" i="1"/>
  <c r="CF602" i="1"/>
  <c r="CF609" i="1"/>
  <c r="CF614" i="1"/>
  <c r="CF611" i="1"/>
  <c r="CF604" i="1"/>
  <c r="CB601" i="1"/>
  <c r="CB608" i="1"/>
  <c r="CB621" i="1"/>
  <c r="CB610" i="1"/>
  <c r="CB603" i="1"/>
  <c r="BX600" i="1"/>
  <c r="BX607" i="1"/>
  <c r="BX620" i="1"/>
  <c r="BX613" i="1"/>
  <c r="BX602" i="1"/>
  <c r="BT599" i="1"/>
  <c r="BT606" i="1"/>
  <c r="BT619" i="1"/>
  <c r="BT612" i="1"/>
  <c r="BT605" i="1"/>
  <c r="BP598" i="1"/>
  <c r="BP613" i="1"/>
  <c r="BP618" i="1"/>
  <c r="BP611" i="1"/>
  <c r="BP604" i="1"/>
  <c r="BM576" i="1"/>
  <c r="BM583" i="1"/>
  <c r="BM567" i="1"/>
  <c r="BM589" i="1"/>
  <c r="BM582" i="1"/>
  <c r="BM569" i="1"/>
  <c r="BM588" i="1"/>
  <c r="BM572" i="1"/>
  <c r="BM579" i="1"/>
  <c r="BM586" i="1"/>
  <c r="BM581" i="1"/>
  <c r="BM574" i="1"/>
  <c r="BQ577" i="1"/>
  <c r="BQ584" i="1"/>
  <c r="BQ568" i="1"/>
  <c r="BQ590" i="1"/>
  <c r="BQ575" i="1"/>
  <c r="BQ570" i="1"/>
  <c r="BQ589" i="1"/>
  <c r="BQ573" i="1"/>
  <c r="BQ580" i="1"/>
  <c r="BQ587" i="1"/>
  <c r="BQ582" i="1"/>
  <c r="BQ567" i="1"/>
  <c r="BU578" i="1"/>
  <c r="BU585" i="1"/>
  <c r="BU569" i="1"/>
  <c r="BU583" i="1"/>
  <c r="BU576" i="1"/>
  <c r="BU571" i="1"/>
  <c r="BU590" i="1"/>
  <c r="BU574" i="1"/>
  <c r="BU581" i="1"/>
  <c r="BU588" i="1"/>
  <c r="BU575" i="1"/>
  <c r="BU568" i="1"/>
  <c r="BY575" i="1"/>
  <c r="BY586" i="1"/>
  <c r="BY570" i="1"/>
  <c r="BY584" i="1"/>
  <c r="BY577" i="1"/>
  <c r="BY572" i="1"/>
  <c r="BY587" i="1"/>
  <c r="BY571" i="1"/>
  <c r="BY582" i="1"/>
  <c r="BY589" i="1"/>
  <c r="BY576" i="1"/>
  <c r="BY569" i="1"/>
  <c r="CC576" i="1"/>
  <c r="CC583" i="1"/>
  <c r="CC567" i="1"/>
  <c r="CC585" i="1"/>
  <c r="CC578" i="1"/>
  <c r="CC573" i="1"/>
  <c r="CC588" i="1"/>
  <c r="CC572" i="1"/>
  <c r="CC579" i="1"/>
  <c r="CC590" i="1"/>
  <c r="CC577" i="1"/>
  <c r="CC570" i="1"/>
  <c r="CG577" i="1"/>
  <c r="CG584" i="1"/>
  <c r="CG568" i="1"/>
  <c r="CG586" i="1"/>
  <c r="CG579" i="1"/>
  <c r="CG574" i="1"/>
  <c r="CG589" i="1"/>
  <c r="CG573" i="1"/>
  <c r="CG580" i="1"/>
  <c r="CG583" i="1"/>
  <c r="CG578" i="1"/>
  <c r="CG571" i="1"/>
  <c r="CG587" i="1"/>
  <c r="CG572" i="1"/>
  <c r="CG581" i="1"/>
  <c r="CC586" i="1"/>
  <c r="CC571" i="1"/>
  <c r="CC580" i="1"/>
  <c r="BY585" i="1"/>
  <c r="BY574" i="1"/>
  <c r="BY579" i="1"/>
  <c r="BU584" i="1"/>
  <c r="BU573" i="1"/>
  <c r="BU582" i="1"/>
  <c r="BQ583" i="1"/>
  <c r="BQ572" i="1"/>
  <c r="BQ581" i="1"/>
  <c r="BM590" i="1"/>
  <c r="BM571" i="1"/>
  <c r="BM580" i="1"/>
  <c r="BJ578" i="1"/>
  <c r="BJ585" i="1"/>
  <c r="BJ583" i="1"/>
  <c r="BJ576" i="1"/>
  <c r="BJ571" i="1"/>
  <c r="BJ574" i="1"/>
  <c r="BJ581" i="1"/>
  <c r="BJ588" i="1"/>
  <c r="BJ568" i="1"/>
  <c r="BN575" i="1"/>
  <c r="BN586" i="1"/>
  <c r="BN584" i="1"/>
  <c r="BN577" i="1"/>
  <c r="BN572" i="1"/>
  <c r="BN571" i="1"/>
  <c r="BN582" i="1"/>
  <c r="BN589" i="1"/>
  <c r="BN569" i="1"/>
  <c r="BR576" i="1"/>
  <c r="BR583" i="1"/>
  <c r="BR585" i="1"/>
  <c r="BR578" i="1"/>
  <c r="BR573" i="1"/>
  <c r="BR572" i="1"/>
  <c r="BR579" i="1"/>
  <c r="BR590" i="1"/>
  <c r="BR570" i="1"/>
  <c r="BV577" i="1"/>
  <c r="BV584" i="1"/>
  <c r="BV586" i="1"/>
  <c r="BV579" i="1"/>
  <c r="BV574" i="1"/>
  <c r="BV573" i="1"/>
  <c r="BV580" i="1"/>
  <c r="BV583" i="1"/>
  <c r="BV571" i="1"/>
  <c r="BZ578" i="1"/>
  <c r="BZ585" i="1"/>
  <c r="BZ587" i="1"/>
  <c r="BZ580" i="1"/>
  <c r="BZ567" i="1"/>
  <c r="BZ574" i="1"/>
  <c r="BZ581" i="1"/>
  <c r="BZ584" i="1"/>
  <c r="BZ572" i="1"/>
  <c r="CD575" i="1"/>
  <c r="CD586" i="1"/>
  <c r="CD588" i="1"/>
  <c r="CD581" i="1"/>
  <c r="CD568" i="1"/>
  <c r="CD571" i="1"/>
  <c r="CD582" i="1"/>
  <c r="CD585" i="1"/>
  <c r="CD573" i="1"/>
  <c r="CH576" i="1"/>
  <c r="CH583" i="1"/>
  <c r="CH589" i="1"/>
  <c r="CH582" i="1"/>
  <c r="CH569" i="1"/>
  <c r="CH572" i="1"/>
  <c r="CH579" i="1"/>
  <c r="CH586" i="1"/>
  <c r="CH574" i="1"/>
  <c r="CH573" i="1"/>
  <c r="CH575" i="1"/>
  <c r="CD572" i="1"/>
  <c r="CD578" i="1"/>
  <c r="CD583" i="1"/>
  <c r="BZ571" i="1"/>
  <c r="BZ577" i="1"/>
  <c r="BZ586" i="1"/>
  <c r="BV570" i="1"/>
  <c r="BV576" i="1"/>
  <c r="BV585" i="1"/>
  <c r="BR569" i="1"/>
  <c r="BR575" i="1"/>
  <c r="BR584" i="1"/>
  <c r="BN568" i="1"/>
  <c r="BN578" i="1"/>
  <c r="BN583" i="1"/>
  <c r="BJ567" i="1"/>
  <c r="BJ577" i="1"/>
  <c r="BJ586" i="1"/>
  <c r="CG570" i="1"/>
  <c r="CG576" i="1"/>
  <c r="CG585" i="1"/>
  <c r="CC569" i="1"/>
  <c r="CC575" i="1"/>
  <c r="CC584" i="1"/>
  <c r="BY568" i="1"/>
  <c r="BY578" i="1"/>
  <c r="BY583" i="1"/>
  <c r="BU567" i="1"/>
  <c r="BU577" i="1"/>
  <c r="BU586" i="1"/>
  <c r="BQ574" i="1"/>
  <c r="BQ576" i="1"/>
  <c r="BQ585" i="1"/>
  <c r="BM573" i="1"/>
  <c r="BM575" i="1"/>
  <c r="BM584" i="1"/>
  <c r="CH577" i="1"/>
  <c r="CH570" i="1"/>
  <c r="CH587" i="1"/>
  <c r="CD576" i="1"/>
  <c r="CD569" i="1"/>
  <c r="CD590" i="1"/>
  <c r="BZ575" i="1"/>
  <c r="BZ568" i="1"/>
  <c r="BZ589" i="1"/>
  <c r="BV582" i="1"/>
  <c r="BV567" i="1"/>
  <c r="BV588" i="1"/>
  <c r="BR581" i="1"/>
  <c r="BR574" i="1"/>
  <c r="BR587" i="1"/>
  <c r="BN580" i="1"/>
  <c r="BN573" i="1"/>
  <c r="BN590" i="1"/>
  <c r="BJ579" i="1"/>
  <c r="BJ572" i="1"/>
  <c r="BJ589" i="1"/>
  <c r="CG582" i="1"/>
  <c r="CG567" i="1"/>
  <c r="CG588" i="1"/>
  <c r="CC581" i="1"/>
  <c r="CC574" i="1"/>
  <c r="CC587" i="1"/>
  <c r="BY580" i="1"/>
  <c r="BY573" i="1"/>
  <c r="BY590" i="1"/>
  <c r="BU579" i="1"/>
  <c r="BU572" i="1"/>
  <c r="BU589" i="1"/>
  <c r="BQ578" i="1"/>
  <c r="BQ571" i="1"/>
  <c r="BQ588" i="1"/>
  <c r="BM577" i="1"/>
  <c r="BM570" i="1"/>
  <c r="BM587" i="1"/>
  <c r="BK551" i="1"/>
  <c r="BK558" i="1"/>
  <c r="BK542" i="1"/>
  <c r="BK541" i="1"/>
  <c r="BK553" i="1"/>
  <c r="BK548" i="1"/>
  <c r="BK547" i="1"/>
  <c r="BK550" i="1"/>
  <c r="BK549" i="1"/>
  <c r="BK545" i="1"/>
  <c r="BK543" i="1"/>
  <c r="BK546" i="1"/>
  <c r="BK552" i="1"/>
  <c r="BK537" i="1"/>
  <c r="BK559" i="1"/>
  <c r="BK539" i="1"/>
  <c r="BK538" i="1"/>
  <c r="BK544" i="1"/>
  <c r="BK556" i="1"/>
  <c r="BO548" i="1"/>
  <c r="BO559" i="1"/>
  <c r="BO543" i="1"/>
  <c r="BO542" i="1"/>
  <c r="BO554" i="1"/>
  <c r="BO549" i="1"/>
  <c r="BO556" i="1"/>
  <c r="BO536" i="1"/>
  <c r="BO539" i="1"/>
  <c r="BO545" i="1"/>
  <c r="BO557" i="1"/>
  <c r="BO552" i="1"/>
  <c r="BO555" i="1"/>
  <c r="BO558" i="1"/>
  <c r="BO537" i="1"/>
  <c r="BO541" i="1"/>
  <c r="BO544" i="1"/>
  <c r="BS549" i="1"/>
  <c r="BS556" i="1"/>
  <c r="BS540" i="1"/>
  <c r="BS543" i="1"/>
  <c r="BS555" i="1"/>
  <c r="BS550" i="1"/>
  <c r="BS545" i="1"/>
  <c r="BS548" i="1"/>
  <c r="BS551" i="1"/>
  <c r="BS547" i="1"/>
  <c r="BS541" i="1"/>
  <c r="BS544" i="1"/>
  <c r="BS554" i="1"/>
  <c r="BS539" i="1"/>
  <c r="BW550" i="1"/>
  <c r="BW557" i="1"/>
  <c r="BW541" i="1"/>
  <c r="BW536" i="1"/>
  <c r="BW556" i="1"/>
  <c r="BW551" i="1"/>
  <c r="BW558" i="1"/>
  <c r="BW538" i="1"/>
  <c r="BW537" i="1"/>
  <c r="BW547" i="1"/>
  <c r="BW559" i="1"/>
  <c r="BW554" i="1"/>
  <c r="BW553" i="1"/>
  <c r="BW552" i="1"/>
  <c r="BW539" i="1"/>
  <c r="BW543" i="1"/>
  <c r="CA551" i="1"/>
  <c r="CA558" i="1"/>
  <c r="CA542" i="1"/>
  <c r="CA537" i="1"/>
  <c r="CA557" i="1"/>
  <c r="CA544" i="1"/>
  <c r="CA547" i="1"/>
  <c r="CA550" i="1"/>
  <c r="CA545" i="1"/>
  <c r="CA549" i="1"/>
  <c r="CA543" i="1"/>
  <c r="CA546" i="1"/>
  <c r="CA556" i="1"/>
  <c r="CA541" i="1"/>
  <c r="CE548" i="1"/>
  <c r="CE559" i="1"/>
  <c r="CE543" i="1"/>
  <c r="CE538" i="1"/>
  <c r="CE558" i="1"/>
  <c r="CE545" i="1"/>
  <c r="CE556" i="1"/>
  <c r="CE536" i="1"/>
  <c r="CE539" i="1"/>
  <c r="CE549" i="1"/>
  <c r="CE553" i="1"/>
  <c r="CE552" i="1"/>
  <c r="CE555" i="1"/>
  <c r="CE554" i="1"/>
  <c r="CE541" i="1"/>
  <c r="CE537" i="1"/>
  <c r="CI549" i="1"/>
  <c r="CI556" i="1"/>
  <c r="CI540" i="1"/>
  <c r="CI539" i="1"/>
  <c r="CI559" i="1"/>
  <c r="CI546" i="1"/>
  <c r="CI545" i="1"/>
  <c r="CI548" i="1"/>
  <c r="CI547" i="1"/>
  <c r="CI551" i="1"/>
  <c r="CI541" i="1"/>
  <c r="CI544" i="1"/>
  <c r="CI558" i="1"/>
  <c r="CI543" i="1"/>
  <c r="CI554" i="1"/>
  <c r="CI536" i="1"/>
  <c r="CI557" i="1"/>
  <c r="CE546" i="1"/>
  <c r="CE544" i="1"/>
  <c r="CA548" i="1"/>
  <c r="CA539" i="1"/>
  <c r="BW548" i="1"/>
  <c r="BW549" i="1"/>
  <c r="BS558" i="1"/>
  <c r="BS536" i="1"/>
  <c r="BS557" i="1"/>
  <c r="BO550" i="1"/>
  <c r="BK540" i="1"/>
  <c r="BK555" i="1"/>
  <c r="CI542" i="1"/>
  <c r="CI552" i="1"/>
  <c r="CE542" i="1"/>
  <c r="CE547" i="1"/>
  <c r="CA536" i="1"/>
  <c r="CA553" i="1"/>
  <c r="CA555" i="1"/>
  <c r="BW555" i="1"/>
  <c r="BW542" i="1"/>
  <c r="BS538" i="1"/>
  <c r="BS552" i="1"/>
  <c r="BO538" i="1"/>
  <c r="BO547" i="1"/>
  <c r="BK536" i="1"/>
  <c r="CI550" i="1"/>
  <c r="CI537" i="1"/>
  <c r="CI560" i="1" s="1"/>
  <c r="CE550" i="1"/>
  <c r="CE551" i="1"/>
  <c r="CA552" i="1"/>
  <c r="CA538" i="1"/>
  <c r="CA559" i="1"/>
  <c r="BW544" i="1"/>
  <c r="BW546" i="1"/>
  <c r="BS546" i="1"/>
  <c r="BS537" i="1"/>
  <c r="BO546" i="1"/>
  <c r="BO551" i="1"/>
  <c r="BK557" i="1"/>
  <c r="BL555" i="1"/>
  <c r="BL539" i="1"/>
  <c r="BP547" i="1"/>
  <c r="BT555" i="1"/>
  <c r="BT539" i="1"/>
  <c r="BX547" i="1"/>
  <c r="CB555" i="1"/>
  <c r="CB539" i="1"/>
  <c r="CF547" i="1"/>
  <c r="CF541" i="1"/>
  <c r="CB538" i="1"/>
  <c r="BX536" i="1"/>
  <c r="BX557" i="1"/>
  <c r="BT554" i="1"/>
  <c r="BP552" i="1"/>
  <c r="BL549" i="1"/>
  <c r="CC548" i="1"/>
  <c r="BQ546" i="1"/>
  <c r="CF553" i="1"/>
  <c r="CB550" i="1"/>
  <c r="BX548" i="1"/>
  <c r="BT545" i="1"/>
  <c r="BP542" i="1"/>
  <c r="BL540" i="1"/>
  <c r="CC515" i="1"/>
  <c r="BQ507" i="1"/>
  <c r="CG507" i="1"/>
  <c r="BM525" i="1"/>
  <c r="BM521" i="1"/>
  <c r="BM517" i="1"/>
  <c r="BM513" i="1"/>
  <c r="BM509" i="1"/>
  <c r="BM505" i="1"/>
  <c r="BM528" i="1"/>
  <c r="BM524" i="1"/>
  <c r="BM520" i="1"/>
  <c r="BM516" i="1"/>
  <c r="BM512" i="1"/>
  <c r="BM508" i="1"/>
  <c r="BM522" i="1"/>
  <c r="BM514" i="1"/>
  <c r="BM506" i="1"/>
  <c r="BM526" i="1"/>
  <c r="BM510" i="1"/>
  <c r="BM527" i="1"/>
  <c r="BM519" i="1"/>
  <c r="BM511" i="1"/>
  <c r="BM518" i="1"/>
  <c r="BQ525" i="1"/>
  <c r="BQ521" i="1"/>
  <c r="BQ517" i="1"/>
  <c r="BQ513" i="1"/>
  <c r="BQ509" i="1"/>
  <c r="BQ505" i="1"/>
  <c r="BQ528" i="1"/>
  <c r="BQ524" i="1"/>
  <c r="BQ520" i="1"/>
  <c r="BQ516" i="1"/>
  <c r="BQ512" i="1"/>
  <c r="BQ508" i="1"/>
  <c r="BQ522" i="1"/>
  <c r="BQ514" i="1"/>
  <c r="BQ506" i="1"/>
  <c r="BQ510" i="1"/>
  <c r="BQ527" i="1"/>
  <c r="BQ519" i="1"/>
  <c r="BQ511" i="1"/>
  <c r="BQ526" i="1"/>
  <c r="BQ518" i="1"/>
  <c r="BU525" i="1"/>
  <c r="BU521" i="1"/>
  <c r="BU517" i="1"/>
  <c r="BU513" i="1"/>
  <c r="BU509" i="1"/>
  <c r="BU505" i="1"/>
  <c r="BU528" i="1"/>
  <c r="BU524" i="1"/>
  <c r="BU520" i="1"/>
  <c r="BU516" i="1"/>
  <c r="BU512" i="1"/>
  <c r="BU508" i="1"/>
  <c r="BU522" i="1"/>
  <c r="BU514" i="1"/>
  <c r="BU506" i="1"/>
  <c r="BU526" i="1"/>
  <c r="BU510" i="1"/>
  <c r="BU527" i="1"/>
  <c r="BU519" i="1"/>
  <c r="BU511" i="1"/>
  <c r="BU518" i="1"/>
  <c r="BY525" i="1"/>
  <c r="BY521" i="1"/>
  <c r="BY517" i="1"/>
  <c r="BY513" i="1"/>
  <c r="BY509" i="1"/>
  <c r="BY505" i="1"/>
  <c r="BY528" i="1"/>
  <c r="BY524" i="1"/>
  <c r="BY520" i="1"/>
  <c r="BY516" i="1"/>
  <c r="BY512" i="1"/>
  <c r="BY508" i="1"/>
  <c r="BY522" i="1"/>
  <c r="BY514" i="1"/>
  <c r="BY506" i="1"/>
  <c r="BY518" i="1"/>
  <c r="BY527" i="1"/>
  <c r="BY519" i="1"/>
  <c r="BY511" i="1"/>
  <c r="BY526" i="1"/>
  <c r="BY510" i="1"/>
  <c r="CC525" i="1"/>
  <c r="CC521" i="1"/>
  <c r="CC517" i="1"/>
  <c r="CC513" i="1"/>
  <c r="CC509" i="1"/>
  <c r="CC505" i="1"/>
  <c r="CC528" i="1"/>
  <c r="CC524" i="1"/>
  <c r="CC520" i="1"/>
  <c r="CC516" i="1"/>
  <c r="CC512" i="1"/>
  <c r="CC508" i="1"/>
  <c r="CC522" i="1"/>
  <c r="CC514" i="1"/>
  <c r="CC506" i="1"/>
  <c r="CC526" i="1"/>
  <c r="CC510" i="1"/>
  <c r="CC527" i="1"/>
  <c r="CC519" i="1"/>
  <c r="CC511" i="1"/>
  <c r="CC518" i="1"/>
  <c r="CG525" i="1"/>
  <c r="CG521" i="1"/>
  <c r="CG517" i="1"/>
  <c r="CG513" i="1"/>
  <c r="CG509" i="1"/>
  <c r="CG505" i="1"/>
  <c r="CG528" i="1"/>
  <c r="CG524" i="1"/>
  <c r="CG520" i="1"/>
  <c r="CG516" i="1"/>
  <c r="CG512" i="1"/>
  <c r="CG508" i="1"/>
  <c r="CG522" i="1"/>
  <c r="CG514" i="1"/>
  <c r="CG506" i="1"/>
  <c r="CG527" i="1"/>
  <c r="CG519" i="1"/>
  <c r="CG511" i="1"/>
  <c r="CG518" i="1"/>
  <c r="BY523" i="1"/>
  <c r="BM515" i="1"/>
  <c r="CG510" i="1"/>
  <c r="CG526" i="1"/>
  <c r="BY507" i="1"/>
  <c r="BU515" i="1"/>
  <c r="BQ523" i="1"/>
  <c r="BN515" i="1"/>
  <c r="BN522" i="1"/>
  <c r="BN506" i="1"/>
  <c r="BN524" i="1"/>
  <c r="BN517" i="1"/>
  <c r="BN512" i="1"/>
  <c r="BN527" i="1"/>
  <c r="BN511" i="1"/>
  <c r="BN518" i="1"/>
  <c r="BN521" i="1"/>
  <c r="BN516" i="1"/>
  <c r="BN509" i="1"/>
  <c r="BV513" i="1"/>
  <c r="BV524" i="1"/>
  <c r="BV508" i="1"/>
  <c r="BV526" i="1"/>
  <c r="BV519" i="1"/>
  <c r="BV506" i="1"/>
  <c r="BV525" i="1"/>
  <c r="BV509" i="1"/>
  <c r="BV520" i="1"/>
  <c r="BV523" i="1"/>
  <c r="BV518" i="1"/>
  <c r="BV511" i="1"/>
  <c r="CH516" i="1"/>
  <c r="CH523" i="1"/>
  <c r="CH507" i="1"/>
  <c r="CH521" i="1"/>
  <c r="CH514" i="1"/>
  <c r="CH509" i="1"/>
  <c r="CH528" i="1"/>
  <c r="CH512" i="1"/>
  <c r="CH519" i="1"/>
  <c r="CH526" i="1"/>
  <c r="CH513" i="1"/>
  <c r="CH506" i="1"/>
  <c r="CH505" i="1"/>
  <c r="CH515" i="1"/>
  <c r="CH524" i="1"/>
  <c r="CD512" i="1"/>
  <c r="CD514" i="1"/>
  <c r="BZ511" i="1"/>
  <c r="BZ513" i="1"/>
  <c r="BV510" i="1"/>
  <c r="BV516" i="1"/>
  <c r="BV521" i="1"/>
  <c r="BR509" i="1"/>
  <c r="BR515" i="1"/>
  <c r="BN508" i="1"/>
  <c r="BN514" i="1"/>
  <c r="BN523" i="1"/>
  <c r="BJ507" i="1"/>
  <c r="BJ513" i="1"/>
  <c r="BJ514" i="1"/>
  <c r="BJ521" i="1"/>
  <c r="BJ505" i="1"/>
  <c r="BJ523" i="1"/>
  <c r="BJ516" i="1"/>
  <c r="BJ511" i="1"/>
  <c r="BJ526" i="1"/>
  <c r="BJ510" i="1"/>
  <c r="BJ517" i="1"/>
  <c r="BJ528" i="1"/>
  <c r="BJ515" i="1"/>
  <c r="BJ508" i="1"/>
  <c r="BR516" i="1"/>
  <c r="BR523" i="1"/>
  <c r="BR507" i="1"/>
  <c r="BR525" i="1"/>
  <c r="BR518" i="1"/>
  <c r="BR505" i="1"/>
  <c r="BR528" i="1"/>
  <c r="BR512" i="1"/>
  <c r="BR519" i="1"/>
  <c r="BR522" i="1"/>
  <c r="BR517" i="1"/>
  <c r="BR510" i="1"/>
  <c r="BZ514" i="1"/>
  <c r="BZ521" i="1"/>
  <c r="BZ505" i="1"/>
  <c r="BZ527" i="1"/>
  <c r="BZ520" i="1"/>
  <c r="BZ507" i="1"/>
  <c r="BZ526" i="1"/>
  <c r="BZ510" i="1"/>
  <c r="BZ517" i="1"/>
  <c r="BZ524" i="1"/>
  <c r="BZ519" i="1"/>
  <c r="BZ512" i="1"/>
  <c r="CD515" i="1"/>
  <c r="CD522" i="1"/>
  <c r="CD506" i="1"/>
  <c r="CD528" i="1"/>
  <c r="CD513" i="1"/>
  <c r="CD508" i="1"/>
  <c r="CD527" i="1"/>
  <c r="CD511" i="1"/>
  <c r="CD518" i="1"/>
  <c r="CD525" i="1"/>
  <c r="CD520" i="1"/>
  <c r="CD505" i="1"/>
  <c r="CH517" i="1"/>
  <c r="CH510" i="1"/>
  <c r="CH527" i="1"/>
  <c r="CD516" i="1"/>
  <c r="CD509" i="1"/>
  <c r="CD526" i="1"/>
  <c r="BZ515" i="1"/>
  <c r="BZ508" i="1"/>
  <c r="BZ525" i="1"/>
  <c r="BV514" i="1"/>
  <c r="BV507" i="1"/>
  <c r="BV528" i="1"/>
  <c r="BR513" i="1"/>
  <c r="BR506" i="1"/>
  <c r="BR527" i="1"/>
  <c r="BN520" i="1"/>
  <c r="BN505" i="1"/>
  <c r="BN526" i="1"/>
  <c r="BJ519" i="1"/>
  <c r="BJ512" i="1"/>
  <c r="BJ525" i="1"/>
  <c r="BK474" i="1"/>
  <c r="BK492" i="1"/>
  <c r="BK479" i="1"/>
  <c r="BK482" i="1"/>
  <c r="BK495" i="1"/>
  <c r="BK475" i="1"/>
  <c r="BK496" i="1"/>
  <c r="BO484" i="1"/>
  <c r="BO493" i="1"/>
  <c r="BO486" i="1"/>
  <c r="BO495" i="1"/>
  <c r="BO490" i="1"/>
  <c r="BO488" i="1"/>
  <c r="BO487" i="1"/>
  <c r="BS485" i="1"/>
  <c r="BS492" i="1"/>
  <c r="BS487" i="1"/>
  <c r="BS474" i="1"/>
  <c r="BS475" i="1"/>
  <c r="BS479" i="1"/>
  <c r="BS480" i="1"/>
  <c r="BS486" i="1"/>
  <c r="BW493" i="1"/>
  <c r="BW477" i="1"/>
  <c r="BW475" i="1"/>
  <c r="BW490" i="1"/>
  <c r="BW479" i="1"/>
  <c r="BW483" i="1"/>
  <c r="BW484" i="1"/>
  <c r="BW496" i="1"/>
  <c r="CA474" i="1"/>
  <c r="CA496" i="1"/>
  <c r="CA479" i="1"/>
  <c r="CA482" i="1"/>
  <c r="CA495" i="1"/>
  <c r="CA475" i="1"/>
  <c r="CA492" i="1"/>
  <c r="CE484" i="1"/>
  <c r="CE497" i="1"/>
  <c r="CE482" i="1"/>
  <c r="CE495" i="1"/>
  <c r="CE494" i="1"/>
  <c r="CE488" i="1"/>
  <c r="CE487" i="1"/>
  <c r="CI485" i="1"/>
  <c r="CI492" i="1"/>
  <c r="CI483" i="1"/>
  <c r="CI478" i="1"/>
  <c r="CI479" i="1"/>
  <c r="CI475" i="1"/>
  <c r="CI480" i="1"/>
  <c r="CI482" i="1"/>
  <c r="CI488" i="1"/>
  <c r="CE493" i="1"/>
  <c r="CE496" i="1"/>
  <c r="CA485" i="1"/>
  <c r="CA487" i="1"/>
  <c r="BW474" i="1"/>
  <c r="BS495" i="1"/>
  <c r="BS488" i="1"/>
  <c r="BO479" i="1"/>
  <c r="BO496" i="1"/>
  <c r="BK489" i="1"/>
  <c r="BL485" i="1"/>
  <c r="BP490" i="1"/>
  <c r="BT475" i="1"/>
  <c r="CB478" i="1"/>
  <c r="CF484" i="1"/>
  <c r="CI474" i="1"/>
  <c r="CI496" i="1"/>
  <c r="CE483" i="1"/>
  <c r="CA484" i="1"/>
  <c r="CA493" i="1"/>
  <c r="BW476" i="1"/>
  <c r="BW478" i="1"/>
  <c r="BS478" i="1"/>
  <c r="BO478" i="1"/>
  <c r="BO483" i="1"/>
  <c r="BK488" i="1"/>
  <c r="BK491" i="1"/>
  <c r="CB493" i="1"/>
  <c r="CI487" i="1"/>
  <c r="CI489" i="1"/>
  <c r="CE476" i="1"/>
  <c r="CA497" i="1"/>
  <c r="CA486" i="1"/>
  <c r="BW481" i="1"/>
  <c r="BW494" i="1"/>
  <c r="BS483" i="1"/>
  <c r="BO485" i="1"/>
  <c r="BO476" i="1"/>
  <c r="BK493" i="1"/>
  <c r="BJ465" i="1"/>
  <c r="BJ449" i="1"/>
  <c r="BJ456" i="1"/>
  <c r="BJ463" i="1"/>
  <c r="BJ458" i="1"/>
  <c r="BJ443" i="1"/>
  <c r="BJ461" i="1"/>
  <c r="BJ445" i="1"/>
  <c r="BJ452" i="1"/>
  <c r="BJ455" i="1"/>
  <c r="BJ450" i="1"/>
  <c r="BJ462" i="1"/>
  <c r="BR463" i="1"/>
  <c r="BR447" i="1"/>
  <c r="BR458" i="1"/>
  <c r="BR465" i="1"/>
  <c r="BR452" i="1"/>
  <c r="BR445" i="1"/>
  <c r="BR459" i="1"/>
  <c r="BR443" i="1"/>
  <c r="BR454" i="1"/>
  <c r="BR457" i="1"/>
  <c r="BR444" i="1"/>
  <c r="BR464" i="1"/>
  <c r="BZ465" i="1"/>
  <c r="BZ449" i="1"/>
  <c r="BZ456" i="1"/>
  <c r="BZ459" i="1"/>
  <c r="BZ454" i="1"/>
  <c r="BZ447" i="1"/>
  <c r="BZ461" i="1"/>
  <c r="BZ445" i="1"/>
  <c r="BZ452" i="1"/>
  <c r="BZ451" i="1"/>
  <c r="BZ446" i="1"/>
  <c r="BZ466" i="1"/>
  <c r="CH463" i="1"/>
  <c r="CH447" i="1"/>
  <c r="CH458" i="1"/>
  <c r="CH461" i="1"/>
  <c r="CH456" i="1"/>
  <c r="CH449" i="1"/>
  <c r="CH459" i="1"/>
  <c r="CH443" i="1"/>
  <c r="CH454" i="1"/>
  <c r="CH453" i="1"/>
  <c r="CH448" i="1"/>
  <c r="CH460" i="1"/>
  <c r="CH457" i="1"/>
  <c r="CH446" i="1"/>
  <c r="CH451" i="1"/>
  <c r="CD456" i="1"/>
  <c r="CD445" i="1"/>
  <c r="CD454" i="1"/>
  <c r="BZ455" i="1"/>
  <c r="BZ444" i="1"/>
  <c r="BV454" i="1"/>
  <c r="BV443" i="1"/>
  <c r="BV452" i="1"/>
  <c r="BR453" i="1"/>
  <c r="BR446" i="1"/>
  <c r="BR451" i="1"/>
  <c r="BN452" i="1"/>
  <c r="BN445" i="1"/>
  <c r="BN454" i="1"/>
  <c r="BJ451" i="1"/>
  <c r="BJ444" i="1"/>
  <c r="BJ453" i="1"/>
  <c r="CH444" i="1"/>
  <c r="CH464" i="1"/>
  <c r="CH462" i="1"/>
  <c r="CD443" i="1"/>
  <c r="CD463" i="1"/>
  <c r="BZ450" i="1"/>
  <c r="BZ462" i="1"/>
  <c r="BZ460" i="1"/>
  <c r="BV449" i="1"/>
  <c r="BV461" i="1"/>
  <c r="BR448" i="1"/>
  <c r="BR460" i="1"/>
  <c r="BR462" i="1"/>
  <c r="BN447" i="1"/>
  <c r="BN459" i="1"/>
  <c r="BJ446" i="1"/>
  <c r="BJ466" i="1"/>
  <c r="BJ460" i="1"/>
  <c r="BM443" i="1"/>
  <c r="BM453" i="1"/>
  <c r="BM460" i="1"/>
  <c r="BM466" i="1"/>
  <c r="BM445" i="1"/>
  <c r="BM452" i="1"/>
  <c r="BQ444" i="1"/>
  <c r="BQ454" i="1"/>
  <c r="BQ461" i="1"/>
  <c r="BQ463" i="1"/>
  <c r="BQ446" i="1"/>
  <c r="BQ453" i="1"/>
  <c r="BU445" i="1"/>
  <c r="BU455" i="1"/>
  <c r="BU462" i="1"/>
  <c r="BU464" i="1"/>
  <c r="BU447" i="1"/>
  <c r="BU454" i="1"/>
  <c r="BY446" i="1"/>
  <c r="BY456" i="1"/>
  <c r="BY463" i="1"/>
  <c r="BY465" i="1"/>
  <c r="BY448" i="1"/>
  <c r="BY455" i="1"/>
  <c r="CC443" i="1"/>
  <c r="CC457" i="1"/>
  <c r="CC464" i="1"/>
  <c r="CC466" i="1"/>
  <c r="CC449" i="1"/>
  <c r="CC456" i="1"/>
  <c r="CG444" i="1"/>
  <c r="CG458" i="1"/>
  <c r="CG465" i="1"/>
  <c r="CG463" i="1"/>
  <c r="CG450" i="1"/>
  <c r="CG457" i="1"/>
  <c r="BN466" i="1"/>
  <c r="BN450" i="1"/>
  <c r="BN457" i="1"/>
  <c r="BN464" i="1"/>
  <c r="BN451" i="1"/>
  <c r="BN444" i="1"/>
  <c r="BN462" i="1"/>
  <c r="BN446" i="1"/>
  <c r="BN453" i="1"/>
  <c r="BN456" i="1"/>
  <c r="BN443" i="1"/>
  <c r="BN463" i="1"/>
  <c r="BV464" i="1"/>
  <c r="BV448" i="1"/>
  <c r="BV455" i="1"/>
  <c r="BV466" i="1"/>
  <c r="BV453" i="1"/>
  <c r="BV446" i="1"/>
  <c r="BV460" i="1"/>
  <c r="BV444" i="1"/>
  <c r="BV451" i="1"/>
  <c r="BV458" i="1"/>
  <c r="BV445" i="1"/>
  <c r="BV465" i="1"/>
  <c r="CD466" i="1"/>
  <c r="CD450" i="1"/>
  <c r="CD457" i="1"/>
  <c r="CD460" i="1"/>
  <c r="CD455" i="1"/>
  <c r="CD448" i="1"/>
  <c r="CD462" i="1"/>
  <c r="CD446" i="1"/>
  <c r="CD453" i="1"/>
  <c r="CD452" i="1"/>
  <c r="CD447" i="1"/>
  <c r="CD459" i="1"/>
  <c r="BZ453" i="1"/>
  <c r="CH465" i="1"/>
  <c r="CH450" i="1"/>
  <c r="CH455" i="1"/>
  <c r="CD464" i="1"/>
  <c r="CD449" i="1"/>
  <c r="CD458" i="1"/>
  <c r="BZ463" i="1"/>
  <c r="BZ448" i="1"/>
  <c r="BZ457" i="1"/>
  <c r="BV462" i="1"/>
  <c r="BV447" i="1"/>
  <c r="BV456" i="1"/>
  <c r="BR461" i="1"/>
  <c r="BR450" i="1"/>
  <c r="BR455" i="1"/>
  <c r="BN460" i="1"/>
  <c r="BN449" i="1"/>
  <c r="BN458" i="1"/>
  <c r="BJ459" i="1"/>
  <c r="BJ448" i="1"/>
  <c r="BJ457" i="1"/>
  <c r="CG443" i="1"/>
  <c r="CC453" i="1"/>
  <c r="CC451" i="1"/>
  <c r="BY445" i="1"/>
  <c r="BU451" i="1"/>
  <c r="BU453" i="1"/>
  <c r="BQ443" i="1"/>
  <c r="BM457" i="1"/>
  <c r="BM451" i="1"/>
  <c r="BX422" i="1"/>
  <c r="BK433" i="1"/>
  <c r="BO412" i="1"/>
  <c r="BO434" i="1"/>
  <c r="BS428" i="1"/>
  <c r="BS412" i="1"/>
  <c r="BS423" i="1"/>
  <c r="BS426" i="1"/>
  <c r="BS413" i="1"/>
  <c r="BS433" i="1"/>
  <c r="BS424" i="1"/>
  <c r="BS435" i="1"/>
  <c r="BS419" i="1"/>
  <c r="BS418" i="1"/>
  <c r="BS430" i="1"/>
  <c r="BS425" i="1"/>
  <c r="BW429" i="1"/>
  <c r="BW413" i="1"/>
  <c r="BW420" i="1"/>
  <c r="BW427" i="1"/>
  <c r="BW414" i="1"/>
  <c r="BW434" i="1"/>
  <c r="BW425" i="1"/>
  <c r="BW432" i="1"/>
  <c r="BW416" i="1"/>
  <c r="BW419" i="1"/>
  <c r="BW431" i="1"/>
  <c r="BW426" i="1"/>
  <c r="CA430" i="1"/>
  <c r="CA414" i="1"/>
  <c r="CA421" i="1"/>
  <c r="CA420" i="1"/>
  <c r="CA415" i="1"/>
  <c r="CA435" i="1"/>
  <c r="CA426" i="1"/>
  <c r="CA433" i="1"/>
  <c r="CA417" i="1"/>
  <c r="CA412" i="1"/>
  <c r="CA432" i="1"/>
  <c r="CA427" i="1"/>
  <c r="CE431" i="1"/>
  <c r="CE415" i="1"/>
  <c r="CE422" i="1"/>
  <c r="CE421" i="1"/>
  <c r="CE416" i="1"/>
  <c r="CE428" i="1"/>
  <c r="CE427" i="1"/>
  <c r="CE434" i="1"/>
  <c r="CE418" i="1"/>
  <c r="CE413" i="1"/>
  <c r="CE433" i="1"/>
  <c r="CE420" i="1"/>
  <c r="CI422" i="1"/>
  <c r="CI435" i="1"/>
  <c r="CI421" i="1"/>
  <c r="BT432" i="1"/>
  <c r="BX431" i="1"/>
  <c r="CB400" i="1"/>
  <c r="BT393" i="1"/>
  <c r="BU403" i="1"/>
  <c r="CC387" i="1"/>
  <c r="CB381" i="1"/>
  <c r="BT387" i="1"/>
  <c r="BL385" i="1"/>
  <c r="BU392" i="1"/>
  <c r="BL398" i="1"/>
  <c r="BL381" i="1"/>
  <c r="BL400" i="1"/>
  <c r="BP399" i="1"/>
  <c r="BP382" i="1"/>
  <c r="BP401" i="1"/>
  <c r="BT400" i="1"/>
  <c r="BT383" i="1"/>
  <c r="BT402" i="1"/>
  <c r="BX397" i="1"/>
  <c r="BX384" i="1"/>
  <c r="BX403" i="1"/>
  <c r="CB398" i="1"/>
  <c r="CB385" i="1"/>
  <c r="CB404" i="1"/>
  <c r="CF399" i="1"/>
  <c r="CF386" i="1"/>
  <c r="CF397" i="1"/>
  <c r="CB386" i="1"/>
  <c r="BP397" i="1"/>
  <c r="BQ390" i="1"/>
  <c r="CG399" i="1"/>
  <c r="CB393" i="1"/>
  <c r="BX387" i="1"/>
  <c r="BT404" i="1"/>
  <c r="BL389" i="1"/>
  <c r="BM385" i="1"/>
  <c r="BM361" i="1"/>
  <c r="BM368" i="1"/>
  <c r="BM352" i="1"/>
  <c r="BM359" i="1"/>
  <c r="BM354" i="1"/>
  <c r="BM369" i="1"/>
  <c r="BM360" i="1"/>
  <c r="BM363" i="1"/>
  <c r="BM350" i="1"/>
  <c r="BQ358" i="1"/>
  <c r="BQ369" i="1"/>
  <c r="BQ353" i="1"/>
  <c r="BQ360" i="1"/>
  <c r="BQ355" i="1"/>
  <c r="BQ366" i="1"/>
  <c r="BQ361" i="1"/>
  <c r="BQ364" i="1"/>
  <c r="BQ351" i="1"/>
  <c r="BU359" i="1"/>
  <c r="BU366" i="1"/>
  <c r="BU350" i="1"/>
  <c r="BU361" i="1"/>
  <c r="BU356" i="1"/>
  <c r="BU367" i="1"/>
  <c r="BU358" i="1"/>
  <c r="BU365" i="1"/>
  <c r="BU352" i="1"/>
  <c r="BY360" i="1"/>
  <c r="BY367" i="1"/>
  <c r="BY351" i="1"/>
  <c r="BY362" i="1"/>
  <c r="BY357" i="1"/>
  <c r="BY368" i="1"/>
  <c r="BY359" i="1"/>
  <c r="BY358" i="1"/>
  <c r="BY353" i="1"/>
  <c r="CC361" i="1"/>
  <c r="CC368" i="1"/>
  <c r="CC352" i="1"/>
  <c r="CC363" i="1"/>
  <c r="CC350" i="1"/>
  <c r="CC369" i="1"/>
  <c r="CC360" i="1"/>
  <c r="CC359" i="1"/>
  <c r="CC354" i="1"/>
  <c r="CG358" i="1"/>
  <c r="CG369" i="1"/>
  <c r="CG353" i="1"/>
  <c r="CG364" i="1"/>
  <c r="CG351" i="1"/>
  <c r="CG366" i="1"/>
  <c r="CG361" i="1"/>
  <c r="CG360" i="1"/>
  <c r="CG355" i="1"/>
  <c r="CG372" i="1"/>
  <c r="CG357" i="1"/>
  <c r="CG362" i="1"/>
  <c r="CC356" i="1"/>
  <c r="CC365" i="1"/>
  <c r="BY370" i="1"/>
  <c r="BY364" i="1"/>
  <c r="BU369" i="1"/>
  <c r="BU354" i="1"/>
  <c r="BQ368" i="1"/>
  <c r="BQ357" i="1"/>
  <c r="BQ362" i="1"/>
  <c r="BM356" i="1"/>
  <c r="BM365" i="1"/>
  <c r="CE366" i="1"/>
  <c r="BW372" i="1"/>
  <c r="BO370" i="1"/>
  <c r="BK359" i="1"/>
  <c r="BK361" i="1"/>
  <c r="BK358" i="1"/>
  <c r="BO360" i="1"/>
  <c r="BO362" i="1"/>
  <c r="BO359" i="1"/>
  <c r="BS361" i="1"/>
  <c r="BS363" i="1"/>
  <c r="BS360" i="1"/>
  <c r="BW358" i="1"/>
  <c r="BW364" i="1"/>
  <c r="BW361" i="1"/>
  <c r="CA359" i="1"/>
  <c r="CA365" i="1"/>
  <c r="CA358" i="1"/>
  <c r="CE360" i="1"/>
  <c r="CE358" i="1"/>
  <c r="CE359" i="1"/>
  <c r="CI361" i="1"/>
  <c r="CI359" i="1"/>
  <c r="CI360" i="1"/>
  <c r="CG359" i="1"/>
  <c r="CG373" i="1"/>
  <c r="CC358" i="1"/>
  <c r="CC351" i="1"/>
  <c r="BY365" i="1"/>
  <c r="BY350" i="1"/>
  <c r="BY371" i="1"/>
  <c r="BU357" i="1"/>
  <c r="BU370" i="1"/>
  <c r="BQ363" i="1"/>
  <c r="BQ373" i="1"/>
  <c r="BM362" i="1"/>
  <c r="BM355" i="1"/>
  <c r="CI372" i="1"/>
  <c r="CA360" i="1"/>
  <c r="BW352" i="1"/>
  <c r="BS372" i="1"/>
  <c r="BK364" i="1"/>
  <c r="BT337" i="1"/>
  <c r="BX321" i="1"/>
  <c r="CB337" i="1"/>
  <c r="CB320" i="1"/>
  <c r="CF327" i="1"/>
  <c r="CF328" i="1"/>
  <c r="CF341" i="1"/>
  <c r="CB338" i="1"/>
  <c r="BX335" i="1"/>
  <c r="BL325" i="1"/>
  <c r="CF319" i="1"/>
  <c r="CB342" i="1"/>
  <c r="BX327" i="1"/>
  <c r="BT329" i="1"/>
  <c r="BK340" i="1"/>
  <c r="BK333" i="1"/>
  <c r="BK319" i="1"/>
  <c r="BK338" i="1"/>
  <c r="BK325" i="1"/>
  <c r="BK324" i="1"/>
  <c r="BO340" i="1"/>
  <c r="BO334" i="1"/>
  <c r="BO320" i="1"/>
  <c r="BO319" i="1"/>
  <c r="BO330" i="1"/>
  <c r="BO325" i="1"/>
  <c r="BS340" i="1"/>
  <c r="BS333" i="1"/>
  <c r="BS328" i="1"/>
  <c r="BS336" i="1"/>
  <c r="BS327" i="1"/>
  <c r="BS326" i="1"/>
  <c r="BW340" i="1"/>
  <c r="BW334" i="1"/>
  <c r="BW322" i="1"/>
  <c r="BW337" i="1"/>
  <c r="BW324" i="1"/>
  <c r="BW323" i="1"/>
  <c r="CA340" i="1"/>
  <c r="CA333" i="1"/>
  <c r="CA319" i="1"/>
  <c r="CA338" i="1"/>
  <c r="CA329" i="1"/>
  <c r="CA324" i="1"/>
  <c r="CE340" i="1"/>
  <c r="CE334" i="1"/>
  <c r="CE320" i="1"/>
  <c r="CE319" i="1"/>
  <c r="CE330" i="1"/>
  <c r="CE325" i="1"/>
  <c r="CI340" i="1"/>
  <c r="CI333" i="1"/>
  <c r="CI328" i="1"/>
  <c r="CI336" i="1"/>
  <c r="CI327" i="1"/>
  <c r="CI326" i="1"/>
  <c r="CF321" i="1"/>
  <c r="CB323" i="1"/>
  <c r="CB339" i="1"/>
  <c r="BX336" i="1"/>
  <c r="BL329" i="1"/>
  <c r="CI323" i="1"/>
  <c r="CI338" i="1"/>
  <c r="CI325" i="1"/>
  <c r="CI339" i="1"/>
  <c r="CE329" i="1"/>
  <c r="CE335" i="1"/>
  <c r="CE331" i="1"/>
  <c r="CE336" i="1"/>
  <c r="CE342" i="1"/>
  <c r="CA325" i="1"/>
  <c r="CA322" i="1"/>
  <c r="CA327" i="1"/>
  <c r="CA339" i="1"/>
  <c r="BW327" i="1"/>
  <c r="BW333" i="1"/>
  <c r="BW329" i="1"/>
  <c r="BW336" i="1"/>
  <c r="BW342" i="1"/>
  <c r="BS323" i="1"/>
  <c r="BS338" i="1"/>
  <c r="BS325" i="1"/>
  <c r="BS339" i="1"/>
  <c r="BO329" i="1"/>
  <c r="BO335" i="1"/>
  <c r="BO331" i="1"/>
  <c r="BO336" i="1"/>
  <c r="BO342" i="1"/>
  <c r="BK321" i="1"/>
  <c r="BK322" i="1"/>
  <c r="BK327" i="1"/>
  <c r="BK339" i="1"/>
  <c r="CA299" i="1"/>
  <c r="BK294" i="1"/>
  <c r="BM296" i="1"/>
  <c r="BM291" i="1"/>
  <c r="BM298" i="1"/>
  <c r="BM305" i="1"/>
  <c r="BM292" i="1"/>
  <c r="BM299" i="1"/>
  <c r="BM302" i="1"/>
  <c r="BQ297" i="1"/>
  <c r="BQ304" i="1"/>
  <c r="BQ288" i="1"/>
  <c r="BQ306" i="1"/>
  <c r="BQ290" i="1"/>
  <c r="BQ305" i="1"/>
  <c r="BQ311" i="1"/>
  <c r="BQ291" i="1"/>
  <c r="BQ294" i="1"/>
  <c r="BU305" i="1"/>
  <c r="BU289" i="1"/>
  <c r="BU296" i="1"/>
  <c r="BU291" i="1"/>
  <c r="BU294" i="1"/>
  <c r="BU297" i="1"/>
  <c r="BU303" i="1"/>
  <c r="BY299" i="1"/>
  <c r="BY306" i="1"/>
  <c r="BY297" i="1"/>
  <c r="BY304" i="1"/>
  <c r="BY288" i="1"/>
  <c r="BY310" i="1"/>
  <c r="BY309" i="1"/>
  <c r="BY289" i="1"/>
  <c r="CC296" i="1"/>
  <c r="CC307" i="1"/>
  <c r="CC291" i="1"/>
  <c r="CC305" i="1"/>
  <c r="CC289" i="1"/>
  <c r="CC292" i="1"/>
  <c r="CC302" i="1"/>
  <c r="CC301" i="1"/>
  <c r="CG297" i="1"/>
  <c r="CG288" i="1"/>
  <c r="CG299" i="1"/>
  <c r="CG306" i="1"/>
  <c r="CG305" i="1"/>
  <c r="CG308" i="1"/>
  <c r="CG311" i="1"/>
  <c r="CG294" i="1"/>
  <c r="CG302" i="1"/>
  <c r="CG307" i="1"/>
  <c r="CC293" i="1"/>
  <c r="CC294" i="1"/>
  <c r="CC303" i="1"/>
  <c r="BY308" i="1"/>
  <c r="BY294" i="1"/>
  <c r="BY295" i="1"/>
  <c r="BU304" i="1"/>
  <c r="BU309" i="1"/>
  <c r="BU310" i="1"/>
  <c r="BQ296" i="1"/>
  <c r="BQ301" i="1"/>
  <c r="BM309" i="1"/>
  <c r="BM288" i="1"/>
  <c r="CI297" i="1"/>
  <c r="BK297" i="1"/>
  <c r="BO304" i="1"/>
  <c r="BS293" i="1"/>
  <c r="CA291" i="1"/>
  <c r="CI296" i="1"/>
  <c r="CG296" i="1"/>
  <c r="CG301" i="1"/>
  <c r="CC309" i="1"/>
  <c r="CC288" i="1"/>
  <c r="BY296" i="1"/>
  <c r="BY301" i="1"/>
  <c r="BY311" i="1"/>
  <c r="BU288" i="1"/>
  <c r="BU293" i="1"/>
  <c r="BQ302" i="1"/>
  <c r="BQ307" i="1"/>
  <c r="BQ289" i="1"/>
  <c r="BM294" i="1"/>
  <c r="BM303" i="1"/>
  <c r="BM304" i="1"/>
  <c r="CE310" i="1"/>
  <c r="BK304" i="1"/>
  <c r="BJ310" i="1"/>
  <c r="BJ306" i="1"/>
  <c r="BJ302" i="1"/>
  <c r="BJ298" i="1"/>
  <c r="BJ294" i="1"/>
  <c r="BJ290" i="1"/>
  <c r="BK280" i="1"/>
  <c r="BK276" i="1"/>
  <c r="BK272" i="1"/>
  <c r="BK268" i="1"/>
  <c r="BK264" i="1"/>
  <c r="BK260" i="1"/>
  <c r="BK279" i="1"/>
  <c r="BK275" i="1"/>
  <c r="BK271" i="1"/>
  <c r="BK267" i="1"/>
  <c r="BK263" i="1"/>
  <c r="BK259" i="1"/>
  <c r="BK278" i="1"/>
  <c r="BK274" i="1"/>
  <c r="BK270" i="1"/>
  <c r="BK266" i="1"/>
  <c r="BK262" i="1"/>
  <c r="BK258" i="1"/>
  <c r="BO280" i="1"/>
  <c r="BO276" i="1"/>
  <c r="BO272" i="1"/>
  <c r="BO268" i="1"/>
  <c r="BO264" i="1"/>
  <c r="BO260" i="1"/>
  <c r="BO279" i="1"/>
  <c r="BO275" i="1"/>
  <c r="BO271" i="1"/>
  <c r="BO267" i="1"/>
  <c r="BO263" i="1"/>
  <c r="BO259" i="1"/>
  <c r="BO278" i="1"/>
  <c r="BO274" i="1"/>
  <c r="BO270" i="1"/>
  <c r="BO266" i="1"/>
  <c r="BO262" i="1"/>
  <c r="BO258" i="1"/>
  <c r="BS280" i="1"/>
  <c r="BS276" i="1"/>
  <c r="BS272" i="1"/>
  <c r="BS268" i="1"/>
  <c r="BS264" i="1"/>
  <c r="BS260" i="1"/>
  <c r="BS279" i="1"/>
  <c r="BS275" i="1"/>
  <c r="BS271" i="1"/>
  <c r="BS267" i="1"/>
  <c r="BS263" i="1"/>
  <c r="BS259" i="1"/>
  <c r="BS278" i="1"/>
  <c r="BS274" i="1"/>
  <c r="BS270" i="1"/>
  <c r="BS266" i="1"/>
  <c r="BS262" i="1"/>
  <c r="BS258" i="1"/>
  <c r="BW280" i="1"/>
  <c r="BW276" i="1"/>
  <c r="BW272" i="1"/>
  <c r="BW268" i="1"/>
  <c r="BW264" i="1"/>
  <c r="BW260" i="1"/>
  <c r="BW279" i="1"/>
  <c r="BW275" i="1"/>
  <c r="BW271" i="1"/>
  <c r="BW267" i="1"/>
  <c r="BW263" i="1"/>
  <c r="BW259" i="1"/>
  <c r="BW278" i="1"/>
  <c r="BW274" i="1"/>
  <c r="BW270" i="1"/>
  <c r="BW266" i="1"/>
  <c r="BW262" i="1"/>
  <c r="BW258" i="1"/>
  <c r="CA280" i="1"/>
  <c r="CA276" i="1"/>
  <c r="CA272" i="1"/>
  <c r="CA268" i="1"/>
  <c r="CA264" i="1"/>
  <c r="CA260" i="1"/>
  <c r="CA279" i="1"/>
  <c r="CA275" i="1"/>
  <c r="CA271" i="1"/>
  <c r="CA267" i="1"/>
  <c r="CA263" i="1"/>
  <c r="CA259" i="1"/>
  <c r="CA278" i="1"/>
  <c r="CA274" i="1"/>
  <c r="CA270" i="1"/>
  <c r="CA266" i="1"/>
  <c r="CA262" i="1"/>
  <c r="CA258" i="1"/>
  <c r="CE280" i="1"/>
  <c r="CE276" i="1"/>
  <c r="CE272" i="1"/>
  <c r="CE268" i="1"/>
  <c r="CE264" i="1"/>
  <c r="CE260" i="1"/>
  <c r="CE279" i="1"/>
  <c r="CE275" i="1"/>
  <c r="CE271" i="1"/>
  <c r="CE267" i="1"/>
  <c r="CE263" i="1"/>
  <c r="CE259" i="1"/>
  <c r="CE278" i="1"/>
  <c r="CE274" i="1"/>
  <c r="CE270" i="1"/>
  <c r="CE266" i="1"/>
  <c r="CE262" i="1"/>
  <c r="CE258" i="1"/>
  <c r="CI280" i="1"/>
  <c r="CI276" i="1"/>
  <c r="CI272" i="1"/>
  <c r="CI268" i="1"/>
  <c r="CI264" i="1"/>
  <c r="CI260" i="1"/>
  <c r="CI279" i="1"/>
  <c r="CI275" i="1"/>
  <c r="CI271" i="1"/>
  <c r="CI267" i="1"/>
  <c r="CI263" i="1"/>
  <c r="CI259" i="1"/>
  <c r="CI278" i="1"/>
  <c r="CI274" i="1"/>
  <c r="CI270" i="1"/>
  <c r="CI266" i="1"/>
  <c r="CI262" i="1"/>
  <c r="CI258" i="1"/>
  <c r="CI269" i="1"/>
  <c r="CE261" i="1"/>
  <c r="CE277" i="1"/>
  <c r="CA269" i="1"/>
  <c r="BW261" i="1"/>
  <c r="BW277" i="1"/>
  <c r="BS269" i="1"/>
  <c r="BO261" i="1"/>
  <c r="BO277" i="1"/>
  <c r="BK269" i="1"/>
  <c r="CI261" i="1"/>
  <c r="CI277" i="1"/>
  <c r="CE269" i="1"/>
  <c r="CA261" i="1"/>
  <c r="CA277" i="1"/>
  <c r="BW269" i="1"/>
  <c r="BS261" i="1"/>
  <c r="BS277" i="1"/>
  <c r="BO269" i="1"/>
  <c r="BK261" i="1"/>
  <c r="BK277" i="1"/>
  <c r="BJ243" i="1"/>
  <c r="BJ240" i="1"/>
  <c r="BJ237" i="1"/>
  <c r="BK237" i="1"/>
  <c r="BK244" i="1"/>
  <c r="BK228" i="1"/>
  <c r="BK235" i="1"/>
  <c r="BK242" i="1"/>
  <c r="BK226" i="1"/>
  <c r="BK241" i="1"/>
  <c r="BK248" i="1"/>
  <c r="BK232" i="1"/>
  <c r="BK239" i="1"/>
  <c r="BK246" i="1"/>
  <c r="BK230" i="1"/>
  <c r="BO234" i="1"/>
  <c r="BO245" i="1"/>
  <c r="BO229" i="1"/>
  <c r="BO236" i="1"/>
  <c r="BO243" i="1"/>
  <c r="BO227" i="1"/>
  <c r="BO238" i="1"/>
  <c r="BO249" i="1"/>
  <c r="BO233" i="1"/>
  <c r="BO240" i="1"/>
  <c r="BO247" i="1"/>
  <c r="BO231" i="1"/>
  <c r="BS235" i="1"/>
  <c r="BS242" i="1"/>
  <c r="BS226" i="1"/>
  <c r="BS237" i="1"/>
  <c r="BS244" i="1"/>
  <c r="BS228" i="1"/>
  <c r="BS239" i="1"/>
  <c r="BS246" i="1"/>
  <c r="BS230" i="1"/>
  <c r="BS241" i="1"/>
  <c r="BS248" i="1"/>
  <c r="BS232" i="1"/>
  <c r="BW236" i="1"/>
  <c r="BW243" i="1"/>
  <c r="BW227" i="1"/>
  <c r="BW234" i="1"/>
  <c r="BW245" i="1"/>
  <c r="BW229" i="1"/>
  <c r="BW240" i="1"/>
  <c r="BW247" i="1"/>
  <c r="BW231" i="1"/>
  <c r="BW238" i="1"/>
  <c r="BW249" i="1"/>
  <c r="BW233" i="1"/>
  <c r="CA237" i="1"/>
  <c r="CA244" i="1"/>
  <c r="CA228" i="1"/>
  <c r="CA235" i="1"/>
  <c r="CA242" i="1"/>
  <c r="CA226" i="1"/>
  <c r="CA241" i="1"/>
  <c r="CA248" i="1"/>
  <c r="CA232" i="1"/>
  <c r="CA239" i="1"/>
  <c r="CA246" i="1"/>
  <c r="CA230" i="1"/>
  <c r="CE234" i="1"/>
  <c r="CE245" i="1"/>
  <c r="CE229" i="1"/>
  <c r="CE236" i="1"/>
  <c r="CE243" i="1"/>
  <c r="CE227" i="1"/>
  <c r="CE238" i="1"/>
  <c r="CE249" i="1"/>
  <c r="CE233" i="1"/>
  <c r="CE240" i="1"/>
  <c r="CE247" i="1"/>
  <c r="CE231" i="1"/>
  <c r="CI235" i="1"/>
  <c r="CI242" i="1"/>
  <c r="CI226" i="1"/>
  <c r="CI237" i="1"/>
  <c r="CI244" i="1"/>
  <c r="CI228" i="1"/>
  <c r="CI239" i="1"/>
  <c r="CI246" i="1"/>
  <c r="CI230" i="1"/>
  <c r="CI241" i="1"/>
  <c r="CI248" i="1"/>
  <c r="CI232" i="1"/>
  <c r="BJ246" i="1"/>
  <c r="BJ230" i="1"/>
  <c r="BJ241" i="1"/>
  <c r="BJ248" i="1"/>
  <c r="BJ232" i="1"/>
  <c r="BJ239" i="1"/>
  <c r="BV238" i="1"/>
  <c r="BJ227" i="1"/>
  <c r="BJ247" i="1"/>
  <c r="BJ244" i="1"/>
  <c r="BJ245" i="1"/>
  <c r="BJ238" i="1"/>
  <c r="CC218" i="1"/>
  <c r="CC202" i="1"/>
  <c r="BU210" i="1"/>
  <c r="BM218" i="1"/>
  <c r="BM202" i="1"/>
  <c r="BQ197" i="1"/>
  <c r="BU211" i="1"/>
  <c r="BM201" i="1"/>
  <c r="BQ199" i="1"/>
  <c r="BU201" i="1"/>
  <c r="BY199" i="1"/>
  <c r="CC201" i="1"/>
  <c r="CG199" i="1"/>
  <c r="CE209" i="1"/>
  <c r="CA217" i="1"/>
  <c r="BS215" i="1"/>
  <c r="BO200" i="1"/>
  <c r="BK210" i="1"/>
  <c r="CG210" i="1"/>
  <c r="BY218" i="1"/>
  <c r="BY202" i="1"/>
  <c r="BQ210" i="1"/>
  <c r="BM195" i="1"/>
  <c r="BQ213" i="1"/>
  <c r="BY208" i="1"/>
  <c r="CC205" i="1"/>
  <c r="CG208" i="1"/>
  <c r="BM208" i="1"/>
  <c r="BQ205" i="1"/>
  <c r="BU203" i="1"/>
  <c r="BY200" i="1"/>
  <c r="CC197" i="1"/>
  <c r="CG195" i="1"/>
  <c r="CG216" i="1"/>
  <c r="BO213" i="1"/>
  <c r="BW206" i="1"/>
  <c r="CA218" i="1"/>
  <c r="BK198" i="1"/>
  <c r="AC62" i="9"/>
  <c r="BL175" i="1"/>
  <c r="BP164" i="1"/>
  <c r="CH164" i="1"/>
  <c r="CH168" i="1"/>
  <c r="CH184" i="1"/>
  <c r="CD168" i="1"/>
  <c r="CD184" i="1"/>
  <c r="BZ164" i="1"/>
  <c r="BZ180" i="1"/>
  <c r="BZ184" i="1"/>
  <c r="BV176" i="1"/>
  <c r="BV184" i="1"/>
  <c r="BR176" i="1"/>
  <c r="BR180" i="1"/>
  <c r="BN172" i="1"/>
  <c r="BN176" i="1"/>
  <c r="BJ180" i="1"/>
  <c r="BJ183" i="1"/>
  <c r="CH166" i="1"/>
  <c r="CH182" i="1"/>
  <c r="CD166" i="1"/>
  <c r="CD182" i="1"/>
  <c r="BZ166" i="1"/>
  <c r="BZ182" i="1"/>
  <c r="BV170" i="1"/>
  <c r="BR166" i="1"/>
  <c r="BR170" i="1"/>
  <c r="BN166" i="1"/>
  <c r="BN170" i="1"/>
  <c r="BK170" i="1"/>
  <c r="BJ137" i="1"/>
  <c r="BJ145" i="1"/>
  <c r="BJ149" i="1"/>
  <c r="BJ153" i="1"/>
  <c r="BJ138" i="1"/>
  <c r="BJ142" i="1"/>
  <c r="BJ146" i="1"/>
  <c r="BJ135" i="1"/>
  <c r="BJ139" i="1"/>
  <c r="BJ143" i="1"/>
  <c r="BJ151" i="1"/>
  <c r="BJ136" i="1"/>
  <c r="BJ140" i="1"/>
  <c r="BJ148" i="1"/>
  <c r="BJ152" i="1"/>
  <c r="CD136" i="1"/>
  <c r="BT146" i="1"/>
  <c r="BP137" i="1"/>
  <c r="BP154" i="1"/>
  <c r="BP152" i="1"/>
  <c r="CD147" i="1"/>
  <c r="BJ156" i="1"/>
  <c r="BM145" i="1"/>
  <c r="CE155" i="1"/>
  <c r="CE140" i="1"/>
  <c r="CE133" i="1"/>
  <c r="CE153" i="1"/>
  <c r="CA145" i="1"/>
  <c r="CD152" i="1"/>
  <c r="BN134" i="1"/>
  <c r="BN152" i="1"/>
  <c r="BN151" i="1"/>
  <c r="BP141" i="1"/>
  <c r="BT147" i="1"/>
  <c r="BT155" i="1"/>
  <c r="BX148" i="1"/>
  <c r="BP153" i="1"/>
  <c r="BP148" i="1"/>
  <c r="CE154" i="1"/>
  <c r="CG147" i="1"/>
  <c r="BX151" i="1"/>
  <c r="BP143" i="1"/>
  <c r="CH149" i="1"/>
  <c r="CH153" i="1"/>
  <c r="CH138" i="1"/>
  <c r="CD156" i="1"/>
  <c r="BN154" i="1"/>
  <c r="BN146" i="1"/>
  <c r="BJ154" i="1"/>
  <c r="BM150" i="1"/>
  <c r="CH137" i="1"/>
  <c r="CD153" i="1"/>
  <c r="BN138" i="1"/>
  <c r="BN153" i="1"/>
  <c r="BL135" i="1"/>
  <c r="BL139" i="1"/>
  <c r="BL143" i="1"/>
  <c r="BL151" i="1"/>
  <c r="BL136" i="1"/>
  <c r="BL140" i="1"/>
  <c r="BL148" i="1"/>
  <c r="BL152" i="1"/>
  <c r="BL137" i="1"/>
  <c r="BL145" i="1"/>
  <c r="BL149" i="1"/>
  <c r="BL153" i="1"/>
  <c r="BL138" i="1"/>
  <c r="BL142" i="1"/>
  <c r="BL146" i="1"/>
  <c r="BX143" i="1"/>
  <c r="BT154" i="1"/>
  <c r="BP133" i="1"/>
  <c r="CG136" i="1"/>
  <c r="CD154" i="1"/>
  <c r="BK136" i="1"/>
  <c r="BK140" i="1"/>
  <c r="BK144" i="1"/>
  <c r="BK148" i="1"/>
  <c r="BK152" i="1"/>
  <c r="BK137" i="1"/>
  <c r="BK141" i="1"/>
  <c r="BK145" i="1"/>
  <c r="BK149" i="1"/>
  <c r="BK153" i="1"/>
  <c r="BK134" i="1"/>
  <c r="BK138" i="1"/>
  <c r="BK142" i="1"/>
  <c r="BK146" i="1"/>
  <c r="BK150" i="1"/>
  <c r="BK135" i="1"/>
  <c r="BK139" i="1"/>
  <c r="BK143" i="1"/>
  <c r="BK147" i="1"/>
  <c r="BK151" i="1"/>
  <c r="BK155" i="1"/>
  <c r="CE147" i="1"/>
  <c r="CE144" i="1"/>
  <c r="CE137" i="1"/>
  <c r="BK133" i="1"/>
  <c r="CA140" i="1"/>
  <c r="CA149" i="1"/>
  <c r="CD133" i="1"/>
  <c r="BN150" i="1"/>
  <c r="BN141" i="1"/>
  <c r="BN144" i="1"/>
  <c r="BT151" i="1"/>
  <c r="BT156" i="1"/>
  <c r="BT148" i="1"/>
  <c r="BX149" i="1"/>
  <c r="BX147" i="1"/>
  <c r="BP146" i="1"/>
  <c r="BP140" i="1"/>
  <c r="BK154" i="1"/>
  <c r="CG146" i="1"/>
  <c r="BT152" i="1"/>
  <c r="CH146" i="1"/>
  <c r="CH147" i="1"/>
  <c r="CH154" i="1"/>
  <c r="BN148" i="1"/>
  <c r="BN155" i="1"/>
  <c r="CE143" i="1"/>
  <c r="CH143" i="1"/>
  <c r="CH141" i="1"/>
  <c r="BJ155" i="1"/>
  <c r="CE135" i="1"/>
  <c r="BQ140" i="1"/>
  <c r="CI135" i="1"/>
  <c r="CI134" i="1"/>
  <c r="CI145" i="1"/>
  <c r="CI140" i="1"/>
  <c r="CI155" i="1"/>
  <c r="CI147" i="1"/>
  <c r="CI156" i="1"/>
  <c r="BQ156" i="1"/>
  <c r="CI143" i="1"/>
  <c r="BS142" i="1"/>
  <c r="BS150" i="1"/>
  <c r="BS143" i="1"/>
  <c r="BS151" i="1"/>
  <c r="BS141" i="1"/>
  <c r="BS136" i="1"/>
  <c r="BS147" i="1"/>
  <c r="BW135" i="1"/>
  <c r="BW151" i="1"/>
  <c r="BW150" i="1"/>
  <c r="BW141" i="1"/>
  <c r="BW152" i="1"/>
  <c r="BW136" i="1"/>
  <c r="BW146" i="1"/>
  <c r="BW143" i="1"/>
  <c r="BZ155" i="1"/>
  <c r="BZ140" i="1"/>
  <c r="BZ153" i="1"/>
  <c r="BZ152" i="1"/>
  <c r="BZ134" i="1"/>
  <c r="BZ135" i="1"/>
  <c r="BZ146" i="1"/>
  <c r="BS155" i="1"/>
  <c r="BS152" i="1"/>
  <c r="BW154" i="1"/>
  <c r="CI138" i="1"/>
  <c r="CI133" i="1"/>
  <c r="BW144" i="1"/>
  <c r="BW137" i="1"/>
  <c r="BZ142" i="1"/>
  <c r="BZ150" i="1"/>
  <c r="CI142" i="1"/>
  <c r="BZ137" i="1"/>
  <c r="BZ145" i="1"/>
  <c r="CI151" i="1"/>
  <c r="BQ138" i="1"/>
  <c r="BT136" i="1"/>
  <c r="BT134" i="1"/>
  <c r="BT153" i="1"/>
  <c r="BT140" i="1"/>
  <c r="BT133" i="1"/>
  <c r="CD140" i="1"/>
  <c r="CD145" i="1"/>
  <c r="CD137" i="1"/>
  <c r="CD143" i="1"/>
  <c r="CD149" i="1"/>
  <c r="CD135" i="1"/>
  <c r="CG156" i="1"/>
  <c r="CA139" i="1"/>
  <c r="CE136" i="1"/>
  <c r="CE152" i="1"/>
  <c r="CE141" i="1"/>
  <c r="CE138" i="1"/>
  <c r="CA156" i="1"/>
  <c r="BR151" i="1"/>
  <c r="BR142" i="1"/>
  <c r="BR141" i="1"/>
  <c r="CE134" i="1"/>
  <c r="CE157" i="1" s="1"/>
  <c r="CE151" i="1"/>
  <c r="CH155" i="1"/>
  <c r="CH139" i="1"/>
  <c r="CH150" i="1"/>
  <c r="CH145" i="1"/>
  <c r="BR146" i="1"/>
  <c r="BU137" i="1"/>
  <c r="CH144" i="1"/>
  <c r="BR139" i="1"/>
  <c r="CF151" i="1"/>
  <c r="CF138" i="1"/>
  <c r="CF156" i="1"/>
  <c r="CC134" i="1"/>
  <c r="BX133" i="1"/>
  <c r="BU148" i="1"/>
  <c r="BS139" i="1"/>
  <c r="CA155" i="1"/>
  <c r="CI139" i="1"/>
  <c r="BS140" i="1"/>
  <c r="BS156" i="1"/>
  <c r="BS145" i="1"/>
  <c r="CA146" i="1"/>
  <c r="CI154" i="1"/>
  <c r="CI148" i="1"/>
  <c r="CI137" i="1"/>
  <c r="CI153" i="1"/>
  <c r="CA148" i="1"/>
  <c r="CA137" i="1"/>
  <c r="CA153" i="1"/>
  <c r="CD141" i="1"/>
  <c r="BV136" i="1"/>
  <c r="BV150" i="1"/>
  <c r="BV149" i="1"/>
  <c r="BX134" i="1"/>
  <c r="CF141" i="1"/>
  <c r="BX135" i="1"/>
  <c r="CF137" i="1"/>
  <c r="CF155" i="1"/>
  <c r="CF154" i="1"/>
  <c r="BX153" i="1"/>
  <c r="BX156" i="1"/>
  <c r="BX150" i="1"/>
  <c r="CC137" i="1"/>
  <c r="BU144" i="1"/>
  <c r="CA135" i="1"/>
  <c r="CD148" i="1"/>
  <c r="CD146" i="1"/>
  <c r="BV145" i="1"/>
  <c r="BV155" i="1"/>
  <c r="BU153" i="1"/>
  <c r="CD134" i="1"/>
  <c r="CD151" i="1"/>
  <c r="BV156" i="1"/>
  <c r="CC139" i="1"/>
  <c r="CA150" i="1"/>
  <c r="CF150" i="1"/>
  <c r="CF139" i="1"/>
  <c r="BX137" i="1"/>
  <c r="BX154" i="1"/>
  <c r="CF134" i="1"/>
  <c r="CF152" i="1"/>
  <c r="CF144" i="1"/>
  <c r="BX142" i="1"/>
  <c r="BX136" i="1"/>
  <c r="CA147" i="1"/>
  <c r="BS144" i="1"/>
  <c r="BS133" i="1"/>
  <c r="BS149" i="1"/>
  <c r="CA138" i="1"/>
  <c r="CA157" i="1" s="1"/>
  <c r="CI146" i="1"/>
  <c r="CI136" i="1"/>
  <c r="CI152" i="1"/>
  <c r="CI141" i="1"/>
  <c r="CA136" i="1"/>
  <c r="CA152" i="1"/>
  <c r="CA141" i="1"/>
  <c r="CD144" i="1"/>
  <c r="BV152" i="1"/>
  <c r="BV143" i="1"/>
  <c r="BV142" i="1"/>
  <c r="BX152" i="1"/>
  <c r="CF133" i="1"/>
  <c r="CF153" i="1"/>
  <c r="CF148" i="1"/>
  <c r="CF147" i="1"/>
  <c r="BX155" i="1"/>
  <c r="BX146" i="1"/>
  <c r="BX145" i="1"/>
  <c r="BU140" i="1"/>
  <c r="CC140" i="1"/>
  <c r="CF143" i="1"/>
  <c r="CI150" i="1"/>
  <c r="CD150" i="1"/>
  <c r="CD139" i="1"/>
  <c r="BV147" i="1"/>
  <c r="BV148" i="1"/>
  <c r="CD138" i="1"/>
  <c r="BQ185" i="1"/>
  <c r="BQ169" i="1"/>
  <c r="BQ176" i="1"/>
  <c r="BQ187" i="1"/>
  <c r="BQ171" i="1"/>
  <c r="BQ178" i="1"/>
  <c r="BQ181" i="1"/>
  <c r="BQ165" i="1"/>
  <c r="BQ188" i="1" s="1"/>
  <c r="BQ172" i="1"/>
  <c r="BQ183" i="1"/>
  <c r="BQ167" i="1"/>
  <c r="BQ174" i="1"/>
  <c r="BY187" i="1"/>
  <c r="BY171" i="1"/>
  <c r="BY178" i="1"/>
  <c r="BY185" i="1"/>
  <c r="BY169" i="1"/>
  <c r="BY176" i="1"/>
  <c r="BY183" i="1"/>
  <c r="BY167" i="1"/>
  <c r="BY174" i="1"/>
  <c r="BY181" i="1"/>
  <c r="BY165" i="1"/>
  <c r="BY172" i="1"/>
  <c r="CG185" i="1"/>
  <c r="CG169" i="1"/>
  <c r="CG176" i="1"/>
  <c r="CG187" i="1"/>
  <c r="CG171" i="1"/>
  <c r="CG178" i="1"/>
  <c r="CG181" i="1"/>
  <c r="CG165" i="1"/>
  <c r="CG172" i="1"/>
  <c r="CG183" i="1"/>
  <c r="CG167" i="1"/>
  <c r="CG174" i="1"/>
  <c r="CG182" i="1"/>
  <c r="CG173" i="1"/>
  <c r="CC167" i="1"/>
  <c r="BY180" i="1"/>
  <c r="BY175" i="1"/>
  <c r="BU165" i="1"/>
  <c r="BQ182" i="1"/>
  <c r="BQ173" i="1"/>
  <c r="AB23" i="8"/>
  <c r="CG168" i="1"/>
  <c r="BY184" i="1"/>
  <c r="BQ168" i="1"/>
  <c r="BU186" i="1"/>
  <c r="BU170" i="1"/>
  <c r="BU177" i="1"/>
  <c r="BU184" i="1"/>
  <c r="BU168" i="1"/>
  <c r="BU179" i="1"/>
  <c r="BU182" i="1"/>
  <c r="BU166" i="1"/>
  <c r="BU173" i="1"/>
  <c r="BU180" i="1"/>
  <c r="BU164" i="1"/>
  <c r="BU175" i="1"/>
  <c r="CC184" i="1"/>
  <c r="CC168" i="1"/>
  <c r="CC179" i="1"/>
  <c r="CC186" i="1"/>
  <c r="CC170" i="1"/>
  <c r="CC177" i="1"/>
  <c r="CC180" i="1"/>
  <c r="CC164" i="1"/>
  <c r="CC175" i="1"/>
  <c r="CC182" i="1"/>
  <c r="CC166" i="1"/>
  <c r="CC173" i="1"/>
  <c r="CG164" i="1"/>
  <c r="CC181" i="1"/>
  <c r="CC172" i="1"/>
  <c r="BY166" i="1"/>
  <c r="BU183" i="1"/>
  <c r="BU174" i="1"/>
  <c r="BQ164" i="1"/>
  <c r="AC24" i="8"/>
  <c r="CG186" i="1"/>
  <c r="CG177" i="1"/>
  <c r="CC171" i="1"/>
  <c r="CC176" i="1"/>
  <c r="BY170" i="1"/>
  <c r="BY179" i="1"/>
  <c r="BU169" i="1"/>
  <c r="BU178" i="1"/>
  <c r="BQ186" i="1"/>
  <c r="BQ177" i="1"/>
  <c r="CG166" i="1"/>
  <c r="CG175" i="1"/>
  <c r="CG180" i="1"/>
  <c r="CC165" i="1"/>
  <c r="CC174" i="1"/>
  <c r="CC183" i="1"/>
  <c r="BY164" i="1"/>
  <c r="BY173" i="1"/>
  <c r="BY182" i="1"/>
  <c r="BU167" i="1"/>
  <c r="BU172" i="1"/>
  <c r="BU181" i="1"/>
  <c r="BQ166" i="1"/>
  <c r="BQ175" i="1"/>
  <c r="BQ180" i="1"/>
  <c r="BX187" i="1"/>
  <c r="BT182" i="1"/>
  <c r="BX173" i="1"/>
  <c r="CB183" i="1"/>
  <c r="CF168" i="1"/>
  <c r="CF174" i="1"/>
  <c r="BP18" i="1"/>
  <c r="BT19" i="1"/>
  <c r="BT15" i="1"/>
  <c r="CF18" i="1"/>
  <c r="BX25" i="1"/>
  <c r="BP11" i="1"/>
  <c r="BT25" i="1"/>
  <c r="CB11" i="1"/>
  <c r="CF10" i="1"/>
  <c r="BP22" i="1"/>
  <c r="BP16" i="1"/>
  <c r="BX24" i="1"/>
  <c r="BT17" i="1"/>
  <c r="BO23" i="1"/>
  <c r="BS21" i="1"/>
  <c r="CI31" i="1"/>
  <c r="BQ25" i="1"/>
  <c r="BM16" i="1"/>
  <c r="BM29" i="1"/>
  <c r="BQ14" i="1"/>
  <c r="BM10" i="1"/>
  <c r="BM17" i="1"/>
  <c r="BW15" i="1"/>
  <c r="BM12" i="1"/>
  <c r="BW32" i="1"/>
  <c r="BY13" i="1"/>
  <c r="CC24" i="1"/>
  <c r="CG29" i="1"/>
  <c r="BL16" i="1"/>
  <c r="BP23" i="1"/>
  <c r="BT29" i="1"/>
  <c r="BX32" i="1"/>
  <c r="CF13" i="1"/>
  <c r="BQ30" i="1"/>
  <c r="BQ28" i="1"/>
  <c r="BU11" i="1"/>
  <c r="BU30" i="1"/>
  <c r="BY10" i="1"/>
  <c r="BY21" i="1"/>
  <c r="BY28" i="1"/>
  <c r="CC11" i="1"/>
  <c r="CC20" i="1"/>
  <c r="CG10" i="1"/>
  <c r="CG27" i="1"/>
  <c r="CG20" i="1"/>
  <c r="BJ103" i="1"/>
  <c r="BN110" i="1"/>
  <c r="BN121" i="1"/>
  <c r="BN105" i="1"/>
  <c r="BN112" i="1"/>
  <c r="BN119" i="1"/>
  <c r="BN103" i="1"/>
  <c r="BN118" i="1"/>
  <c r="BN102" i="1"/>
  <c r="BN113" i="1"/>
  <c r="BN120" i="1"/>
  <c r="BN111" i="1"/>
  <c r="BN122" i="1"/>
  <c r="BN106" i="1"/>
  <c r="BN117" i="1"/>
  <c r="BN124" i="1"/>
  <c r="BN108" i="1"/>
  <c r="BN115" i="1"/>
  <c r="BN104" i="1"/>
  <c r="BR111" i="1"/>
  <c r="BR118" i="1"/>
  <c r="BR102" i="1"/>
  <c r="BR113" i="1"/>
  <c r="BR120" i="1"/>
  <c r="BR104" i="1"/>
  <c r="BR119" i="1"/>
  <c r="BR103" i="1"/>
  <c r="BR123" i="1"/>
  <c r="BR107" i="1"/>
  <c r="BR114" i="1"/>
  <c r="BR125" i="1"/>
  <c r="BR109" i="1"/>
  <c r="BR116" i="1"/>
  <c r="BR110" i="1"/>
  <c r="BY118" i="1"/>
  <c r="BY102" i="1"/>
  <c r="BY113" i="1"/>
  <c r="BY120" i="1"/>
  <c r="BY104" i="1"/>
  <c r="BY111" i="1"/>
  <c r="BY114" i="1"/>
  <c r="BY125" i="1"/>
  <c r="BY109" i="1"/>
  <c r="BY116" i="1"/>
  <c r="BY123" i="1"/>
  <c r="BY107" i="1"/>
  <c r="BY122" i="1"/>
  <c r="BY117" i="1"/>
  <c r="BY108" i="1"/>
  <c r="BY106" i="1"/>
  <c r="BY115" i="1"/>
  <c r="BY110" i="1"/>
  <c r="BY105" i="1"/>
  <c r="BY119" i="1"/>
  <c r="BY124" i="1"/>
  <c r="CC119" i="1"/>
  <c r="CC103" i="1"/>
  <c r="CC110" i="1"/>
  <c r="CC121" i="1"/>
  <c r="CC105" i="1"/>
  <c r="CC112" i="1"/>
  <c r="CC115" i="1"/>
  <c r="CC122" i="1"/>
  <c r="CC106" i="1"/>
  <c r="CC117" i="1"/>
  <c r="CC124" i="1"/>
  <c r="CC108" i="1"/>
  <c r="CC123" i="1"/>
  <c r="CC114" i="1"/>
  <c r="CC109" i="1"/>
  <c r="CC107" i="1"/>
  <c r="CC125" i="1"/>
  <c r="CC111" i="1"/>
  <c r="CC102" i="1"/>
  <c r="CC120" i="1"/>
  <c r="CC116" i="1"/>
  <c r="CG120" i="1"/>
  <c r="CG104" i="1"/>
  <c r="CG111" i="1"/>
  <c r="CG118" i="1"/>
  <c r="CG102" i="1"/>
  <c r="CG113" i="1"/>
  <c r="CG116" i="1"/>
  <c r="CG123" i="1"/>
  <c r="CG107" i="1"/>
  <c r="CG114" i="1"/>
  <c r="CG125" i="1"/>
  <c r="CG109" i="1"/>
  <c r="CG124" i="1"/>
  <c r="CG115" i="1"/>
  <c r="CG106" i="1"/>
  <c r="CG108" i="1"/>
  <c r="CG122" i="1"/>
  <c r="CG112" i="1"/>
  <c r="CG103" i="1"/>
  <c r="CG121" i="1"/>
  <c r="CG117" i="1"/>
  <c r="CC104" i="1"/>
  <c r="BY112" i="1"/>
  <c r="BM119" i="1"/>
  <c r="BM103" i="1"/>
  <c r="BM110" i="1"/>
  <c r="BM121" i="1"/>
  <c r="BM105" i="1"/>
  <c r="BM112" i="1"/>
  <c r="BM115" i="1"/>
  <c r="BM122" i="1"/>
  <c r="BM106" i="1"/>
  <c r="BM117" i="1"/>
  <c r="BM124" i="1"/>
  <c r="BM108" i="1"/>
  <c r="BQ120" i="1"/>
  <c r="BQ104" i="1"/>
  <c r="BQ111" i="1"/>
  <c r="BQ118" i="1"/>
  <c r="BQ102" i="1"/>
  <c r="BQ113" i="1"/>
  <c r="BQ116" i="1"/>
  <c r="BQ123" i="1"/>
  <c r="BQ107" i="1"/>
  <c r="BQ114" i="1"/>
  <c r="BQ125" i="1"/>
  <c r="BQ109" i="1"/>
  <c r="BU121" i="1"/>
  <c r="BU105" i="1"/>
  <c r="BU112" i="1"/>
  <c r="BU119" i="1"/>
  <c r="BU103" i="1"/>
  <c r="BU110" i="1"/>
  <c r="BU117" i="1"/>
  <c r="BU124" i="1"/>
  <c r="BU108" i="1"/>
  <c r="BU115" i="1"/>
  <c r="BU122" i="1"/>
  <c r="BU106" i="1"/>
  <c r="BX79" i="1"/>
  <c r="CB81" i="1"/>
  <c r="CF71" i="1"/>
  <c r="BK74" i="1"/>
  <c r="BK78" i="1"/>
  <c r="BK82" i="1"/>
  <c r="BK86" i="1"/>
  <c r="BK90" i="1"/>
  <c r="BK93" i="1"/>
  <c r="BK72" i="1"/>
  <c r="BK77" i="1"/>
  <c r="BK83" i="1"/>
  <c r="BK88" i="1"/>
  <c r="BK71" i="1"/>
  <c r="BK75" i="1"/>
  <c r="BK80" i="1"/>
  <c r="BK85" i="1"/>
  <c r="BK91" i="1"/>
  <c r="BK94" i="1"/>
  <c r="BO93" i="1"/>
  <c r="BO92" i="1"/>
  <c r="BO85" i="1"/>
  <c r="BO84" i="1"/>
  <c r="BO77" i="1"/>
  <c r="BO78" i="1"/>
  <c r="BO94" i="1"/>
  <c r="BO83" i="1"/>
  <c r="BO80" i="1"/>
  <c r="BO71" i="1"/>
  <c r="BO91" i="1"/>
  <c r="BO88" i="1"/>
  <c r="BO86" i="1"/>
  <c r="BO75" i="1"/>
  <c r="BO74" i="1"/>
  <c r="BS93" i="1"/>
  <c r="BS92" i="1"/>
  <c r="BS85" i="1"/>
  <c r="BS84" i="1"/>
  <c r="BS77" i="1"/>
  <c r="BS78" i="1"/>
  <c r="BS94" i="1"/>
  <c r="BS83" i="1"/>
  <c r="BS80" i="1"/>
  <c r="BS71" i="1"/>
  <c r="BS91" i="1"/>
  <c r="BS88" i="1"/>
  <c r="BS86" i="1"/>
  <c r="BS75" i="1"/>
  <c r="BS74" i="1"/>
  <c r="BZ71" i="1"/>
  <c r="CD91" i="1"/>
  <c r="CH83" i="1"/>
  <c r="BX94" i="1"/>
  <c r="BX93" i="1"/>
  <c r="BX86" i="1"/>
  <c r="BX85" i="1"/>
  <c r="BX76" i="1"/>
  <c r="BX77" i="1"/>
  <c r="BX91" i="1"/>
  <c r="BX82" i="1"/>
  <c r="BX78" i="1"/>
  <c r="BX75" i="1"/>
  <c r="BX90" i="1"/>
  <c r="BX87" i="1"/>
  <c r="BX83" i="1"/>
  <c r="BX72" i="1"/>
  <c r="BX71" i="1"/>
  <c r="CB94" i="1"/>
  <c r="CB93" i="1"/>
  <c r="CB86" i="1"/>
  <c r="CB85" i="1"/>
  <c r="CB76" i="1"/>
  <c r="CB77" i="1"/>
  <c r="CB91" i="1"/>
  <c r="CB82" i="1"/>
  <c r="CB78" i="1"/>
  <c r="CB75" i="1"/>
  <c r="CB90" i="1"/>
  <c r="CB87" i="1"/>
  <c r="CB83" i="1"/>
  <c r="CB72" i="1"/>
  <c r="CB95" i="1" s="1"/>
  <c r="CB71" i="1"/>
  <c r="CF93" i="1"/>
  <c r="CF94" i="1"/>
  <c r="CF85" i="1"/>
  <c r="CF84" i="1"/>
  <c r="CF77" i="1"/>
  <c r="CF78" i="1"/>
  <c r="CF92" i="1"/>
  <c r="CF81" i="1"/>
  <c r="CF79" i="1"/>
  <c r="CF76" i="1"/>
  <c r="CF89" i="1"/>
  <c r="CF88" i="1"/>
  <c r="CF82" i="1"/>
  <c r="CF73" i="1"/>
  <c r="CF72" i="1"/>
  <c r="BX73" i="1"/>
  <c r="BX80" i="1"/>
  <c r="BX92" i="1"/>
  <c r="CB74" i="1"/>
  <c r="CB89" i="1"/>
  <c r="CF74" i="1"/>
  <c r="CF86" i="1"/>
  <c r="CF91" i="1"/>
  <c r="BX74" i="1"/>
  <c r="BX89" i="1"/>
  <c r="CB73" i="1"/>
  <c r="CB80" i="1"/>
  <c r="CB92" i="1"/>
  <c r="CF75" i="1"/>
  <c r="CF90" i="1"/>
  <c r="BL88" i="1"/>
  <c r="BL86" i="1"/>
  <c r="BL87" i="1"/>
  <c r="BL78" i="1"/>
  <c r="BL79" i="1"/>
  <c r="BL71" i="1"/>
  <c r="BP88" i="1"/>
  <c r="BP86" i="1"/>
  <c r="BP87" i="1"/>
  <c r="BP78" i="1"/>
  <c r="BP79" i="1"/>
  <c r="BP71" i="1"/>
  <c r="BT88" i="1"/>
  <c r="BT86" i="1"/>
  <c r="BT87" i="1"/>
  <c r="BT78" i="1"/>
  <c r="BT79" i="1"/>
  <c r="BT71" i="1"/>
  <c r="BW93" i="1"/>
  <c r="BW85" i="1"/>
  <c r="BW77" i="1"/>
  <c r="CA93" i="1"/>
  <c r="CA94" i="1"/>
  <c r="CA85" i="1"/>
  <c r="CA84" i="1"/>
  <c r="CA77" i="1"/>
  <c r="CA78" i="1"/>
  <c r="CI93" i="1"/>
  <c r="CI89" i="1"/>
  <c r="CI85" i="1"/>
  <c r="CI81" i="1"/>
  <c r="CI77" i="1"/>
  <c r="CI73" i="1"/>
  <c r="BO60" i="1"/>
  <c r="BZ58" i="1"/>
  <c r="BZ59" i="1"/>
  <c r="BZ52" i="1"/>
  <c r="BZ53" i="1"/>
  <c r="BZ45" i="1"/>
  <c r="BZ42" i="1"/>
  <c r="BZ56" i="1"/>
  <c r="BZ55" i="1"/>
  <c r="BZ46" i="1"/>
  <c r="BZ43" i="1"/>
  <c r="BZ63" i="1"/>
  <c r="BZ54" i="1"/>
  <c r="BZ51" i="1"/>
  <c r="BZ41" i="1"/>
  <c r="BZ57" i="1"/>
  <c r="BZ47" i="1"/>
  <c r="CD59" i="1"/>
  <c r="CD60" i="1"/>
  <c r="CD51" i="1"/>
  <c r="CD52" i="1"/>
  <c r="CD44" i="1"/>
  <c r="CD43" i="1"/>
  <c r="CD57" i="1"/>
  <c r="CD56" i="1"/>
  <c r="CD54" i="1"/>
  <c r="CD42" i="1"/>
  <c r="CD55" i="1"/>
  <c r="CD53" i="1"/>
  <c r="CD50" i="1"/>
  <c r="CD40" i="1"/>
  <c r="CD62" i="1"/>
  <c r="CD48" i="1"/>
  <c r="CH63" i="1"/>
  <c r="CH59" i="1"/>
  <c r="CH55" i="1"/>
  <c r="CH62" i="1"/>
  <c r="CH57" i="1"/>
  <c r="CH52" i="1"/>
  <c r="CH48" i="1"/>
  <c r="CH44" i="1"/>
  <c r="CH40" i="1"/>
  <c r="CH61" i="1"/>
  <c r="CH56" i="1"/>
  <c r="CH51" i="1"/>
  <c r="CH47" i="1"/>
  <c r="CH43" i="1"/>
  <c r="CH53" i="1"/>
  <c r="CH45" i="1"/>
  <c r="CH46" i="1"/>
  <c r="CH58" i="1"/>
  <c r="CD41" i="1"/>
  <c r="CD49" i="1"/>
  <c r="BZ48" i="1"/>
  <c r="BZ62" i="1"/>
  <c r="BL60" i="1"/>
  <c r="BT54" i="1"/>
  <c r="BW59" i="1"/>
  <c r="CH41" i="1"/>
  <c r="CH50" i="1"/>
  <c r="CD46" i="1"/>
  <c r="CD61" i="1"/>
  <c r="BZ44" i="1"/>
  <c r="BZ61" i="1"/>
  <c r="BM59" i="1"/>
  <c r="BM60" i="1"/>
  <c r="BM51" i="1"/>
  <c r="BM44" i="1"/>
  <c r="BM43" i="1"/>
  <c r="BQ59" i="1"/>
  <c r="BQ51" i="1"/>
  <c r="BQ52" i="1"/>
  <c r="BQ44" i="1"/>
  <c r="BU59" i="1"/>
  <c r="BU60" i="1"/>
  <c r="BU51" i="1"/>
  <c r="BU44" i="1"/>
  <c r="BU43" i="1"/>
  <c r="CB44" i="1"/>
  <c r="BM42" i="1"/>
  <c r="BM56" i="1"/>
  <c r="BM57" i="1"/>
  <c r="BQ42" i="1"/>
  <c r="BQ56" i="1"/>
  <c r="BQ57" i="1"/>
  <c r="BU42" i="1"/>
  <c r="BU56" i="1"/>
  <c r="BU57" i="1"/>
  <c r="BM30" i="1"/>
  <c r="BM9" i="1"/>
  <c r="BM24" i="1"/>
  <c r="BM32" i="1"/>
  <c r="BM23" i="1"/>
  <c r="BM11" i="1"/>
  <c r="BM21" i="1"/>
  <c r="BM19" i="1"/>
  <c r="BM18" i="1"/>
  <c r="BQ32" i="1"/>
  <c r="BQ24" i="1"/>
  <c r="BQ16" i="1"/>
  <c r="BQ29" i="1"/>
  <c r="BQ21" i="1"/>
  <c r="BQ12" i="1"/>
  <c r="BQ17" i="1"/>
  <c r="BQ22" i="1"/>
  <c r="BQ26" i="1"/>
  <c r="BQ20" i="1"/>
  <c r="BU12" i="1"/>
  <c r="BU15" i="1"/>
  <c r="BU23" i="1"/>
  <c r="BU18" i="1"/>
  <c r="BU20" i="1"/>
  <c r="BU31" i="1"/>
  <c r="BU14" i="1"/>
  <c r="BU19" i="1"/>
  <c r="BU9" i="1"/>
  <c r="BU24" i="1"/>
  <c r="BU26" i="1"/>
  <c r="BU10" i="1"/>
  <c r="BU21" i="1"/>
  <c r="BU32" i="1"/>
  <c r="BU22" i="1"/>
  <c r="BY12" i="1"/>
  <c r="BY15" i="1"/>
  <c r="BY23" i="1"/>
  <c r="BY26" i="1"/>
  <c r="BY20" i="1"/>
  <c r="BY31" i="1"/>
  <c r="BY11" i="1"/>
  <c r="BY25" i="1"/>
  <c r="BY32" i="1"/>
  <c r="BY29" i="1"/>
  <c r="BY16" i="1"/>
  <c r="BY27" i="1"/>
  <c r="BY24" i="1"/>
  <c r="CC12" i="1"/>
  <c r="CC15" i="1"/>
  <c r="CC23" i="1"/>
  <c r="CC32" i="1"/>
  <c r="CC28" i="1"/>
  <c r="CC18" i="1"/>
  <c r="CC14" i="1"/>
  <c r="CC19" i="1"/>
  <c r="CC30" i="1"/>
  <c r="CC29" i="1"/>
  <c r="CC26" i="1"/>
  <c r="CC17" i="1"/>
  <c r="CC13" i="1"/>
  <c r="CC9" i="1"/>
  <c r="CG12" i="1"/>
  <c r="CG15" i="1"/>
  <c r="CG23" i="1"/>
  <c r="CG18" i="1"/>
  <c r="CG32" i="1"/>
  <c r="CG28" i="1"/>
  <c r="CG11" i="1"/>
  <c r="CG25" i="1"/>
  <c r="CG26" i="1"/>
  <c r="CG24" i="1"/>
  <c r="CG14" i="1"/>
  <c r="CG21" i="1"/>
  <c r="CG30" i="1"/>
  <c r="CG31" i="1"/>
  <c r="BL30" i="1"/>
  <c r="BL27" i="1"/>
  <c r="BL32" i="1"/>
  <c r="BL21" i="1"/>
  <c r="BL17" i="1"/>
  <c r="BL20" i="1"/>
  <c r="BL19" i="1"/>
  <c r="BP31" i="1"/>
  <c r="BP30" i="1"/>
  <c r="BP15" i="1"/>
  <c r="BP28" i="1"/>
  <c r="BT11" i="1"/>
  <c r="BT16" i="1"/>
  <c r="BT24" i="1"/>
  <c r="BT30" i="1"/>
  <c r="BT23" i="1"/>
  <c r="BT13" i="1"/>
  <c r="BT27" i="1"/>
  <c r="BT32" i="1"/>
  <c r="BT31" i="1"/>
  <c r="BX18" i="1"/>
  <c r="BX29" i="1"/>
  <c r="BX12" i="1"/>
  <c r="CB15" i="1"/>
  <c r="CB20" i="1"/>
  <c r="CB28" i="1"/>
  <c r="CB14" i="1"/>
  <c r="CB31" i="1"/>
  <c r="CB9" i="1"/>
  <c r="CB26" i="1"/>
  <c r="CB25" i="1"/>
  <c r="CB23" i="1"/>
  <c r="CF20" i="1"/>
  <c r="CF28" i="1"/>
  <c r="CF17" i="1"/>
  <c r="CF31" i="1"/>
  <c r="CF9" i="1"/>
  <c r="CF16" i="1"/>
  <c r="CF21" i="1"/>
  <c r="CF27" i="1"/>
  <c r="BJ22" i="1"/>
  <c r="BZ23" i="1"/>
  <c r="BM932" i="1"/>
  <c r="BT901" i="1"/>
  <c r="BT746" i="1"/>
  <c r="CD436" i="1"/>
  <c r="BW157" i="1"/>
  <c r="BW622" i="1"/>
  <c r="CE622" i="1"/>
  <c r="BL622" i="1"/>
  <c r="CB622" i="1"/>
  <c r="BN529" i="1"/>
  <c r="BW436" i="1"/>
  <c r="AC39" i="5"/>
  <c r="AB62" i="5"/>
  <c r="AC62" i="5"/>
  <c r="AB61" i="5"/>
  <c r="AB39" i="5"/>
  <c r="AC61" i="5"/>
  <c r="BT448" i="1" l="1"/>
  <c r="BT449" i="1"/>
  <c r="BT447" i="1"/>
  <c r="BP443" i="1"/>
  <c r="BL452" i="1"/>
  <c r="BX456" i="1"/>
  <c r="CF457" i="1"/>
  <c r="BL460" i="1"/>
  <c r="CB460" i="1"/>
  <c r="BT451" i="1"/>
  <c r="CF444" i="1"/>
  <c r="AF454" i="1"/>
  <c r="AN454" i="1"/>
  <c r="AV454" i="1"/>
  <c r="BD454" i="1"/>
  <c r="BF452" i="1"/>
  <c r="BL466" i="1"/>
  <c r="CF456" i="1"/>
  <c r="BP452" i="1"/>
  <c r="CB449" i="1"/>
  <c r="CB463" i="1"/>
  <c r="BP455" i="1"/>
  <c r="BX444" i="1"/>
  <c r="BX464" i="1"/>
  <c r="AC62" i="8"/>
  <c r="AC30" i="10"/>
  <c r="BY939" i="1"/>
  <c r="BU956" i="1"/>
  <c r="BM956" i="1"/>
  <c r="AI950" i="1"/>
  <c r="AM950" i="1"/>
  <c r="AQ950" i="1"/>
  <c r="AU950" i="1"/>
  <c r="AY950" i="1"/>
  <c r="BC950" i="1"/>
  <c r="BY953" i="1"/>
  <c r="CI963" i="1"/>
  <c r="CC948" i="1"/>
  <c r="BX963" i="1"/>
  <c r="BQ949" i="1"/>
  <c r="CB963" i="1"/>
  <c r="BY957" i="1"/>
  <c r="BL963" i="1"/>
  <c r="BK963" i="1"/>
  <c r="CG939" i="1"/>
  <c r="BM955" i="1"/>
  <c r="CG956" i="1"/>
  <c r="BM941" i="1"/>
  <c r="CC962" i="1"/>
  <c r="CG962" i="1"/>
  <c r="BQ952" i="1"/>
  <c r="CC954" i="1"/>
  <c r="BU941" i="1"/>
  <c r="BT963" i="1"/>
  <c r="CG957" i="1"/>
  <c r="BM952" i="1"/>
  <c r="BQ946" i="1"/>
  <c r="BM940" i="1"/>
  <c r="BN942" i="1"/>
  <c r="BZ939" i="1"/>
  <c r="BM939" i="1"/>
  <c r="BR945" i="1"/>
  <c r="CD955" i="1"/>
  <c r="CH948" i="1"/>
  <c r="CD954" i="1"/>
  <c r="BZ962" i="1"/>
  <c r="BR944" i="1"/>
  <c r="BN954" i="1"/>
  <c r="BJ962" i="1"/>
  <c r="BY958" i="1"/>
  <c r="CG949" i="1"/>
  <c r="BZ960" i="1"/>
  <c r="BP963" i="1"/>
  <c r="BY949" i="1"/>
  <c r="BM950" i="1"/>
  <c r="CC953" i="1"/>
  <c r="BY956" i="1"/>
  <c r="BU952" i="1"/>
  <c r="CC941" i="1"/>
  <c r="BQ951" i="1"/>
  <c r="BW963" i="1"/>
  <c r="BU943" i="1"/>
  <c r="BU940" i="1"/>
  <c r="BQ959" i="1"/>
  <c r="BR949" i="1"/>
  <c r="CD944" i="1"/>
  <c r="BJ943" i="1"/>
  <c r="BV955" i="1"/>
  <c r="CD946" i="1"/>
  <c r="CH954" i="1"/>
  <c r="CD962" i="1"/>
  <c r="BV941" i="1"/>
  <c r="BR954" i="1"/>
  <c r="BN962" i="1"/>
  <c r="BU944" i="1"/>
  <c r="CC932" i="1"/>
  <c r="AF919" i="1"/>
  <c r="AJ919" i="1"/>
  <c r="AR919" i="1"/>
  <c r="AV919" i="1"/>
  <c r="AZ919" i="1"/>
  <c r="CA901" i="1"/>
  <c r="CF901" i="1"/>
  <c r="BY890" i="1"/>
  <c r="CE901" i="1"/>
  <c r="AK888" i="1"/>
  <c r="CB901" i="1"/>
  <c r="BL855" i="1"/>
  <c r="BL859" i="1"/>
  <c r="BL870" i="1" s="1"/>
  <c r="BL860" i="1"/>
  <c r="BT858" i="1"/>
  <c r="BT856" i="1"/>
  <c r="BT867" i="1"/>
  <c r="BT853" i="1"/>
  <c r="BT847" i="1"/>
  <c r="BT863" i="1"/>
  <c r="BX847" i="1"/>
  <c r="BX850" i="1"/>
  <c r="BX870" i="1" s="1"/>
  <c r="CB865" i="1"/>
  <c r="CB870" i="1" s="1"/>
  <c r="CB867" i="1"/>
  <c r="CF850" i="1"/>
  <c r="CF851" i="1"/>
  <c r="AC20" i="9"/>
  <c r="BY868" i="1"/>
  <c r="BY864" i="1"/>
  <c r="CC851" i="1"/>
  <c r="CC864" i="1"/>
  <c r="CF863" i="1"/>
  <c r="BL863" i="1"/>
  <c r="CF868" i="1"/>
  <c r="CF858" i="1"/>
  <c r="BL861" i="1"/>
  <c r="CF862" i="1"/>
  <c r="CF847" i="1"/>
  <c r="BT849" i="1"/>
  <c r="BB857" i="1"/>
  <c r="BJ849" i="1"/>
  <c r="BJ863" i="1"/>
  <c r="BJ846" i="1"/>
  <c r="BJ857" i="1"/>
  <c r="BN865" i="1"/>
  <c r="BN858" i="1"/>
  <c r="BR869" i="1"/>
  <c r="BR846" i="1"/>
  <c r="BV860" i="1"/>
  <c r="BV866" i="1"/>
  <c r="BV864" i="1"/>
  <c r="CD864" i="1"/>
  <c r="CD853" i="1"/>
  <c r="CH856" i="1"/>
  <c r="CH846" i="1"/>
  <c r="S23" i="10"/>
  <c r="AA15" i="10"/>
  <c r="AA11" i="10"/>
  <c r="S11" i="10"/>
  <c r="K11" i="10"/>
  <c r="V8" i="10"/>
  <c r="N8" i="10"/>
  <c r="X9" i="10"/>
  <c r="P9" i="10"/>
  <c r="H9" i="10"/>
  <c r="V12" i="10"/>
  <c r="N12" i="10"/>
  <c r="F12" i="10"/>
  <c r="X13" i="10"/>
  <c r="P13" i="10"/>
  <c r="H13" i="10"/>
  <c r="V16" i="10"/>
  <c r="N16" i="10"/>
  <c r="F16" i="10"/>
  <c r="X17" i="10"/>
  <c r="P17" i="10"/>
  <c r="H17" i="10"/>
  <c r="V20" i="10"/>
  <c r="N20" i="10"/>
  <c r="F20" i="10"/>
  <c r="V24" i="10"/>
  <c r="N24" i="10"/>
  <c r="F24" i="10"/>
  <c r="AA26" i="10"/>
  <c r="S26" i="10"/>
  <c r="K26" i="10"/>
  <c r="C26" i="10"/>
  <c r="U25" i="10"/>
  <c r="M25" i="10"/>
  <c r="E25" i="10"/>
  <c r="AA22" i="10"/>
  <c r="S22" i="10"/>
  <c r="K22" i="10"/>
  <c r="C22" i="10"/>
  <c r="U21" i="10"/>
  <c r="M21" i="10"/>
  <c r="E21" i="10"/>
  <c r="AA18" i="10"/>
  <c r="S18" i="10"/>
  <c r="K18" i="10"/>
  <c r="C18" i="10"/>
  <c r="U17" i="10"/>
  <c r="M17" i="10"/>
  <c r="E17" i="10"/>
  <c r="AA14" i="10"/>
  <c r="S14" i="10"/>
  <c r="K14" i="10"/>
  <c r="C14" i="10"/>
  <c r="U13" i="10"/>
  <c r="M13" i="10"/>
  <c r="E13" i="10"/>
  <c r="AA10" i="10"/>
  <c r="S10" i="10"/>
  <c r="K10" i="10"/>
  <c r="U9" i="10"/>
  <c r="M9" i="10"/>
  <c r="E9" i="10"/>
  <c r="BQ838" i="1"/>
  <c r="BZ808" i="1"/>
  <c r="BJ808" i="1"/>
  <c r="BL794" i="1"/>
  <c r="CB792" i="1"/>
  <c r="BT804" i="1"/>
  <c r="CF800" i="1"/>
  <c r="BP787" i="1"/>
  <c r="CB785" i="1"/>
  <c r="CF796" i="1"/>
  <c r="CF790" i="1"/>
  <c r="CF805" i="1"/>
  <c r="CB796" i="1"/>
  <c r="CB800" i="1"/>
  <c r="CB788" i="1"/>
  <c r="BX801" i="1"/>
  <c r="BX802" i="1"/>
  <c r="BX786" i="1"/>
  <c r="BT797" i="1"/>
  <c r="BT784" i="1"/>
  <c r="BT795" i="1"/>
  <c r="BT806" i="1"/>
  <c r="BP797" i="1"/>
  <c r="BP785" i="1"/>
  <c r="BP794" i="1"/>
  <c r="BL786" i="1"/>
  <c r="BL806" i="1"/>
  <c r="BL790" i="1"/>
  <c r="CF792" i="1"/>
  <c r="BT794" i="1"/>
  <c r="CF803" i="1"/>
  <c r="BL802" i="1"/>
  <c r="BX790" i="1"/>
  <c r="BX793" i="1"/>
  <c r="CF794" i="1"/>
  <c r="CF784" i="1"/>
  <c r="CF802" i="1"/>
  <c r="CB790" i="1"/>
  <c r="CB794" i="1"/>
  <c r="CB798" i="1"/>
  <c r="BX794" i="1"/>
  <c r="BX806" i="1"/>
  <c r="BX803" i="1"/>
  <c r="BX807" i="1"/>
  <c r="BT805" i="1"/>
  <c r="BT789" i="1"/>
  <c r="BT803" i="1"/>
  <c r="BP803" i="1"/>
  <c r="BP806" i="1"/>
  <c r="BP807" i="1"/>
  <c r="BL798" i="1"/>
  <c r="BL796" i="1"/>
  <c r="BL800" i="1"/>
  <c r="BL788" i="1"/>
  <c r="BX800" i="1"/>
  <c r="CF791" i="1"/>
  <c r="BL797" i="1"/>
  <c r="CB786" i="1"/>
  <c r="BP793" i="1"/>
  <c r="CB789" i="1"/>
  <c r="CF785" i="1"/>
  <c r="CF789" i="1"/>
  <c r="CB807" i="1"/>
  <c r="CB791" i="1"/>
  <c r="CB805" i="1"/>
  <c r="BX784" i="1"/>
  <c r="BX788" i="1"/>
  <c r="BX789" i="1"/>
  <c r="BT800" i="1"/>
  <c r="BT798" i="1"/>
  <c r="BT802" i="1"/>
  <c r="BT790" i="1"/>
  <c r="BP799" i="1"/>
  <c r="BP800" i="1"/>
  <c r="BP784" i="1"/>
  <c r="BL795" i="1"/>
  <c r="BL789" i="1"/>
  <c r="BL793" i="1"/>
  <c r="BL804" i="1"/>
  <c r="BX804" i="1"/>
  <c r="BP790" i="1"/>
  <c r="CF797" i="1"/>
  <c r="BT791" i="1"/>
  <c r="BF755" i="1"/>
  <c r="BZ729" i="1"/>
  <c r="CH736" i="1"/>
  <c r="BN723" i="1"/>
  <c r="BR726" i="1"/>
  <c r="BR746" i="1" s="1"/>
  <c r="BZ727" i="1"/>
  <c r="BR729" i="1"/>
  <c r="CD730" i="1"/>
  <c r="BZ730" i="1"/>
  <c r="BV731" i="1"/>
  <c r="BR740" i="1"/>
  <c r="BZ735" i="1"/>
  <c r="CH743" i="1"/>
  <c r="BO727" i="1"/>
  <c r="BN734" i="1"/>
  <c r="BR723" i="1"/>
  <c r="BV741" i="1"/>
  <c r="BZ724" i="1"/>
  <c r="CD733" i="1"/>
  <c r="CH740" i="1"/>
  <c r="BR731" i="1"/>
  <c r="BN740" i="1"/>
  <c r="BR742" i="1"/>
  <c r="BV723" i="1"/>
  <c r="CD745" i="1"/>
  <c r="CH722" i="1"/>
  <c r="BN745" i="1"/>
  <c r="BV732" i="1"/>
  <c r="BZ736" i="1"/>
  <c r="CD729" i="1"/>
  <c r="CH729" i="1"/>
  <c r="CA738" i="1"/>
  <c r="BV724" i="1"/>
  <c r="CD741" i="1"/>
  <c r="BN724" i="1"/>
  <c r="BV722" i="1"/>
  <c r="CH724" i="1"/>
  <c r="BV742" i="1"/>
  <c r="CD732" i="1"/>
  <c r="CH735" i="1"/>
  <c r="CD722" i="1"/>
  <c r="CE726" i="1"/>
  <c r="BK728" i="1"/>
  <c r="BR734" i="1"/>
  <c r="AI733" i="1"/>
  <c r="AO725" i="1"/>
  <c r="BR743" i="1"/>
  <c r="BV728" i="1"/>
  <c r="CD743" i="1"/>
  <c r="BR736" i="1"/>
  <c r="BV734" i="1"/>
  <c r="CH731" i="1"/>
  <c r="BN722" i="1"/>
  <c r="BZ741" i="1"/>
  <c r="CH738" i="1"/>
  <c r="BR728" i="1"/>
  <c r="CD737" i="1"/>
  <c r="CD734" i="1"/>
  <c r="BN741" i="1"/>
  <c r="BV737" i="1"/>
  <c r="BN739" i="1"/>
  <c r="BR737" i="1"/>
  <c r="BV735" i="1"/>
  <c r="BZ743" i="1"/>
  <c r="CD724" i="1"/>
  <c r="CH733" i="1"/>
  <c r="BN735" i="1"/>
  <c r="BN730" i="1"/>
  <c r="BN725" i="1"/>
  <c r="BV740" i="1"/>
  <c r="BZ740" i="1"/>
  <c r="CD727" i="1"/>
  <c r="CH725" i="1"/>
  <c r="BR735" i="1"/>
  <c r="BV727" i="1"/>
  <c r="BZ738" i="1"/>
  <c r="CD736" i="1"/>
  <c r="CH745" i="1"/>
  <c r="CE730" i="1"/>
  <c r="BN742" i="1"/>
  <c r="BZ737" i="1"/>
  <c r="CH737" i="1"/>
  <c r="BZ732" i="1"/>
  <c r="BN726" i="1"/>
  <c r="CH742" i="1"/>
  <c r="AY725" i="1"/>
  <c r="AM733" i="1"/>
  <c r="BP684" i="1"/>
  <c r="CD653" i="1"/>
  <c r="CE581" i="1"/>
  <c r="CA571" i="1"/>
  <c r="BW584" i="1"/>
  <c r="BO572" i="1"/>
  <c r="BK569" i="1"/>
  <c r="CE589" i="1"/>
  <c r="BK586" i="1"/>
  <c r="CI573" i="1"/>
  <c r="CA568" i="1"/>
  <c r="BS579" i="1"/>
  <c r="BK571" i="1"/>
  <c r="CE577" i="1"/>
  <c r="CI575" i="1"/>
  <c r="BO569" i="1"/>
  <c r="CE571" i="1"/>
  <c r="BS586" i="1"/>
  <c r="CI580" i="1"/>
  <c r="BS580" i="1"/>
  <c r="BK568" i="1"/>
  <c r="CE567" i="1"/>
  <c r="BO585" i="1"/>
  <c r="CE585" i="1"/>
  <c r="BU536" i="1"/>
  <c r="CG557" i="1"/>
  <c r="CE560" i="1"/>
  <c r="CG553" i="1"/>
  <c r="CC536" i="1"/>
  <c r="BU559" i="1"/>
  <c r="BQ548" i="1"/>
  <c r="BU553" i="1"/>
  <c r="BM547" i="1"/>
  <c r="BY540" i="1"/>
  <c r="BY558" i="1"/>
  <c r="BM557" i="1"/>
  <c r="BM536" i="1"/>
  <c r="BY542" i="1"/>
  <c r="BM558" i="1"/>
  <c r="BM554" i="1"/>
  <c r="CG545" i="1"/>
  <c r="BY538" i="1"/>
  <c r="BQ549" i="1"/>
  <c r="BM539" i="1"/>
  <c r="CJ516" i="1"/>
  <c r="BL511" i="1"/>
  <c r="BP512" i="1"/>
  <c r="BT512" i="1"/>
  <c r="BX505" i="1"/>
  <c r="CB506" i="1"/>
  <c r="CF527" i="1"/>
  <c r="BL528" i="1"/>
  <c r="BL506" i="1"/>
  <c r="BP514" i="1"/>
  <c r="BT515" i="1"/>
  <c r="BX521" i="1"/>
  <c r="CB519" i="1"/>
  <c r="CF520" i="1"/>
  <c r="BL515" i="1"/>
  <c r="BT522" i="1"/>
  <c r="CB524" i="1"/>
  <c r="CF510" i="1"/>
  <c r="BP505" i="1"/>
  <c r="BX507" i="1"/>
  <c r="CB521" i="1"/>
  <c r="BL514" i="1"/>
  <c r="CB518" i="1"/>
  <c r="CB523" i="1"/>
  <c r="BP524" i="1"/>
  <c r="CB525" i="1"/>
  <c r="CB505" i="1"/>
  <c r="BP517" i="1"/>
  <c r="AB529" i="1"/>
  <c r="BV529" i="1"/>
  <c r="BZ529" i="1"/>
  <c r="CH529" i="1"/>
  <c r="BQ529" i="1"/>
  <c r="BL517" i="1"/>
  <c r="BP518" i="1"/>
  <c r="BT519" i="1"/>
  <c r="CB527" i="1"/>
  <c r="CF528" i="1"/>
  <c r="BL519" i="1"/>
  <c r="BP520" i="1"/>
  <c r="BT510" i="1"/>
  <c r="BX527" i="1"/>
  <c r="CB528" i="1"/>
  <c r="CB510" i="1"/>
  <c r="CF518" i="1"/>
  <c r="BP516" i="1"/>
  <c r="BX523" i="1"/>
  <c r="CB509" i="1"/>
  <c r="BL518" i="1"/>
  <c r="BT506" i="1"/>
  <c r="BX528" i="1"/>
  <c r="CF522" i="1"/>
  <c r="BT516" i="1"/>
  <c r="BL523" i="1"/>
  <c r="BX522" i="1"/>
  <c r="BL509" i="1"/>
  <c r="BL507" i="1"/>
  <c r="BL520" i="1"/>
  <c r="BU529" i="1"/>
  <c r="BM529" i="1"/>
  <c r="BL527" i="1"/>
  <c r="BP528" i="1"/>
  <c r="BT525" i="1"/>
  <c r="BX510" i="1"/>
  <c r="CB511" i="1"/>
  <c r="CF512" i="1"/>
  <c r="BL513" i="1"/>
  <c r="BP527" i="1"/>
  <c r="BT517" i="1"/>
  <c r="BX518" i="1"/>
  <c r="CB512" i="1"/>
  <c r="CF525" i="1"/>
  <c r="BL524" i="1"/>
  <c r="BP506" i="1"/>
  <c r="BX514" i="1"/>
  <c r="CF516" i="1"/>
  <c r="BL525" i="1"/>
  <c r="BT520" i="1"/>
  <c r="CB514" i="1"/>
  <c r="BL516" i="1"/>
  <c r="BX506" i="1"/>
  <c r="BT511" i="1"/>
  <c r="BL521" i="1"/>
  <c r="BX512" i="1"/>
  <c r="BT521" i="1"/>
  <c r="BX515" i="1"/>
  <c r="CF517" i="1"/>
  <c r="BB516" i="1"/>
  <c r="BJ947" i="1"/>
  <c r="BN941" i="1"/>
  <c r="BR952" i="1"/>
  <c r="BV956" i="1"/>
  <c r="BV945" i="1"/>
  <c r="BZ950" i="1"/>
  <c r="CD941" i="1"/>
  <c r="CH952" i="1"/>
  <c r="BJ951" i="1"/>
  <c r="BN959" i="1"/>
  <c r="BN946" i="1"/>
  <c r="BR951" i="1"/>
  <c r="BV959" i="1"/>
  <c r="BV949" i="1"/>
  <c r="BZ951" i="1"/>
  <c r="CD959" i="1"/>
  <c r="CD948" i="1"/>
  <c r="CH951" i="1"/>
  <c r="CH947" i="1"/>
  <c r="CH953" i="1"/>
  <c r="CH961" i="1"/>
  <c r="CD950" i="1"/>
  <c r="CD953" i="1"/>
  <c r="CD961" i="1"/>
  <c r="BZ945" i="1"/>
  <c r="BZ953" i="1"/>
  <c r="BZ961" i="1"/>
  <c r="BV940" i="1"/>
  <c r="BV953" i="1"/>
  <c r="BV961" i="1"/>
  <c r="BR943" i="1"/>
  <c r="BR953" i="1"/>
  <c r="BR961" i="1"/>
  <c r="BN943" i="1"/>
  <c r="BN953" i="1"/>
  <c r="BN961" i="1"/>
  <c r="BJ941" i="1"/>
  <c r="BJ953" i="1"/>
  <c r="BJ961" i="1"/>
  <c r="CD960" i="1"/>
  <c r="BG948" i="1"/>
  <c r="AV942" i="1"/>
  <c r="AI942" i="1"/>
  <c r="AM942" i="1"/>
  <c r="AQ942" i="1"/>
  <c r="AU942" i="1"/>
  <c r="AY942" i="1"/>
  <c r="BC942" i="1"/>
  <c r="BJ952" i="1"/>
  <c r="BN956" i="1"/>
  <c r="BN940" i="1"/>
  <c r="BR942" i="1"/>
  <c r="BV939" i="1"/>
  <c r="BZ952" i="1"/>
  <c r="CD956" i="1"/>
  <c r="CD947" i="1"/>
  <c r="CH945" i="1"/>
  <c r="BJ959" i="1"/>
  <c r="BJ950" i="1"/>
  <c r="BN951" i="1"/>
  <c r="BR959" i="1"/>
  <c r="BR940" i="1"/>
  <c r="BV951" i="1"/>
  <c r="BZ959" i="1"/>
  <c r="BZ949" i="1"/>
  <c r="CD951" i="1"/>
  <c r="CH959" i="1"/>
  <c r="CH944" i="1"/>
  <c r="CH939" i="1"/>
  <c r="CH946" i="1"/>
  <c r="CH957" i="1"/>
  <c r="CD943" i="1"/>
  <c r="CD945" i="1"/>
  <c r="CD957" i="1"/>
  <c r="BZ941" i="1"/>
  <c r="BZ944" i="1"/>
  <c r="BZ957" i="1"/>
  <c r="BV944" i="1"/>
  <c r="BV943" i="1"/>
  <c r="BV963" i="1" s="1"/>
  <c r="BV957" i="1"/>
  <c r="BR941" i="1"/>
  <c r="BR946" i="1"/>
  <c r="BR957" i="1"/>
  <c r="BN939" i="1"/>
  <c r="BN945" i="1"/>
  <c r="BN957" i="1"/>
  <c r="BJ939" i="1"/>
  <c r="BJ944" i="1"/>
  <c r="BJ957" i="1"/>
  <c r="BJ960" i="1"/>
  <c r="BV960" i="1"/>
  <c r="CH960" i="1"/>
  <c r="CA963" i="1"/>
  <c r="BJ940" i="1"/>
  <c r="BN952" i="1"/>
  <c r="BR956" i="1"/>
  <c r="BR939" i="1"/>
  <c r="BV948" i="1"/>
  <c r="BZ940" i="1"/>
  <c r="CD952" i="1"/>
  <c r="CH956" i="1"/>
  <c r="CH940" i="1"/>
  <c r="BJ955" i="1"/>
  <c r="BJ949" i="1"/>
  <c r="BN950" i="1"/>
  <c r="BR955" i="1"/>
  <c r="BR948" i="1"/>
  <c r="BV942" i="1"/>
  <c r="BZ955" i="1"/>
  <c r="BZ943" i="1"/>
  <c r="CD940" i="1"/>
  <c r="CH955" i="1"/>
  <c r="CH941" i="1"/>
  <c r="CH943" i="1"/>
  <c r="CH950" i="1"/>
  <c r="CD942" i="1"/>
  <c r="CD949" i="1"/>
  <c r="BZ942" i="1"/>
  <c r="BZ948" i="1"/>
  <c r="BV950" i="1"/>
  <c r="BV947" i="1"/>
  <c r="BR947" i="1"/>
  <c r="BR950" i="1"/>
  <c r="BR958" i="1"/>
  <c r="BN948" i="1"/>
  <c r="BN949" i="1"/>
  <c r="BJ945" i="1"/>
  <c r="BJ948" i="1"/>
  <c r="BM482" i="1"/>
  <c r="CG488" i="1"/>
  <c r="BY476" i="1"/>
  <c r="BG482" i="1"/>
  <c r="BG485" i="1" s="1"/>
  <c r="BS457" i="1"/>
  <c r="BO456" i="1"/>
  <c r="CI448" i="1"/>
  <c r="BW450" i="1"/>
  <c r="CD467" i="1"/>
  <c r="BZ467" i="1"/>
  <c r="BJ467" i="1"/>
  <c r="BW445" i="1"/>
  <c r="BS448" i="1"/>
  <c r="CE453" i="1"/>
  <c r="CA451" i="1"/>
  <c r="CA464" i="1"/>
  <c r="BK451" i="1"/>
  <c r="BF443" i="1"/>
  <c r="AN423" i="1"/>
  <c r="BN436" i="1"/>
  <c r="AO423" i="1"/>
  <c r="AC28" i="9"/>
  <c r="AC16" i="9"/>
  <c r="AC14" i="9"/>
  <c r="AB11" i="9"/>
  <c r="BR436" i="1"/>
  <c r="BZ383" i="1"/>
  <c r="BR386" i="1"/>
  <c r="BV404" i="1"/>
  <c r="BN390" i="1"/>
  <c r="AG322" i="1"/>
  <c r="AK322" i="1"/>
  <c r="AO322" i="1"/>
  <c r="AS322" i="1"/>
  <c r="AW322" i="1"/>
  <c r="BA322" i="1"/>
  <c r="BE322" i="1"/>
  <c r="BO324" i="1"/>
  <c r="BW325" i="1"/>
  <c r="CE322" i="1"/>
  <c r="BK342" i="1"/>
  <c r="BO327" i="1"/>
  <c r="BS322" i="1"/>
  <c r="CA332" i="1"/>
  <c r="CI335" i="1"/>
  <c r="BS320" i="1"/>
  <c r="CE327" i="1"/>
  <c r="BS337" i="1"/>
  <c r="CI342" i="1"/>
  <c r="CA336" i="1"/>
  <c r="CA321" i="1"/>
  <c r="CA335" i="1"/>
  <c r="BO339" i="1"/>
  <c r="BO333" i="1"/>
  <c r="CI324" i="1"/>
  <c r="BK331" i="1"/>
  <c r="BO326" i="1"/>
  <c r="BW321" i="1"/>
  <c r="CE341" i="1"/>
  <c r="CI320" i="1"/>
  <c r="BK337" i="1"/>
  <c r="CI341" i="1"/>
  <c r="BS319" i="1"/>
  <c r="CI330" i="1"/>
  <c r="CE324" i="1"/>
  <c r="BO337" i="1"/>
  <c r="CE333" i="1"/>
  <c r="CE339" i="1"/>
  <c r="CE326" i="1"/>
  <c r="BL295" i="1"/>
  <c r="BP288" i="1"/>
  <c r="CB288" i="1"/>
  <c r="BS281" i="1"/>
  <c r="BZ262" i="1"/>
  <c r="BN280" i="1"/>
  <c r="BZ275" i="1"/>
  <c r="BZ277" i="1"/>
  <c r="BN231" i="1"/>
  <c r="CH226" i="1"/>
  <c r="BZ238" i="1"/>
  <c r="CH246" i="1"/>
  <c r="BV227" i="1"/>
  <c r="BR247" i="1"/>
  <c r="CD242" i="1"/>
  <c r="BX215" i="1"/>
  <c r="BX197" i="1"/>
  <c r="BL209" i="1"/>
  <c r="CI196" i="1"/>
  <c r="BS213" i="1"/>
  <c r="BK215" i="1"/>
  <c r="BW207" i="1"/>
  <c r="CE200" i="1"/>
  <c r="BP199" i="1"/>
  <c r="BT214" i="1"/>
  <c r="BX202" i="1"/>
  <c r="CB211" i="1"/>
  <c r="CB208" i="1"/>
  <c r="BP212" i="1"/>
  <c r="BS202" i="1"/>
  <c r="BO209" i="1"/>
  <c r="CI215" i="1"/>
  <c r="BL197" i="1"/>
  <c r="BL198" i="1"/>
  <c r="BP204" i="1"/>
  <c r="BP218" i="1"/>
  <c r="BT206" i="1"/>
  <c r="C10" i="10"/>
  <c r="BK175" i="1"/>
  <c r="CE186" i="1"/>
  <c r="CA180" i="1"/>
  <c r="BK166" i="1"/>
  <c r="BN182" i="1"/>
  <c r="BR182" i="1"/>
  <c r="BV178" i="1"/>
  <c r="BZ178" i="1"/>
  <c r="CD178" i="1"/>
  <c r="CH174" i="1"/>
  <c r="BN168" i="1"/>
  <c r="BR168" i="1"/>
  <c r="BV172" i="1"/>
  <c r="BZ176" i="1"/>
  <c r="CD176" i="1"/>
  <c r="CH180" i="1"/>
  <c r="BN179" i="1"/>
  <c r="BV187" i="1"/>
  <c r="CD187" i="1"/>
  <c r="CH171" i="1"/>
  <c r="CA168" i="1"/>
  <c r="CI178" i="1"/>
  <c r="BZ177" i="1"/>
  <c r="BR181" i="1"/>
  <c r="CD167" i="1"/>
  <c r="CH185" i="1"/>
  <c r="CH175" i="1"/>
  <c r="CA172" i="1"/>
  <c r="BW173" i="1"/>
  <c r="BR167" i="1"/>
  <c r="BR177" i="1"/>
  <c r="BR186" i="1"/>
  <c r="CA186" i="1"/>
  <c r="X21" i="10"/>
  <c r="P21" i="10"/>
  <c r="H21" i="10"/>
  <c r="X25" i="10"/>
  <c r="P25" i="10"/>
  <c r="H25" i="10"/>
  <c r="W26" i="10"/>
  <c r="O26" i="10"/>
  <c r="G26" i="10"/>
  <c r="W22" i="10"/>
  <c r="O22" i="10"/>
  <c r="G22" i="10"/>
  <c r="W18" i="10"/>
  <c r="O18" i="10"/>
  <c r="G18" i="10"/>
  <c r="W14" i="10"/>
  <c r="O14" i="10"/>
  <c r="G14" i="10"/>
  <c r="W10" i="10"/>
  <c r="O10" i="10"/>
  <c r="G10" i="10"/>
  <c r="BW187" i="1"/>
  <c r="BO177" i="1"/>
  <c r="BO164" i="1"/>
  <c r="BK176" i="1"/>
  <c r="BN178" i="1"/>
  <c r="BR174" i="1"/>
  <c r="BV174" i="1"/>
  <c r="BZ174" i="1"/>
  <c r="CD170" i="1"/>
  <c r="CH170" i="1"/>
  <c r="BN184" i="1"/>
  <c r="BR184" i="1"/>
  <c r="BR164" i="1"/>
  <c r="BV168" i="1"/>
  <c r="BZ168" i="1"/>
  <c r="CD172" i="1"/>
  <c r="CH176" i="1"/>
  <c r="BN171" i="1"/>
  <c r="BV171" i="1"/>
  <c r="CD179" i="1"/>
  <c r="BO185" i="1"/>
  <c r="CE169" i="1"/>
  <c r="BN181" i="1"/>
  <c r="BR169" i="1"/>
  <c r="CH181" i="1"/>
  <c r="BO183" i="1"/>
  <c r="CE180" i="1"/>
  <c r="BK185" i="1"/>
  <c r="BU155" i="1"/>
  <c r="BU141" i="1"/>
  <c r="CC141" i="1"/>
  <c r="CC145" i="1"/>
  <c r="BU149" i="1"/>
  <c r="BU138" i="1"/>
  <c r="CC155" i="1"/>
  <c r="BU139" i="1"/>
  <c r="CG143" i="1"/>
  <c r="CC143" i="1"/>
  <c r="BQ135" i="1"/>
  <c r="BQ151" i="1"/>
  <c r="BQ137" i="1"/>
  <c r="BQ133" i="1"/>
  <c r="BM156" i="1"/>
  <c r="BM134" i="1"/>
  <c r="BM141" i="1"/>
  <c r="CG142" i="1"/>
  <c r="BM143" i="1"/>
  <c r="BM152" i="1"/>
  <c r="BM133" i="1"/>
  <c r="BQ155" i="1"/>
  <c r="CG139" i="1"/>
  <c r="BU136" i="1"/>
  <c r="BM138" i="1"/>
  <c r="BM155" i="1"/>
  <c r="BY154" i="1"/>
  <c r="BY151" i="1"/>
  <c r="BY144" i="1"/>
  <c r="CG134" i="1"/>
  <c r="CC152" i="1"/>
  <c r="BU142" i="1"/>
  <c r="BU156" i="1"/>
  <c r="CC136" i="1"/>
  <c r="BU133" i="1"/>
  <c r="CC146" i="1"/>
  <c r="CC142" i="1"/>
  <c r="CC148" i="1"/>
  <c r="BU146" i="1"/>
  <c r="CG138" i="1"/>
  <c r="CG144" i="1"/>
  <c r="CC150" i="1"/>
  <c r="BQ141" i="1"/>
  <c r="CC153" i="1"/>
  <c r="BQ148" i="1"/>
  <c r="BQ143" i="1"/>
  <c r="BQ134" i="1"/>
  <c r="BU150" i="1"/>
  <c r="BM142" i="1"/>
  <c r="BM147" i="1"/>
  <c r="CG140" i="1"/>
  <c r="BM140" i="1"/>
  <c r="CG154" i="1"/>
  <c r="BM137" i="1"/>
  <c r="BY138" i="1"/>
  <c r="CC154" i="1"/>
  <c r="BY146" i="1"/>
  <c r="CG155" i="1"/>
  <c r="BV157" i="1"/>
  <c r="BZ157" i="1"/>
  <c r="BU152" i="1"/>
  <c r="CC144" i="1"/>
  <c r="CC147" i="1"/>
  <c r="CC156" i="1"/>
  <c r="CC149" i="1"/>
  <c r="CC151" i="1"/>
  <c r="BU145" i="1"/>
  <c r="BU154" i="1"/>
  <c r="BU151" i="1"/>
  <c r="BU135" i="1"/>
  <c r="CG133" i="1"/>
  <c r="CG137" i="1"/>
  <c r="BQ144" i="1"/>
  <c r="BQ154" i="1"/>
  <c r="BQ146" i="1"/>
  <c r="BQ145" i="1"/>
  <c r="CG148" i="1"/>
  <c r="CG141" i="1"/>
  <c r="CG150" i="1"/>
  <c r="BM135" i="1"/>
  <c r="BQ153" i="1"/>
  <c r="BQ150" i="1"/>
  <c r="BY147" i="1"/>
  <c r="BY141" i="1"/>
  <c r="BY140" i="1"/>
  <c r="BY149" i="1"/>
  <c r="BY135" i="1"/>
  <c r="BY143" i="1"/>
  <c r="CI122" i="1"/>
  <c r="CI120" i="1"/>
  <c r="CA108" i="1"/>
  <c r="BS116" i="1"/>
  <c r="BK113" i="1"/>
  <c r="BS111" i="1"/>
  <c r="BK106" i="1"/>
  <c r="CI117" i="1"/>
  <c r="CA105" i="1"/>
  <c r="BS125" i="1"/>
  <c r="CE111" i="1"/>
  <c r="BS107" i="1"/>
  <c r="BW110" i="1"/>
  <c r="BS106" i="1"/>
  <c r="CE112" i="1"/>
  <c r="BW108" i="1"/>
  <c r="BO124" i="1"/>
  <c r="BO107" i="1"/>
  <c r="AQ74" i="1"/>
  <c r="BY72" i="1"/>
  <c r="CG88" i="1"/>
  <c r="BF79" i="1"/>
  <c r="BR64" i="1"/>
  <c r="AM857" i="1"/>
  <c r="AQ826" i="1"/>
  <c r="AU826" i="1"/>
  <c r="AY826" i="1"/>
  <c r="BC826" i="1"/>
  <c r="BK789" i="1"/>
  <c r="BE787" i="1"/>
  <c r="BW807" i="1"/>
  <c r="AR756" i="1"/>
  <c r="AU725" i="1"/>
  <c r="BC725" i="1"/>
  <c r="BX746" i="1"/>
  <c r="AS733" i="1"/>
  <c r="BZ715" i="1"/>
  <c r="BG660" i="1"/>
  <c r="BG670" i="1"/>
  <c r="BF662" i="1"/>
  <c r="AJ671" i="1"/>
  <c r="AR671" i="1"/>
  <c r="AH632" i="1"/>
  <c r="AL632" i="1"/>
  <c r="AP632" i="1"/>
  <c r="AT632" i="1"/>
  <c r="AX632" i="1"/>
  <c r="BB632" i="1"/>
  <c r="AL640" i="1"/>
  <c r="AP640" i="1"/>
  <c r="AZ601" i="1"/>
  <c r="AH609" i="1"/>
  <c r="AP609" i="1"/>
  <c r="AT609" i="1"/>
  <c r="AM570" i="1"/>
  <c r="BC570" i="1"/>
  <c r="BG575" i="1"/>
  <c r="BG578" i="1" s="1"/>
  <c r="AQ578" i="1"/>
  <c r="BA578" i="1"/>
  <c r="AH578" i="1"/>
  <c r="BK560" i="1"/>
  <c r="AM539" i="1"/>
  <c r="BG507" i="1"/>
  <c r="CD529" i="1"/>
  <c r="AJ446" i="1"/>
  <c r="AN446" i="1"/>
  <c r="AR446" i="1"/>
  <c r="AV446" i="1"/>
  <c r="AZ446" i="1"/>
  <c r="BD446" i="1"/>
  <c r="BG444" i="1"/>
  <c r="AH454" i="1"/>
  <c r="AL454" i="1"/>
  <c r="AP454" i="1"/>
  <c r="AT454" i="1"/>
  <c r="AX454" i="1"/>
  <c r="BB454" i="1"/>
  <c r="AI446" i="1"/>
  <c r="CF431" i="1"/>
  <c r="CF417" i="1"/>
  <c r="BL417" i="1"/>
  <c r="BX417" i="1"/>
  <c r="BJ436" i="1"/>
  <c r="BM436" i="1"/>
  <c r="AM415" i="1"/>
  <c r="AU415" i="1"/>
  <c r="AT415" i="1"/>
  <c r="AF423" i="1"/>
  <c r="AV423" i="1"/>
  <c r="BD423" i="1"/>
  <c r="CF422" i="1"/>
  <c r="CB413" i="1"/>
  <c r="BX426" i="1"/>
  <c r="CH436" i="1"/>
  <c r="BV436" i="1"/>
  <c r="BU436" i="1"/>
  <c r="CE436" i="1"/>
  <c r="BG321" i="1"/>
  <c r="BG327" i="1"/>
  <c r="AK330" i="1"/>
  <c r="AO330" i="1"/>
  <c r="AS330" i="1"/>
  <c r="AW330" i="1"/>
  <c r="BA330" i="1"/>
  <c r="AI330" i="1"/>
  <c r="AQ330" i="1"/>
  <c r="AU330" i="1"/>
  <c r="AY330" i="1"/>
  <c r="BG329" i="1"/>
  <c r="AJ299" i="1"/>
  <c r="AN299" i="1"/>
  <c r="AR299" i="1"/>
  <c r="AV299" i="1"/>
  <c r="AZ299" i="1"/>
  <c r="BF298" i="1"/>
  <c r="BF258" i="1"/>
  <c r="AL260" i="1"/>
  <c r="AO268" i="1"/>
  <c r="AS268" i="1"/>
  <c r="AW268" i="1"/>
  <c r="BA268" i="1"/>
  <c r="CD219" i="1"/>
  <c r="AU198" i="1"/>
  <c r="AB25" i="8"/>
  <c r="AB21" i="8"/>
  <c r="AB17" i="8"/>
  <c r="AM175" i="1"/>
  <c r="AQ175" i="1"/>
  <c r="AU175" i="1"/>
  <c r="AY175" i="1"/>
  <c r="BC175" i="1"/>
  <c r="CH157" i="1"/>
  <c r="CD157" i="1"/>
  <c r="BN157" i="1"/>
  <c r="BK157" i="1"/>
  <c r="BF133" i="1"/>
  <c r="AO136" i="1"/>
  <c r="BE136" i="1"/>
  <c r="BF141" i="1"/>
  <c r="BF142" i="1"/>
  <c r="BF144" i="1" s="1"/>
  <c r="AJ144" i="1"/>
  <c r="AN144" i="1"/>
  <c r="AV144" i="1"/>
  <c r="AZ144" i="1"/>
  <c r="BD144" i="1"/>
  <c r="BF143" i="1"/>
  <c r="BQ126" i="1"/>
  <c r="AG113" i="1"/>
  <c r="AK113" i="1"/>
  <c r="AO113" i="1"/>
  <c r="AS113" i="1"/>
  <c r="BA113" i="1"/>
  <c r="BE113" i="1"/>
  <c r="AJ74" i="1"/>
  <c r="AN74" i="1"/>
  <c r="AR74" i="1"/>
  <c r="AV74" i="1"/>
  <c r="AZ74" i="1"/>
  <c r="BD74" i="1"/>
  <c r="AF82" i="1"/>
  <c r="AJ82" i="1"/>
  <c r="AN82" i="1"/>
  <c r="AR82" i="1"/>
  <c r="AV82" i="1"/>
  <c r="AZ82" i="1"/>
  <c r="BD82" i="1"/>
  <c r="AH82" i="1"/>
  <c r="AL82" i="1"/>
  <c r="AX82" i="1"/>
  <c r="AF43" i="1"/>
  <c r="BG42" i="1"/>
  <c r="AM51" i="1"/>
  <c r="AQ51" i="1"/>
  <c r="AU51" i="1"/>
  <c r="AY51" i="1"/>
  <c r="BG50" i="1"/>
  <c r="BC12" i="1"/>
  <c r="AY12" i="1"/>
  <c r="AU12" i="1"/>
  <c r="AQ12" i="1"/>
  <c r="AM12" i="1"/>
  <c r="AI12" i="1"/>
  <c r="BG11" i="1"/>
  <c r="BF11" i="1"/>
  <c r="BU854" i="1"/>
  <c r="BU863" i="1"/>
  <c r="BU857" i="1"/>
  <c r="BU853" i="1"/>
  <c r="BU867" i="1"/>
  <c r="CF870" i="1"/>
  <c r="BY865" i="1"/>
  <c r="BY866" i="1"/>
  <c r="BM848" i="1"/>
  <c r="BQ850" i="1"/>
  <c r="CC862" i="1"/>
  <c r="CG857" i="1"/>
  <c r="CG851" i="1"/>
  <c r="CG864" i="1"/>
  <c r="CC847" i="1"/>
  <c r="CC866" i="1"/>
  <c r="CG854" i="1"/>
  <c r="CC855" i="1"/>
  <c r="BY869" i="1"/>
  <c r="CC853" i="1"/>
  <c r="CG863" i="1"/>
  <c r="BQ854" i="1"/>
  <c r="CG855" i="1"/>
  <c r="BM856" i="1"/>
  <c r="CC846" i="1"/>
  <c r="BM859" i="1"/>
  <c r="BM861" i="1"/>
  <c r="BP870" i="1"/>
  <c r="BU862" i="1"/>
  <c r="BU858" i="1"/>
  <c r="BY849" i="1"/>
  <c r="BY850" i="1"/>
  <c r="BU851" i="1"/>
  <c r="BM864" i="1"/>
  <c r="BQ866" i="1"/>
  <c r="BU866" i="1"/>
  <c r="BU859" i="1"/>
  <c r="CC854" i="1"/>
  <c r="CG850" i="1"/>
  <c r="CG848" i="1"/>
  <c r="CG869" i="1"/>
  <c r="CC850" i="1"/>
  <c r="CC867" i="1"/>
  <c r="BY853" i="1"/>
  <c r="BY859" i="1"/>
  <c r="BY858" i="1"/>
  <c r="CG868" i="1"/>
  <c r="BN851" i="1"/>
  <c r="BY851" i="1"/>
  <c r="BQ848" i="1"/>
  <c r="BJ867" i="1"/>
  <c r="BM851" i="1"/>
  <c r="BM849" i="1"/>
  <c r="CG852" i="1"/>
  <c r="BU855" i="1"/>
  <c r="BM854" i="1"/>
  <c r="BN850" i="1"/>
  <c r="BZ864" i="1"/>
  <c r="BQ860" i="1"/>
  <c r="BN862" i="1"/>
  <c r="BU856" i="1"/>
  <c r="BJ848" i="1"/>
  <c r="CD859" i="1"/>
  <c r="BZ858" i="1"/>
  <c r="BR856" i="1"/>
  <c r="BZ850" i="1"/>
  <c r="BN863" i="1"/>
  <c r="BZ867" i="1"/>
  <c r="BM869" i="1"/>
  <c r="CC868" i="1"/>
  <c r="AU857" i="1"/>
  <c r="BA857" i="1"/>
  <c r="BG856" i="1"/>
  <c r="BU846" i="1"/>
  <c r="BU870" i="1" s="1"/>
  <c r="BU868" i="1"/>
  <c r="BU864" i="1"/>
  <c r="BY854" i="1"/>
  <c r="BY856" i="1"/>
  <c r="BU850" i="1"/>
  <c r="BM858" i="1"/>
  <c r="BQ861" i="1"/>
  <c r="BQ859" i="1"/>
  <c r="CC848" i="1"/>
  <c r="CG859" i="1"/>
  <c r="CG853" i="1"/>
  <c r="CG867" i="1"/>
  <c r="CC856" i="1"/>
  <c r="CC858" i="1"/>
  <c r="BY867" i="1"/>
  <c r="BY848" i="1"/>
  <c r="CG860" i="1"/>
  <c r="BN852" i="1"/>
  <c r="BM860" i="1"/>
  <c r="CC857" i="1"/>
  <c r="BM867" i="1"/>
  <c r="BQ852" i="1"/>
  <c r="BJ859" i="1"/>
  <c r="BQ863" i="1"/>
  <c r="BQ864" i="1"/>
  <c r="BN861" i="1"/>
  <c r="CD846" i="1"/>
  <c r="CD870" i="1" s="1"/>
  <c r="BQ846" i="1"/>
  <c r="BR849" i="1"/>
  <c r="CC860" i="1"/>
  <c r="BV857" i="1"/>
  <c r="CH848" i="1"/>
  <c r="BJ866" i="1"/>
  <c r="CD867" i="1"/>
  <c r="CD847" i="1"/>
  <c r="CD860" i="1"/>
  <c r="BZ865" i="1"/>
  <c r="BY855" i="1"/>
  <c r="BM857" i="1"/>
  <c r="BN869" i="1"/>
  <c r="BN859" i="1"/>
  <c r="CD851" i="1"/>
  <c r="AL857" i="1"/>
  <c r="CA826" i="1"/>
  <c r="CA835" i="1"/>
  <c r="CA825" i="1"/>
  <c r="CA824" i="1"/>
  <c r="CA833" i="1"/>
  <c r="CA828" i="1"/>
  <c r="BS816" i="1"/>
  <c r="BS815" i="1"/>
  <c r="BS820" i="1"/>
  <c r="BS818" i="1"/>
  <c r="BS824" i="1"/>
  <c r="BK837" i="1"/>
  <c r="BS838" i="1"/>
  <c r="CE838" i="1"/>
  <c r="BO820" i="1"/>
  <c r="CE820" i="1"/>
  <c r="BO831" i="1"/>
  <c r="CA823" i="1"/>
  <c r="CI815" i="1"/>
  <c r="BK838" i="1"/>
  <c r="CA834" i="1"/>
  <c r="CI819" i="1"/>
  <c r="CI834" i="1"/>
  <c r="CI823" i="1"/>
  <c r="CE834" i="1"/>
  <c r="CE815" i="1"/>
  <c r="CA832" i="1"/>
  <c r="CA830" i="1"/>
  <c r="CA831" i="1"/>
  <c r="BW838" i="1"/>
  <c r="BW825" i="1"/>
  <c r="BS817" i="1"/>
  <c r="BS819" i="1"/>
  <c r="BO827" i="1"/>
  <c r="BO815" i="1"/>
  <c r="BO818" i="1"/>
  <c r="BK835" i="1"/>
  <c r="BK830" i="1"/>
  <c r="BO817" i="1"/>
  <c r="BK824" i="1"/>
  <c r="CI822" i="1"/>
  <c r="CE836" i="1"/>
  <c r="BL831" i="1"/>
  <c r="BL819" i="1"/>
  <c r="BL835" i="1"/>
  <c r="BL824" i="1"/>
  <c r="BL818" i="1"/>
  <c r="BL839" i="1" s="1"/>
  <c r="BL827" i="1"/>
  <c r="BP819" i="1"/>
  <c r="BP816" i="1"/>
  <c r="BP822" i="1"/>
  <c r="BP832" i="1"/>
  <c r="BP817" i="1"/>
  <c r="BX818" i="1"/>
  <c r="BX825" i="1"/>
  <c r="BX816" i="1"/>
  <c r="BX815" i="1"/>
  <c r="CB820" i="1"/>
  <c r="CB819" i="1"/>
  <c r="CF837" i="1"/>
  <c r="CF836" i="1"/>
  <c r="CF830" i="1"/>
  <c r="CF832" i="1"/>
  <c r="BO828" i="1"/>
  <c r="BW819" i="1"/>
  <c r="CE829" i="1"/>
  <c r="BS837" i="1"/>
  <c r="CE831" i="1"/>
  <c r="BS832" i="1"/>
  <c r="CA821" i="1"/>
  <c r="BS821" i="1"/>
  <c r="CE823" i="1"/>
  <c r="CI827" i="1"/>
  <c r="CI828" i="1"/>
  <c r="CI833" i="1"/>
  <c r="CE830" i="1"/>
  <c r="CE819" i="1"/>
  <c r="CA822" i="1"/>
  <c r="BW815" i="1"/>
  <c r="BW824" i="1"/>
  <c r="BW821" i="1"/>
  <c r="BS836" i="1"/>
  <c r="BS830" i="1"/>
  <c r="BO833" i="1"/>
  <c r="BO822" i="1"/>
  <c r="BK829" i="1"/>
  <c r="BK828" i="1"/>
  <c r="BK821" i="1"/>
  <c r="BK819" i="1"/>
  <c r="CI817" i="1"/>
  <c r="BK816" i="1"/>
  <c r="BK820" i="1"/>
  <c r="BK832" i="1"/>
  <c r="BK834" i="1"/>
  <c r="BK817" i="1"/>
  <c r="BO838" i="1"/>
  <c r="BO826" i="1"/>
  <c r="BO824" i="1"/>
  <c r="BO834" i="1"/>
  <c r="BO837" i="1"/>
  <c r="BO830" i="1"/>
  <c r="BW818" i="1"/>
  <c r="BW837" i="1"/>
  <c r="BW829" i="1"/>
  <c r="BW831" i="1"/>
  <c r="BW828" i="1"/>
  <c r="CE822" i="1"/>
  <c r="CE821" i="1"/>
  <c r="CE816" i="1"/>
  <c r="CI825" i="1"/>
  <c r="CI832" i="1"/>
  <c r="CI831" i="1"/>
  <c r="CI829" i="1"/>
  <c r="CA818" i="1"/>
  <c r="BO825" i="1"/>
  <c r="BO839" i="1" s="1"/>
  <c r="CA827" i="1"/>
  <c r="CI824" i="1"/>
  <c r="BW817" i="1"/>
  <c r="CI826" i="1"/>
  <c r="CI839" i="1" s="1"/>
  <c r="BK836" i="1"/>
  <c r="BS823" i="1"/>
  <c r="CE837" i="1"/>
  <c r="BS822" i="1"/>
  <c r="CI821" i="1"/>
  <c r="CI816" i="1"/>
  <c r="CI838" i="1"/>
  <c r="CE825" i="1"/>
  <c r="CE827" i="1"/>
  <c r="CE824" i="1"/>
  <c r="CA819" i="1"/>
  <c r="CA817" i="1"/>
  <c r="CA839" i="1" s="1"/>
  <c r="BW820" i="1"/>
  <c r="BW836" i="1"/>
  <c r="BW826" i="1"/>
  <c r="BS831" i="1"/>
  <c r="BS828" i="1"/>
  <c r="BO832" i="1"/>
  <c r="BO829" i="1"/>
  <c r="BK833" i="1"/>
  <c r="BK818" i="1"/>
  <c r="BK825" i="1"/>
  <c r="BW835" i="1"/>
  <c r="BK826" i="1"/>
  <c r="BO836" i="1"/>
  <c r="BW833" i="1"/>
  <c r="CE832" i="1"/>
  <c r="BS829" i="1"/>
  <c r="BO823" i="1"/>
  <c r="CI820" i="1"/>
  <c r="CA820" i="1"/>
  <c r="AJ826" i="1"/>
  <c r="AN826" i="1"/>
  <c r="AR826" i="1"/>
  <c r="AZ826" i="1"/>
  <c r="BD826" i="1"/>
  <c r="BJ831" i="1"/>
  <c r="BJ827" i="1"/>
  <c r="BJ830" i="1"/>
  <c r="BJ826" i="1"/>
  <c r="BN832" i="1"/>
  <c r="BN829" i="1"/>
  <c r="BN825" i="1"/>
  <c r="BN817" i="1"/>
  <c r="BR827" i="1"/>
  <c r="BR825" i="1"/>
  <c r="BR838" i="1"/>
  <c r="BR830" i="1"/>
  <c r="BV837" i="1"/>
  <c r="BV829" i="1"/>
  <c r="BV823" i="1"/>
  <c r="BV833" i="1"/>
  <c r="BV824" i="1"/>
  <c r="BZ834" i="1"/>
  <c r="BZ817" i="1"/>
  <c r="BZ838" i="1"/>
  <c r="BZ818" i="1"/>
  <c r="BZ830" i="1"/>
  <c r="CD819" i="1"/>
  <c r="CD824" i="1"/>
  <c r="CD821" i="1"/>
  <c r="CD833" i="1"/>
  <c r="CD827" i="1"/>
  <c r="CH826" i="1"/>
  <c r="CH831" i="1"/>
  <c r="CH836" i="1"/>
  <c r="AM826" i="1"/>
  <c r="W28" i="10"/>
  <c r="O28" i="10"/>
  <c r="G28" i="10"/>
  <c r="W24" i="10"/>
  <c r="O24" i="10"/>
  <c r="G24" i="10"/>
  <c r="W20" i="10"/>
  <c r="O20" i="10"/>
  <c r="G20" i="10"/>
  <c r="W16" i="10"/>
  <c r="BQ806" i="1"/>
  <c r="BU790" i="1"/>
  <c r="CC798" i="1"/>
  <c r="CG789" i="1"/>
  <c r="CG787" i="1"/>
  <c r="CG807" i="1"/>
  <c r="CC805" i="1"/>
  <c r="CC803" i="1"/>
  <c r="BY797" i="1"/>
  <c r="BY799" i="1"/>
  <c r="BU793" i="1"/>
  <c r="BU791" i="1"/>
  <c r="BQ789" i="1"/>
  <c r="BQ787" i="1"/>
  <c r="BQ807" i="1"/>
  <c r="BM805" i="1"/>
  <c r="BM803" i="1"/>
  <c r="BM794" i="1"/>
  <c r="BY794" i="1"/>
  <c r="CG786" i="1"/>
  <c r="BV808" i="1"/>
  <c r="CG796" i="1"/>
  <c r="BY796" i="1"/>
  <c r="BQ796" i="1"/>
  <c r="BU800" i="1"/>
  <c r="BY784" i="1"/>
  <c r="BQ800" i="1"/>
  <c r="BU784" i="1"/>
  <c r="BY788" i="1"/>
  <c r="CD808" i="1"/>
  <c r="BY800" i="1"/>
  <c r="BQ798" i="1"/>
  <c r="BY806" i="1"/>
  <c r="CG806" i="1"/>
  <c r="CG793" i="1"/>
  <c r="CG791" i="1"/>
  <c r="CC789" i="1"/>
  <c r="CC787" i="1"/>
  <c r="CC807" i="1"/>
  <c r="BY805" i="1"/>
  <c r="BY803" i="1"/>
  <c r="BU797" i="1"/>
  <c r="BU799" i="1"/>
  <c r="BQ793" i="1"/>
  <c r="BQ791" i="1"/>
  <c r="BM789" i="1"/>
  <c r="BM787" i="1"/>
  <c r="BM807" i="1"/>
  <c r="BQ794" i="1"/>
  <c r="BY786" i="1"/>
  <c r="CG802" i="1"/>
  <c r="BY802" i="1"/>
  <c r="BM788" i="1"/>
  <c r="CH808" i="1"/>
  <c r="CG784" i="1"/>
  <c r="BQ784" i="1"/>
  <c r="BY792" i="1"/>
  <c r="BM796" i="1"/>
  <c r="BM792" i="1"/>
  <c r="BU796" i="1"/>
  <c r="BG784" i="1"/>
  <c r="AM787" i="1"/>
  <c r="AQ787" i="1"/>
  <c r="AU787" i="1"/>
  <c r="AY787" i="1"/>
  <c r="BC787" i="1"/>
  <c r="BG785" i="1"/>
  <c r="AG787" i="1"/>
  <c r="AK787" i="1"/>
  <c r="AO787" i="1"/>
  <c r="AW787" i="1"/>
  <c r="BF792" i="1"/>
  <c r="AH795" i="1"/>
  <c r="AP795" i="1"/>
  <c r="AX795" i="1"/>
  <c r="BM806" i="1"/>
  <c r="BQ790" i="1"/>
  <c r="BY790" i="1"/>
  <c r="CG798" i="1"/>
  <c r="CG797" i="1"/>
  <c r="CG799" i="1"/>
  <c r="CC793" i="1"/>
  <c r="CC791" i="1"/>
  <c r="BY789" i="1"/>
  <c r="BY787" i="1"/>
  <c r="BY807" i="1"/>
  <c r="BU805" i="1"/>
  <c r="BU803" i="1"/>
  <c r="BQ797" i="1"/>
  <c r="BQ799" i="1"/>
  <c r="BM793" i="1"/>
  <c r="BM791" i="1"/>
  <c r="BQ786" i="1"/>
  <c r="CC794" i="1"/>
  <c r="BN808" i="1"/>
  <c r="BR808" i="1"/>
  <c r="CC788" i="1"/>
  <c r="BU804" i="1"/>
  <c r="BM804" i="1"/>
  <c r="BY804" i="1"/>
  <c r="CC792" i="1"/>
  <c r="BU792" i="1"/>
  <c r="CC800" i="1"/>
  <c r="BG793" i="1"/>
  <c r="BW773" i="1"/>
  <c r="CI765" i="1"/>
  <c r="BS759" i="1"/>
  <c r="AH756" i="1"/>
  <c r="AL756" i="1"/>
  <c r="AP756" i="1"/>
  <c r="AT756" i="1"/>
  <c r="AX756" i="1"/>
  <c r="BB756" i="1"/>
  <c r="AK764" i="1"/>
  <c r="AS764" i="1"/>
  <c r="BK762" i="1"/>
  <c r="BW775" i="1"/>
  <c r="CI760" i="1"/>
  <c r="BO766" i="1"/>
  <c r="BW763" i="1"/>
  <c r="CI776" i="1"/>
  <c r="CA768" i="1"/>
  <c r="CE771" i="1"/>
  <c r="CI775" i="1"/>
  <c r="CE768" i="1"/>
  <c r="BO758" i="1"/>
  <c r="BF753" i="1"/>
  <c r="AN756" i="1"/>
  <c r="AV756" i="1"/>
  <c r="AZ756" i="1"/>
  <c r="BD756" i="1"/>
  <c r="BF761" i="1"/>
  <c r="BF762" i="1"/>
  <c r="CI735" i="1"/>
  <c r="BW727" i="1"/>
  <c r="BO743" i="1"/>
  <c r="CB746" i="1"/>
  <c r="CA742" i="1"/>
  <c r="BS730" i="1"/>
  <c r="BS744" i="1"/>
  <c r="CI725" i="1"/>
  <c r="CA740" i="1"/>
  <c r="CI722" i="1"/>
  <c r="BJ746" i="1"/>
  <c r="BK729" i="1"/>
  <c r="BK736" i="1"/>
  <c r="AQ725" i="1"/>
  <c r="CE727" i="1"/>
  <c r="BW743" i="1"/>
  <c r="CI726" i="1"/>
  <c r="BW740" i="1"/>
  <c r="CA736" i="1"/>
  <c r="BW738" i="1"/>
  <c r="CE736" i="1"/>
  <c r="BK737" i="1"/>
  <c r="BK744" i="1"/>
  <c r="BF730" i="1"/>
  <c r="AJ733" i="1"/>
  <c r="AN733" i="1"/>
  <c r="AR733" i="1"/>
  <c r="AV733" i="1"/>
  <c r="AZ733" i="1"/>
  <c r="BD733" i="1"/>
  <c r="CE743" i="1"/>
  <c r="BS735" i="1"/>
  <c r="CF746" i="1"/>
  <c r="CE724" i="1"/>
  <c r="BS737" i="1"/>
  <c r="CE725" i="1"/>
  <c r="CA734" i="1"/>
  <c r="BO725" i="1"/>
  <c r="CI730" i="1"/>
  <c r="BO730" i="1"/>
  <c r="CA724" i="1"/>
  <c r="BK745" i="1"/>
  <c r="BG722" i="1"/>
  <c r="AK725" i="1"/>
  <c r="AS725" i="1"/>
  <c r="AW725" i="1"/>
  <c r="BA725" i="1"/>
  <c r="BE725" i="1"/>
  <c r="BG730" i="1"/>
  <c r="AK733" i="1"/>
  <c r="AO733" i="1"/>
  <c r="AW733" i="1"/>
  <c r="BE733" i="1"/>
  <c r="AU733" i="1"/>
  <c r="BG732" i="1"/>
  <c r="BY701" i="1"/>
  <c r="BM714" i="1"/>
  <c r="CG709" i="1"/>
  <c r="CC703" i="1"/>
  <c r="BU697" i="1"/>
  <c r="BQ713" i="1"/>
  <c r="CG696" i="1"/>
  <c r="BU714" i="1"/>
  <c r="BU712" i="1"/>
  <c r="CG697" i="1"/>
  <c r="BY695" i="1"/>
  <c r="BU705" i="1"/>
  <c r="BM706" i="1"/>
  <c r="AJ694" i="1"/>
  <c r="AN694" i="1"/>
  <c r="AR694" i="1"/>
  <c r="AV694" i="1"/>
  <c r="AZ694" i="1"/>
  <c r="BD694" i="1"/>
  <c r="CG699" i="1"/>
  <c r="BN715" i="1"/>
  <c r="CD715" i="1"/>
  <c r="BV715" i="1"/>
  <c r="BJ715" i="1"/>
  <c r="CC705" i="1"/>
  <c r="CC696" i="1"/>
  <c r="BY713" i="1"/>
  <c r="BU699" i="1"/>
  <c r="BM713" i="1"/>
  <c r="BF691" i="1"/>
  <c r="BG692" i="1"/>
  <c r="BF699" i="1"/>
  <c r="AL702" i="1"/>
  <c r="AT702" i="1"/>
  <c r="BB702" i="1"/>
  <c r="BF700" i="1"/>
  <c r="AJ702" i="1"/>
  <c r="AR702" i="1"/>
  <c r="AZ702" i="1"/>
  <c r="CH679" i="1"/>
  <c r="BJ660" i="1"/>
  <c r="BJ673" i="1"/>
  <c r="BJ681" i="1"/>
  <c r="BV680" i="1"/>
  <c r="BN665" i="1"/>
  <c r="BZ663" i="1"/>
  <c r="CD665" i="1"/>
  <c r="BV672" i="1"/>
  <c r="CD661" i="1"/>
  <c r="BJ677" i="1"/>
  <c r="BL684" i="1"/>
  <c r="BN661" i="1"/>
  <c r="BR678" i="1"/>
  <c r="BR682" i="1"/>
  <c r="CH676" i="1"/>
  <c r="BZ660" i="1"/>
  <c r="BR667" i="1"/>
  <c r="CH667" i="1"/>
  <c r="BX684" i="1"/>
  <c r="CF684" i="1"/>
  <c r="BV679" i="1"/>
  <c r="BR674" i="1"/>
  <c r="BV683" i="1"/>
  <c r="BN674" i="1"/>
  <c r="CD674" i="1"/>
  <c r="AL663" i="1"/>
  <c r="AX663" i="1"/>
  <c r="AL671" i="1"/>
  <c r="BF669" i="1"/>
  <c r="AZ671" i="1"/>
  <c r="BF670" i="1"/>
  <c r="BM643" i="1"/>
  <c r="BQ635" i="1"/>
  <c r="BU635" i="1"/>
  <c r="BY637" i="1"/>
  <c r="CC640" i="1"/>
  <c r="CG642" i="1"/>
  <c r="BM640" i="1"/>
  <c r="BQ632" i="1"/>
  <c r="BU633" i="1"/>
  <c r="BY636" i="1"/>
  <c r="CC639" i="1"/>
  <c r="CG640" i="1"/>
  <c r="BM639" i="1"/>
  <c r="BQ631" i="1"/>
  <c r="BU632" i="1"/>
  <c r="BY635" i="1"/>
  <c r="CC637" i="1"/>
  <c r="CG639" i="1"/>
  <c r="CG633" i="1"/>
  <c r="CG649" i="1"/>
  <c r="CC642" i="1"/>
  <c r="BY634" i="1"/>
  <c r="BY650" i="1"/>
  <c r="BU642" i="1"/>
  <c r="BQ633" i="1"/>
  <c r="BQ649" i="1"/>
  <c r="BQ642" i="1"/>
  <c r="BM633" i="1"/>
  <c r="BM649" i="1"/>
  <c r="BM642" i="1"/>
  <c r="BU641" i="1"/>
  <c r="BQ652" i="1"/>
  <c r="BU636" i="1"/>
  <c r="CC641" i="1"/>
  <c r="CG638" i="1"/>
  <c r="BN653" i="1"/>
  <c r="BM635" i="1"/>
  <c r="BU651" i="1"/>
  <c r="BU629" i="1"/>
  <c r="BY632" i="1"/>
  <c r="CC635" i="1"/>
  <c r="CG636" i="1"/>
  <c r="BM632" i="1"/>
  <c r="BU649" i="1"/>
  <c r="BY652" i="1"/>
  <c r="BY631" i="1"/>
  <c r="CC633" i="1"/>
  <c r="CG635" i="1"/>
  <c r="BM631" i="1"/>
  <c r="BU648" i="1"/>
  <c r="BY651" i="1"/>
  <c r="BY629" i="1"/>
  <c r="CC632" i="1"/>
  <c r="CG634" i="1"/>
  <c r="CG637" i="1"/>
  <c r="CC630" i="1"/>
  <c r="CC646" i="1"/>
  <c r="BY638" i="1"/>
  <c r="BU630" i="1"/>
  <c r="BU646" i="1"/>
  <c r="BQ637" i="1"/>
  <c r="BQ630" i="1"/>
  <c r="BQ646" i="1"/>
  <c r="BM637" i="1"/>
  <c r="BM630" i="1"/>
  <c r="BM646" i="1"/>
  <c r="BY644" i="1"/>
  <c r="BY649" i="1"/>
  <c r="BU652" i="1"/>
  <c r="CC636" i="1"/>
  <c r="AI632" i="1"/>
  <c r="AM632" i="1"/>
  <c r="AQ632" i="1"/>
  <c r="AU632" i="1"/>
  <c r="AY632" i="1"/>
  <c r="BC632" i="1"/>
  <c r="BG631" i="1"/>
  <c r="AI640" i="1"/>
  <c r="AM640" i="1"/>
  <c r="AQ640" i="1"/>
  <c r="AU640" i="1"/>
  <c r="AY640" i="1"/>
  <c r="BC640" i="1"/>
  <c r="BG638" i="1"/>
  <c r="CH653" i="1"/>
  <c r="BV653" i="1"/>
  <c r="BQ651" i="1"/>
  <c r="BU645" i="1"/>
  <c r="BY648" i="1"/>
  <c r="CC651" i="1"/>
  <c r="CC629" i="1"/>
  <c r="CG631" i="1"/>
  <c r="BQ648" i="1"/>
  <c r="BU644" i="1"/>
  <c r="BY647" i="1"/>
  <c r="CC649" i="1"/>
  <c r="CG651" i="1"/>
  <c r="CG630" i="1"/>
  <c r="BQ647" i="1"/>
  <c r="BU643" i="1"/>
  <c r="BY645" i="1"/>
  <c r="CC648" i="1"/>
  <c r="CG650" i="1"/>
  <c r="CG652" i="1"/>
  <c r="CG641" i="1"/>
  <c r="CC634" i="1"/>
  <c r="CC650" i="1"/>
  <c r="BY642" i="1"/>
  <c r="BU634" i="1"/>
  <c r="BU650" i="1"/>
  <c r="BQ641" i="1"/>
  <c r="BQ634" i="1"/>
  <c r="BQ650" i="1"/>
  <c r="BM641" i="1"/>
  <c r="BM634" i="1"/>
  <c r="BU631" i="1"/>
  <c r="CC647" i="1"/>
  <c r="BQ636" i="1"/>
  <c r="AN632" i="1"/>
  <c r="AR632" i="1"/>
  <c r="AV632" i="1"/>
  <c r="AZ632" i="1"/>
  <c r="BD632" i="1"/>
  <c r="BB640" i="1"/>
  <c r="AH601" i="1"/>
  <c r="AL601" i="1"/>
  <c r="AP601" i="1"/>
  <c r="AX601" i="1"/>
  <c r="BB601" i="1"/>
  <c r="BB609" i="1"/>
  <c r="BS622" i="1"/>
  <c r="BQ579" i="1"/>
  <c r="BQ591" i="1" s="1"/>
  <c r="BY581" i="1"/>
  <c r="BQ586" i="1"/>
  <c r="BE578" i="1"/>
  <c r="BC578" i="1"/>
  <c r="CC589" i="1"/>
  <c r="BM578" i="1"/>
  <c r="BM591" i="1" s="1"/>
  <c r="BD578" i="1"/>
  <c r="BG567" i="1"/>
  <c r="AK570" i="1"/>
  <c r="AS570" i="1"/>
  <c r="BA570" i="1"/>
  <c r="BF568" i="1"/>
  <c r="BG569" i="1"/>
  <c r="AU570" i="1"/>
  <c r="AY570" i="1"/>
  <c r="AG578" i="1"/>
  <c r="AK578" i="1"/>
  <c r="AO578" i="1"/>
  <c r="AS578" i="1"/>
  <c r="AW578" i="1"/>
  <c r="BG576" i="1"/>
  <c r="AM578" i="1"/>
  <c r="AU578" i="1"/>
  <c r="AY578" i="1"/>
  <c r="BG577" i="1"/>
  <c r="BY591" i="1"/>
  <c r="BF567" i="1"/>
  <c r="AH570" i="1"/>
  <c r="AL570" i="1"/>
  <c r="AP570" i="1"/>
  <c r="AT570" i="1"/>
  <c r="AX570" i="1"/>
  <c r="BB570" i="1"/>
  <c r="BF575" i="1"/>
  <c r="AL578" i="1"/>
  <c r="AP578" i="1"/>
  <c r="AT578" i="1"/>
  <c r="AX578" i="1"/>
  <c r="BB578" i="1"/>
  <c r="BF576" i="1"/>
  <c r="AJ578" i="1"/>
  <c r="AN578" i="1"/>
  <c r="AR578" i="1"/>
  <c r="AV578" i="1"/>
  <c r="AZ578" i="1"/>
  <c r="BF577" i="1"/>
  <c r="CA560" i="1"/>
  <c r="BW560" i="1"/>
  <c r="AL539" i="1"/>
  <c r="AT539" i="1"/>
  <c r="BB539" i="1"/>
  <c r="AH547" i="1"/>
  <c r="AP547" i="1"/>
  <c r="AX547" i="1"/>
  <c r="AN547" i="1"/>
  <c r="AV547" i="1"/>
  <c r="BF546" i="1"/>
  <c r="BS560" i="1"/>
  <c r="AU539" i="1"/>
  <c r="BC539" i="1"/>
  <c r="BG545" i="1"/>
  <c r="CG529" i="1"/>
  <c r="CJ509" i="1"/>
  <c r="BR529" i="1"/>
  <c r="CC529" i="1"/>
  <c r="BY529" i="1"/>
  <c r="BG505" i="1"/>
  <c r="AQ508" i="1"/>
  <c r="AY508" i="1"/>
  <c r="AI516" i="1"/>
  <c r="AM516" i="1"/>
  <c r="AQ516" i="1"/>
  <c r="AU516" i="1"/>
  <c r="AY516" i="1"/>
  <c r="BC516" i="1"/>
  <c r="BG514" i="1"/>
  <c r="AO516" i="1"/>
  <c r="BE516" i="1"/>
  <c r="BG515" i="1"/>
  <c r="BJ529" i="1"/>
  <c r="BF506" i="1"/>
  <c r="BG506" i="1"/>
  <c r="BL496" i="1"/>
  <c r="CB489" i="1"/>
  <c r="BK476" i="1"/>
  <c r="BK483" i="1"/>
  <c r="BK485" i="1"/>
  <c r="BK481" i="1"/>
  <c r="BK478" i="1"/>
  <c r="BK487" i="1"/>
  <c r="BK497" i="1"/>
  <c r="BK486" i="1"/>
  <c r="BK490" i="1"/>
  <c r="BK480" i="1"/>
  <c r="BK477" i="1"/>
  <c r="BK484" i="1"/>
  <c r="BO491" i="1"/>
  <c r="BO481" i="1"/>
  <c r="BO477" i="1"/>
  <c r="BO482" i="1"/>
  <c r="BO497" i="1"/>
  <c r="BO475" i="1"/>
  <c r="BO489" i="1"/>
  <c r="BO494" i="1"/>
  <c r="BO492" i="1"/>
  <c r="BS476" i="1"/>
  <c r="BS481" i="1"/>
  <c r="BS497" i="1"/>
  <c r="BS490" i="1"/>
  <c r="BS496" i="1"/>
  <c r="BS489" i="1"/>
  <c r="BS482" i="1"/>
  <c r="BS494" i="1"/>
  <c r="BS484" i="1"/>
  <c r="BS477" i="1"/>
  <c r="BS491" i="1"/>
  <c r="BW485" i="1"/>
  <c r="BW480" i="1"/>
  <c r="BW495" i="1"/>
  <c r="BW497" i="1"/>
  <c r="BW486" i="1"/>
  <c r="BW487" i="1"/>
  <c r="BW491" i="1"/>
  <c r="BW482" i="1"/>
  <c r="BW488" i="1"/>
  <c r="BW489" i="1"/>
  <c r="BW492" i="1"/>
  <c r="CA483" i="1"/>
  <c r="CA489" i="1"/>
  <c r="CA477" i="1"/>
  <c r="CA478" i="1"/>
  <c r="CA491" i="1"/>
  <c r="CA490" i="1"/>
  <c r="CA476" i="1"/>
  <c r="CA488" i="1"/>
  <c r="CA481" i="1"/>
  <c r="CE491" i="1"/>
  <c r="CE477" i="1"/>
  <c r="CE481" i="1"/>
  <c r="CE486" i="1"/>
  <c r="CE479" i="1"/>
  <c r="CE474" i="1"/>
  <c r="CE489" i="1"/>
  <c r="CE475" i="1"/>
  <c r="CE492" i="1"/>
  <c r="CE490" i="1"/>
  <c r="CE485" i="1"/>
  <c r="CI493" i="1"/>
  <c r="CI476" i="1"/>
  <c r="CI481" i="1"/>
  <c r="CI497" i="1"/>
  <c r="CI494" i="1"/>
  <c r="CI490" i="1"/>
  <c r="CI477" i="1"/>
  <c r="CI491" i="1"/>
  <c r="CI484" i="1"/>
  <c r="BL484" i="1"/>
  <c r="BL483" i="1"/>
  <c r="BL486" i="1"/>
  <c r="BL476" i="1"/>
  <c r="BP491" i="1"/>
  <c r="BP474" i="1"/>
  <c r="BT490" i="1"/>
  <c r="BT492" i="1"/>
  <c r="BT478" i="1"/>
  <c r="BT494" i="1"/>
  <c r="BX482" i="1"/>
  <c r="BX490" i="1"/>
  <c r="BX477" i="1"/>
  <c r="CB487" i="1"/>
  <c r="CB485" i="1"/>
  <c r="CF481" i="1"/>
  <c r="CF476" i="1"/>
  <c r="CF492" i="1"/>
  <c r="BX479" i="1"/>
  <c r="BT497" i="1"/>
  <c r="CF497" i="1"/>
  <c r="BP485" i="1"/>
  <c r="BL488" i="1"/>
  <c r="CF491" i="1"/>
  <c r="BX491" i="1"/>
  <c r="BT481" i="1"/>
  <c r="BL494" i="1"/>
  <c r="BT482" i="1"/>
  <c r="BF474" i="1"/>
  <c r="AJ477" i="1"/>
  <c r="AN477" i="1"/>
  <c r="AR477" i="1"/>
  <c r="AV477" i="1"/>
  <c r="AZ477" i="1"/>
  <c r="BD477" i="1"/>
  <c r="BG475" i="1"/>
  <c r="AF485" i="1"/>
  <c r="AJ485" i="1"/>
  <c r="AN485" i="1"/>
  <c r="AR485" i="1"/>
  <c r="AV485" i="1"/>
  <c r="AZ485" i="1"/>
  <c r="BD485" i="1"/>
  <c r="AH485" i="1"/>
  <c r="AP485" i="1"/>
  <c r="AT485" i="1"/>
  <c r="AX485" i="1"/>
  <c r="BF484" i="1"/>
  <c r="AG485" i="1"/>
  <c r="AK485" i="1"/>
  <c r="AS485" i="1"/>
  <c r="AW485" i="1"/>
  <c r="BA485" i="1"/>
  <c r="BE485" i="1"/>
  <c r="BQ452" i="1"/>
  <c r="BU444" i="1"/>
  <c r="BY452" i="1"/>
  <c r="CG452" i="1"/>
  <c r="CG447" i="1"/>
  <c r="CG445" i="1"/>
  <c r="CG460" i="1"/>
  <c r="CC450" i="1"/>
  <c r="CC444" i="1"/>
  <c r="CC459" i="1"/>
  <c r="BY449" i="1"/>
  <c r="BY443" i="1"/>
  <c r="BY462" i="1"/>
  <c r="BU448" i="1"/>
  <c r="BU450" i="1"/>
  <c r="BU461" i="1"/>
  <c r="BQ447" i="1"/>
  <c r="BQ449" i="1"/>
  <c r="BQ460" i="1"/>
  <c r="BM450" i="1"/>
  <c r="BM448" i="1"/>
  <c r="BM459" i="1"/>
  <c r="BQ462" i="1"/>
  <c r="CC460" i="1"/>
  <c r="BM456" i="1"/>
  <c r="BU463" i="1"/>
  <c r="CC462" i="1"/>
  <c r="BY450" i="1"/>
  <c r="BY461" i="1"/>
  <c r="BQ464" i="1"/>
  <c r="BM463" i="1"/>
  <c r="BM444" i="1"/>
  <c r="BU466" i="1"/>
  <c r="BQ459" i="1"/>
  <c r="BG443" i="1"/>
  <c r="BG445" i="1"/>
  <c r="AQ446" i="1"/>
  <c r="AY446" i="1"/>
  <c r="AK454" i="1"/>
  <c r="AO454" i="1"/>
  <c r="AS454" i="1"/>
  <c r="AW454" i="1"/>
  <c r="BA454" i="1"/>
  <c r="BE454" i="1"/>
  <c r="AM454" i="1"/>
  <c r="AQ454" i="1"/>
  <c r="AU454" i="1"/>
  <c r="AY454" i="1"/>
  <c r="BC454" i="1"/>
  <c r="BG453" i="1"/>
  <c r="BM446" i="1"/>
  <c r="BQ458" i="1"/>
  <c r="BY454" i="1"/>
  <c r="CC446" i="1"/>
  <c r="CG454" i="1"/>
  <c r="BN467" i="1"/>
  <c r="CG462" i="1"/>
  <c r="CG456" i="1"/>
  <c r="CG451" i="1"/>
  <c r="CC461" i="1"/>
  <c r="CC455" i="1"/>
  <c r="CC454" i="1"/>
  <c r="BY460" i="1"/>
  <c r="BY458" i="1"/>
  <c r="BY453" i="1"/>
  <c r="BU459" i="1"/>
  <c r="BU457" i="1"/>
  <c r="BU452" i="1"/>
  <c r="BQ466" i="1"/>
  <c r="BQ456" i="1"/>
  <c r="BQ451" i="1"/>
  <c r="BM465" i="1"/>
  <c r="BM455" i="1"/>
  <c r="BM454" i="1"/>
  <c r="BU443" i="1"/>
  <c r="CG449" i="1"/>
  <c r="BQ465" i="1"/>
  <c r="CG448" i="1"/>
  <c r="BQ455" i="1"/>
  <c r="CC448" i="1"/>
  <c r="BM447" i="1"/>
  <c r="CC465" i="1"/>
  <c r="AH446" i="1"/>
  <c r="AL446" i="1"/>
  <c r="AP446" i="1"/>
  <c r="AT446" i="1"/>
  <c r="AX446" i="1"/>
  <c r="BB446" i="1"/>
  <c r="AJ454" i="1"/>
  <c r="AZ454" i="1"/>
  <c r="BX423" i="1"/>
  <c r="BT422" i="1"/>
  <c r="CB416" i="1"/>
  <c r="CB425" i="1"/>
  <c r="BT425" i="1"/>
  <c r="CI434" i="1"/>
  <c r="CI424" i="1"/>
  <c r="CI423" i="1"/>
  <c r="BX418" i="1"/>
  <c r="CF414" i="1"/>
  <c r="CF433" i="1"/>
  <c r="BX421" i="1"/>
  <c r="CI413" i="1"/>
  <c r="CI427" i="1"/>
  <c r="BY436" i="1"/>
  <c r="CC436" i="1"/>
  <c r="CI420" i="1"/>
  <c r="BP430" i="1"/>
  <c r="BL427" i="1"/>
  <c r="CB427" i="1"/>
  <c r="CB423" i="1"/>
  <c r="BX430" i="1"/>
  <c r="CB420" i="1"/>
  <c r="BT416" i="1"/>
  <c r="BT429" i="1"/>
  <c r="CI414" i="1"/>
  <c r="CI429" i="1"/>
  <c r="CI412" i="1"/>
  <c r="CF434" i="1"/>
  <c r="CF424" i="1"/>
  <c r="BX412" i="1"/>
  <c r="BX433" i="1"/>
  <c r="CI425" i="1"/>
  <c r="BZ436" i="1"/>
  <c r="BP432" i="1"/>
  <c r="BP414" i="1"/>
  <c r="BL430" i="1"/>
  <c r="CI418" i="1"/>
  <c r="AH415" i="1"/>
  <c r="AL415" i="1"/>
  <c r="AP415" i="1"/>
  <c r="AX415" i="1"/>
  <c r="BB415" i="1"/>
  <c r="BG413" i="1"/>
  <c r="AK415" i="1"/>
  <c r="AO415" i="1"/>
  <c r="AS415" i="1"/>
  <c r="AW415" i="1"/>
  <c r="BA415" i="1"/>
  <c r="BE415" i="1"/>
  <c r="AN415" i="1"/>
  <c r="AR415" i="1"/>
  <c r="AV415" i="1"/>
  <c r="AZ415" i="1"/>
  <c r="BD415" i="1"/>
  <c r="AH423" i="1"/>
  <c r="AL423" i="1"/>
  <c r="AP423" i="1"/>
  <c r="AT423" i="1"/>
  <c r="AX423" i="1"/>
  <c r="BB423" i="1"/>
  <c r="BF421" i="1"/>
  <c r="AJ423" i="1"/>
  <c r="AR423" i="1"/>
  <c r="AZ423" i="1"/>
  <c r="BT423" i="1"/>
  <c r="CB415" i="1"/>
  <c r="CB422" i="1"/>
  <c r="BT420" i="1"/>
  <c r="BL433" i="1"/>
  <c r="CI419" i="1"/>
  <c r="CI417" i="1"/>
  <c r="CI428" i="1"/>
  <c r="BP434" i="1"/>
  <c r="CF428" i="1"/>
  <c r="BX424" i="1"/>
  <c r="BL421" i="1"/>
  <c r="CG436" i="1"/>
  <c r="CI431" i="1"/>
  <c r="BG412" i="1"/>
  <c r="AQ415" i="1"/>
  <c r="BC415" i="1"/>
  <c r="BG414" i="1"/>
  <c r="BG420" i="1"/>
  <c r="BG421" i="1"/>
  <c r="BP403" i="1"/>
  <c r="BT386" i="1"/>
  <c r="BX392" i="1"/>
  <c r="CF403" i="1"/>
  <c r="BT388" i="1"/>
  <c r="CF396" i="1"/>
  <c r="CF395" i="1"/>
  <c r="CF393" i="1"/>
  <c r="CF392" i="1"/>
  <c r="CB394" i="1"/>
  <c r="CB392" i="1"/>
  <c r="CB391" i="1"/>
  <c r="BX393" i="1"/>
  <c r="BX391" i="1"/>
  <c r="BX390" i="1"/>
  <c r="BT396" i="1"/>
  <c r="BT390" i="1"/>
  <c r="BT389" i="1"/>
  <c r="BP395" i="1"/>
  <c r="BP389" i="1"/>
  <c r="BP392" i="1"/>
  <c r="BL394" i="1"/>
  <c r="BL396" i="1"/>
  <c r="BL391" i="1"/>
  <c r="BP391" i="1"/>
  <c r="BX389" i="1"/>
  <c r="CF391" i="1"/>
  <c r="BL386" i="1"/>
  <c r="BT398" i="1"/>
  <c r="CF387" i="1"/>
  <c r="BL392" i="1"/>
  <c r="CF402" i="1"/>
  <c r="CF384" i="1"/>
  <c r="BX395" i="1"/>
  <c r="CB401" i="1"/>
  <c r="CB399" i="1"/>
  <c r="BL402" i="1"/>
  <c r="BP385" i="1"/>
  <c r="BT391" i="1"/>
  <c r="CB402" i="1"/>
  <c r="CF381" i="1"/>
  <c r="BL395" i="1"/>
  <c r="BX394" i="1"/>
  <c r="CF385" i="1"/>
  <c r="CF388" i="1"/>
  <c r="CF398" i="1"/>
  <c r="CB384" i="1"/>
  <c r="CB387" i="1"/>
  <c r="CB397" i="1"/>
  <c r="BX383" i="1"/>
  <c r="BX386" i="1"/>
  <c r="BX404" i="1"/>
  <c r="BT382" i="1"/>
  <c r="BT385" i="1"/>
  <c r="BT403" i="1"/>
  <c r="BP381" i="1"/>
  <c r="BP388" i="1"/>
  <c r="BP402" i="1"/>
  <c r="BL388" i="1"/>
  <c r="BL387" i="1"/>
  <c r="BL401" i="1"/>
  <c r="BP386" i="1"/>
  <c r="BX388" i="1"/>
  <c r="CF382" i="1"/>
  <c r="BL404" i="1"/>
  <c r="BX385" i="1"/>
  <c r="CF401" i="1"/>
  <c r="BP398" i="1"/>
  <c r="BP384" i="1"/>
  <c r="BT381" i="1"/>
  <c r="BT399" i="1"/>
  <c r="BP400" i="1"/>
  <c r="BL384" i="1"/>
  <c r="BP390" i="1"/>
  <c r="BX401" i="1"/>
  <c r="CB388" i="1"/>
  <c r="CF394" i="1"/>
  <c r="BP396" i="1"/>
  <c r="BX399" i="1"/>
  <c r="CF390" i="1"/>
  <c r="CF404" i="1"/>
  <c r="CF383" i="1"/>
  <c r="CB389" i="1"/>
  <c r="CB403" i="1"/>
  <c r="CB382" i="1"/>
  <c r="BX396" i="1"/>
  <c r="BX402" i="1"/>
  <c r="BX381" i="1"/>
  <c r="BT395" i="1"/>
  <c r="BT401" i="1"/>
  <c r="BT384" i="1"/>
  <c r="BP394" i="1"/>
  <c r="BP404" i="1"/>
  <c r="BP383" i="1"/>
  <c r="BL393" i="1"/>
  <c r="BL403" i="1"/>
  <c r="BL382" i="1"/>
  <c r="BL390" i="1"/>
  <c r="BT392" i="1"/>
  <c r="CB390" i="1"/>
  <c r="BP387" i="1"/>
  <c r="BX382" i="1"/>
  <c r="BT394" i="1"/>
  <c r="CF389" i="1"/>
  <c r="BL383" i="1"/>
  <c r="Q18" i="10"/>
  <c r="I18" i="10"/>
  <c r="W15" i="10"/>
  <c r="O15" i="10"/>
  <c r="G15" i="10"/>
  <c r="AB30" i="10"/>
  <c r="AI384" i="1"/>
  <c r="AM384" i="1"/>
  <c r="AQ384" i="1"/>
  <c r="AU384" i="1"/>
  <c r="AY384" i="1"/>
  <c r="BC384" i="1"/>
  <c r="AH384" i="1"/>
  <c r="BG383" i="1"/>
  <c r="AI392" i="1"/>
  <c r="AM392" i="1"/>
  <c r="AQ392" i="1"/>
  <c r="AU392" i="1"/>
  <c r="AY392" i="1"/>
  <c r="BC392" i="1"/>
  <c r="AO392" i="1"/>
  <c r="AW392" i="1"/>
  <c r="BE392" i="1"/>
  <c r="BG391" i="1"/>
  <c r="AC30" i="5"/>
  <c r="O16" i="10"/>
  <c r="G16" i="10"/>
  <c r="W12" i="10"/>
  <c r="O12" i="10"/>
  <c r="G12" i="10"/>
  <c r="W8" i="10"/>
  <c r="O8" i="10"/>
  <c r="G8" i="10"/>
  <c r="AB62" i="8"/>
  <c r="BL372" i="1"/>
  <c r="BP353" i="1"/>
  <c r="BT355" i="1"/>
  <c r="BX372" i="1"/>
  <c r="BX362" i="1"/>
  <c r="CB368" i="1"/>
  <c r="CF357" i="1"/>
  <c r="BJ365" i="1"/>
  <c r="BL354" i="1"/>
  <c r="BL356" i="1"/>
  <c r="BP369" i="1"/>
  <c r="BT356" i="1"/>
  <c r="BT350" i="1"/>
  <c r="BX371" i="1"/>
  <c r="CB354" i="1"/>
  <c r="CB352" i="1"/>
  <c r="CF373" i="1"/>
  <c r="BJ367" i="1"/>
  <c r="BJ351" i="1"/>
  <c r="BJ372" i="1"/>
  <c r="BL358" i="1"/>
  <c r="CB366" i="1"/>
  <c r="CF368" i="1"/>
  <c r="CF351" i="1"/>
  <c r="CB369" i="1"/>
  <c r="CB362" i="1"/>
  <c r="BX370" i="1"/>
  <c r="BT359" i="1"/>
  <c r="BT367" i="1"/>
  <c r="BT364" i="1"/>
  <c r="BP352" i="1"/>
  <c r="BP361" i="1"/>
  <c r="BL361" i="1"/>
  <c r="BL369" i="1"/>
  <c r="BL362" i="1"/>
  <c r="CF367" i="1"/>
  <c r="CF359" i="1"/>
  <c r="BT351" i="1"/>
  <c r="BT358" i="1"/>
  <c r="BX350" i="1"/>
  <c r="BL353" i="1"/>
  <c r="BX369" i="1"/>
  <c r="BL373" i="1"/>
  <c r="BL359" i="1"/>
  <c r="BP373" i="1"/>
  <c r="BT354" i="1"/>
  <c r="BX356" i="1"/>
  <c r="CB373" i="1"/>
  <c r="CB363" i="1"/>
  <c r="CF369" i="1"/>
  <c r="BJ361" i="1"/>
  <c r="BL365" i="1"/>
  <c r="BP371" i="1"/>
  <c r="BP364" i="1"/>
  <c r="BT363" i="1"/>
  <c r="BX373" i="1"/>
  <c r="BX358" i="1"/>
  <c r="CB365" i="1"/>
  <c r="CF371" i="1"/>
  <c r="CF360" i="1"/>
  <c r="BJ363" i="1"/>
  <c r="BJ364" i="1"/>
  <c r="BP350" i="1"/>
  <c r="CB351" i="1"/>
  <c r="CF366" i="1"/>
  <c r="CF363" i="1"/>
  <c r="CB371" i="1"/>
  <c r="BX354" i="1"/>
  <c r="BX363" i="1"/>
  <c r="BT368" i="1"/>
  <c r="BT369" i="1"/>
  <c r="BP356" i="1"/>
  <c r="BP372" i="1"/>
  <c r="BP351" i="1"/>
  <c r="BL366" i="1"/>
  <c r="BL367" i="1"/>
  <c r="CF361" i="1"/>
  <c r="BJ362" i="1"/>
  <c r="BJ368" i="1"/>
  <c r="BJ366" i="1"/>
  <c r="AJ353" i="1"/>
  <c r="AN353" i="1"/>
  <c r="AR353" i="1"/>
  <c r="AV353" i="1"/>
  <c r="AZ353" i="1"/>
  <c r="BD353" i="1"/>
  <c r="AJ361" i="1"/>
  <c r="AN361" i="1"/>
  <c r="AR361" i="1"/>
  <c r="AV361" i="1"/>
  <c r="AZ361" i="1"/>
  <c r="BD361" i="1"/>
  <c r="BF359" i="1"/>
  <c r="BF360" i="1"/>
  <c r="BL357" i="1"/>
  <c r="BP370" i="1"/>
  <c r="BP360" i="1"/>
  <c r="BT366" i="1"/>
  <c r="BX355" i="1"/>
  <c r="CB357" i="1"/>
  <c r="CF370" i="1"/>
  <c r="CF364" i="1"/>
  <c r="BJ357" i="1"/>
  <c r="BL368" i="1"/>
  <c r="BP355" i="1"/>
  <c r="BP357" i="1"/>
  <c r="BT370" i="1"/>
  <c r="BX357" i="1"/>
  <c r="BX351" i="1"/>
  <c r="CB372" i="1"/>
  <c r="CF355" i="1"/>
  <c r="CF353" i="1"/>
  <c r="BJ359" i="1"/>
  <c r="BJ356" i="1"/>
  <c r="BT357" i="1"/>
  <c r="CF358" i="1"/>
  <c r="CB355" i="1"/>
  <c r="CB364" i="1"/>
  <c r="BX366" i="1"/>
  <c r="BX353" i="1"/>
  <c r="BT353" i="1"/>
  <c r="BP358" i="1"/>
  <c r="BP366" i="1"/>
  <c r="BP363" i="1"/>
  <c r="BL351" i="1"/>
  <c r="BX359" i="1"/>
  <c r="BX361" i="1"/>
  <c r="BJ352" i="1"/>
  <c r="BJ358" i="1"/>
  <c r="BJ360" i="1"/>
  <c r="BP359" i="1"/>
  <c r="CB360" i="1"/>
  <c r="AI361" i="1"/>
  <c r="AY361" i="1"/>
  <c r="BP331" i="1"/>
  <c r="BL335" i="1"/>
  <c r="BP327" i="1"/>
  <c r="BP323" i="1"/>
  <c r="BJ326" i="1"/>
  <c r="BT334" i="1"/>
  <c r="BP338" i="1"/>
  <c r="BT332" i="1"/>
  <c r="BL341" i="1"/>
  <c r="BT336" i="1"/>
  <c r="BT342" i="1"/>
  <c r="BT326" i="1"/>
  <c r="BL337" i="1"/>
  <c r="BT322" i="1"/>
  <c r="BJ336" i="1"/>
  <c r="BO323" i="1"/>
  <c r="CD392" i="1"/>
  <c r="CD403" i="1"/>
  <c r="BJ387" i="1"/>
  <c r="CH393" i="1"/>
  <c r="BG381" i="1"/>
  <c r="CH397" i="1"/>
  <c r="CD389" i="1"/>
  <c r="BV396" i="1"/>
  <c r="BN399" i="1"/>
  <c r="BJ384" i="1"/>
  <c r="BV388" i="1"/>
  <c r="BG389" i="1"/>
  <c r="BJ396" i="1"/>
  <c r="CD390" i="1"/>
  <c r="BV393" i="1"/>
  <c r="BN389" i="1"/>
  <c r="BR357" i="1"/>
  <c r="BZ353" i="1"/>
  <c r="BR367" i="1"/>
  <c r="BV355" i="1"/>
  <c r="CD355" i="1"/>
  <c r="BR364" i="1"/>
  <c r="CH364" i="1"/>
  <c r="BZ358" i="1"/>
  <c r="BR366" i="1"/>
  <c r="BZ366" i="1"/>
  <c r="BF351" i="1"/>
  <c r="BN369" i="1"/>
  <c r="BV365" i="1"/>
  <c r="CD357" i="1"/>
  <c r="BZ363" i="1"/>
  <c r="CH367" i="1"/>
  <c r="BV356" i="1"/>
  <c r="CH356" i="1"/>
  <c r="CH362" i="1"/>
  <c r="BN357" i="1"/>
  <c r="BZ369" i="1"/>
  <c r="CD353" i="1"/>
  <c r="BN371" i="1"/>
  <c r="BV371" i="1"/>
  <c r="BZ351" i="1"/>
  <c r="CH363" i="1"/>
  <c r="CF301" i="1"/>
  <c r="CB301" i="1"/>
  <c r="BT308" i="1"/>
  <c r="BL288" i="1"/>
  <c r="CB305" i="1"/>
  <c r="CF298" i="1"/>
  <c r="BX305" i="1"/>
  <c r="BP301" i="1"/>
  <c r="BL301" i="1"/>
  <c r="CF288" i="1"/>
  <c r="BV312" i="1"/>
  <c r="BT296" i="1"/>
  <c r="CB295" i="1"/>
  <c r="BX295" i="1"/>
  <c r="BP298" i="1"/>
  <c r="CH312" i="1"/>
  <c r="CA281" i="1"/>
  <c r="BJ257" i="1"/>
  <c r="CD276" i="1"/>
  <c r="BR278" i="1"/>
  <c r="CD279" i="1"/>
  <c r="BR270" i="1"/>
  <c r="CD278" i="1"/>
  <c r="BV266" i="1"/>
  <c r="BJ265" i="1"/>
  <c r="BV268" i="1"/>
  <c r="CE281" i="1"/>
  <c r="CH257" i="1"/>
  <c r="BR271" i="1"/>
  <c r="CH269" i="1"/>
  <c r="BV271" i="1"/>
  <c r="CH272" i="1"/>
  <c r="BZ260" i="1"/>
  <c r="BE268" i="1"/>
  <c r="BV274" i="1"/>
  <c r="BJ264" i="1"/>
  <c r="BV261" i="1"/>
  <c r="BJ263" i="1"/>
  <c r="BV264" i="1"/>
  <c r="BR266" i="1"/>
  <c r="CA250" i="1"/>
  <c r="AL237" i="1"/>
  <c r="AP237" i="1"/>
  <c r="AT237" i="1"/>
  <c r="AX237" i="1"/>
  <c r="BB237" i="1"/>
  <c r="CB250" i="1"/>
  <c r="AY237" i="1"/>
  <c r="BJ250" i="1"/>
  <c r="CF250" i="1"/>
  <c r="BX250" i="1"/>
  <c r="BT250" i="1"/>
  <c r="BP250" i="1"/>
  <c r="BL250" i="1"/>
  <c r="CB200" i="1"/>
  <c r="BP208" i="1"/>
  <c r="CB212" i="1"/>
  <c r="BP195" i="1"/>
  <c r="CF200" i="1"/>
  <c r="BT210" i="1"/>
  <c r="BR198" i="1"/>
  <c r="BR219" i="1" s="1"/>
  <c r="BN215" i="1"/>
  <c r="CF196" i="1"/>
  <c r="CB213" i="1"/>
  <c r="BR200" i="1"/>
  <c r="BL203" i="1"/>
  <c r="CH201" i="1"/>
  <c r="AL198" i="1"/>
  <c r="BV219" i="1"/>
  <c r="CF199" i="1"/>
  <c r="BT207" i="1"/>
  <c r="CF195" i="1"/>
  <c r="BX206" i="1"/>
  <c r="BL202" i="1"/>
  <c r="BX216" i="1"/>
  <c r="BP200" i="1"/>
  <c r="BN202" i="1"/>
  <c r="BN219" i="1" s="1"/>
  <c r="BP198" i="1"/>
  <c r="CB197" i="1"/>
  <c r="BG164" i="1"/>
  <c r="AN167" i="1"/>
  <c r="BG172" i="1"/>
  <c r="AL175" i="1"/>
  <c r="AB27" i="8"/>
  <c r="AC22" i="8"/>
  <c r="BU188" i="1"/>
  <c r="CI157" i="1"/>
  <c r="AI136" i="1"/>
  <c r="AQ144" i="1"/>
  <c r="BG142" i="1"/>
  <c r="BS157" i="1"/>
  <c r="BM126" i="1"/>
  <c r="BO114" i="1"/>
  <c r="BW122" i="1"/>
  <c r="CA106" i="1"/>
  <c r="CI106" i="1"/>
  <c r="CI104" i="1"/>
  <c r="CI124" i="1"/>
  <c r="CI121" i="1"/>
  <c r="CE120" i="1"/>
  <c r="CE117" i="1"/>
  <c r="CA112" i="1"/>
  <c r="CA113" i="1"/>
  <c r="BW116" i="1"/>
  <c r="BW117" i="1"/>
  <c r="BS124" i="1"/>
  <c r="BO104" i="1"/>
  <c r="BO109" i="1"/>
  <c r="BK116" i="1"/>
  <c r="BK117" i="1"/>
  <c r="BS103" i="1"/>
  <c r="CI103" i="1"/>
  <c r="BW115" i="1"/>
  <c r="BW123" i="1"/>
  <c r="CI118" i="1"/>
  <c r="BO118" i="1"/>
  <c r="BG111" i="1"/>
  <c r="BK122" i="1"/>
  <c r="BO106" i="1"/>
  <c r="BW114" i="1"/>
  <c r="CE114" i="1"/>
  <c r="CI108" i="1"/>
  <c r="CI105" i="1"/>
  <c r="CE104" i="1"/>
  <c r="CE124" i="1"/>
  <c r="CE121" i="1"/>
  <c r="CA120" i="1"/>
  <c r="CA117" i="1"/>
  <c r="BW120" i="1"/>
  <c r="BS104" i="1"/>
  <c r="BS109" i="1"/>
  <c r="BO108" i="1"/>
  <c r="BO117" i="1"/>
  <c r="BK120" i="1"/>
  <c r="BK125" i="1"/>
  <c r="BK111" i="1"/>
  <c r="CA111" i="1"/>
  <c r="CI123" i="1"/>
  <c r="CE107" i="1"/>
  <c r="BO110" i="1"/>
  <c r="CA118" i="1"/>
  <c r="CG126" i="1"/>
  <c r="BY126" i="1"/>
  <c r="BK114" i="1"/>
  <c r="BS122" i="1"/>
  <c r="CA122" i="1"/>
  <c r="CE106" i="1"/>
  <c r="CI112" i="1"/>
  <c r="CI113" i="1"/>
  <c r="CE108" i="1"/>
  <c r="CE105" i="1"/>
  <c r="CA104" i="1"/>
  <c r="CA124" i="1"/>
  <c r="CA125" i="1"/>
  <c r="BW109" i="1"/>
  <c r="BS108" i="1"/>
  <c r="BO120" i="1"/>
  <c r="BO125" i="1"/>
  <c r="BK124" i="1"/>
  <c r="BK123" i="1"/>
  <c r="CI107" i="1"/>
  <c r="CI115" i="1"/>
  <c r="BK118" i="1"/>
  <c r="CI102" i="1"/>
  <c r="CH80" i="1"/>
  <c r="CD87" i="1"/>
  <c r="BZ90" i="1"/>
  <c r="BV81" i="1"/>
  <c r="BR74" i="1"/>
  <c r="CH92" i="1"/>
  <c r="CH77" i="1"/>
  <c r="CD85" i="1"/>
  <c r="BZ86" i="1"/>
  <c r="BV94" i="1"/>
  <c r="BJ87" i="1"/>
  <c r="BN78" i="1"/>
  <c r="BJ77" i="1"/>
  <c r="CD79" i="1"/>
  <c r="BB74" i="1"/>
  <c r="AP82" i="1"/>
  <c r="BB82" i="1"/>
  <c r="CF95" i="1"/>
  <c r="CH93" i="1"/>
  <c r="BV72" i="1"/>
  <c r="BV78" i="1"/>
  <c r="BJ78" i="1"/>
  <c r="BN64" i="1"/>
  <c r="CJ42" i="1"/>
  <c r="CB47" i="1"/>
  <c r="BT53" i="1"/>
  <c r="CD64" i="1"/>
  <c r="BZ64" i="1"/>
  <c r="BX54" i="1"/>
  <c r="CB57" i="1"/>
  <c r="BC51" i="1"/>
  <c r="BX52" i="1"/>
  <c r="BP48" i="1"/>
  <c r="CH64" i="1"/>
  <c r="BF48" i="1"/>
  <c r="CJ41" i="1"/>
  <c r="BX62" i="1"/>
  <c r="BP42" i="1"/>
  <c r="BL926" i="1"/>
  <c r="BL911" i="1"/>
  <c r="BL919" i="1"/>
  <c r="BL920" i="1"/>
  <c r="BL909" i="1"/>
  <c r="BL925" i="1"/>
  <c r="BL910" i="1"/>
  <c r="BP923" i="1"/>
  <c r="BP931" i="1"/>
  <c r="BP914" i="1"/>
  <c r="BT919" i="1"/>
  <c r="BT926" i="1"/>
  <c r="BT910" i="1"/>
  <c r="BT909" i="1"/>
  <c r="BT930" i="1"/>
  <c r="BX926" i="1"/>
  <c r="BX910" i="1"/>
  <c r="BX913" i="1"/>
  <c r="BX912" i="1"/>
  <c r="BX916" i="1"/>
  <c r="CB911" i="1"/>
  <c r="CB921" i="1"/>
  <c r="CB931" i="1"/>
  <c r="CB910" i="1"/>
  <c r="CB908" i="1"/>
  <c r="CB912" i="1"/>
  <c r="CF931" i="1"/>
  <c r="CF919" i="1"/>
  <c r="CF910" i="1"/>
  <c r="CF922" i="1"/>
  <c r="BW928" i="1"/>
  <c r="BW926" i="1"/>
  <c r="CB918" i="1"/>
  <c r="CB919" i="1"/>
  <c r="CB926" i="1"/>
  <c r="CB925" i="1"/>
  <c r="CF911" i="1"/>
  <c r="CF915" i="1"/>
  <c r="BL930" i="1"/>
  <c r="BL929" i="1"/>
  <c r="BL912" i="1"/>
  <c r="BL931" i="1"/>
  <c r="BL923" i="1"/>
  <c r="CF923" i="1"/>
  <c r="BP920" i="1"/>
  <c r="CF913" i="1"/>
  <c r="BX928" i="1"/>
  <c r="BX920" i="1"/>
  <c r="BX915" i="1"/>
  <c r="BP929" i="1"/>
  <c r="BP909" i="1"/>
  <c r="BP910" i="1"/>
  <c r="BP911" i="1"/>
  <c r="BT913" i="1"/>
  <c r="BT924" i="1"/>
  <c r="BT914" i="1"/>
  <c r="BT911" i="1"/>
  <c r="BX911" i="1"/>
  <c r="BX932" i="1" s="1"/>
  <c r="BX917" i="1"/>
  <c r="BX925" i="1"/>
  <c r="BX922" i="1"/>
  <c r="CA930" i="1"/>
  <c r="CF909" i="1"/>
  <c r="CB927" i="1"/>
  <c r="CB922" i="1"/>
  <c r="CB916" i="1"/>
  <c r="BP908" i="1"/>
  <c r="BP917" i="1"/>
  <c r="BP918" i="1"/>
  <c r="BP915" i="1"/>
  <c r="BT921" i="1"/>
  <c r="BT917" i="1"/>
  <c r="BT918" i="1"/>
  <c r="BT915" i="1"/>
  <c r="BX921" i="1"/>
  <c r="BX924" i="1"/>
  <c r="BX930" i="1"/>
  <c r="BX923" i="1"/>
  <c r="CB923" i="1"/>
  <c r="CB924" i="1"/>
  <c r="CB909" i="1"/>
  <c r="CE925" i="1"/>
  <c r="CF930" i="1"/>
  <c r="BL922" i="1"/>
  <c r="BL921" i="1"/>
  <c r="BL928" i="1"/>
  <c r="BL908" i="1"/>
  <c r="BL927" i="1"/>
  <c r="CF908" i="1"/>
  <c r="BL915" i="1"/>
  <c r="CF912" i="1"/>
  <c r="BY932" i="1"/>
  <c r="BT912" i="1"/>
  <c r="BJ930" i="1"/>
  <c r="BJ919" i="1"/>
  <c r="BJ923" i="1"/>
  <c r="BJ910" i="1"/>
  <c r="BJ926" i="1"/>
  <c r="BJ917" i="1"/>
  <c r="BJ915" i="1"/>
  <c r="BN928" i="1"/>
  <c r="BN913" i="1"/>
  <c r="BN910" i="1"/>
  <c r="BN932" i="1" s="1"/>
  <c r="BN912" i="1"/>
  <c r="BN931" i="1"/>
  <c r="BN920" i="1"/>
  <c r="BN915" i="1"/>
  <c r="BR925" i="1"/>
  <c r="BR915" i="1"/>
  <c r="BR909" i="1"/>
  <c r="BR910" i="1"/>
  <c r="BR908" i="1"/>
  <c r="BR911" i="1"/>
  <c r="BV929" i="1"/>
  <c r="BV915" i="1"/>
  <c r="BV931" i="1"/>
  <c r="BV908" i="1"/>
  <c r="BZ918" i="1"/>
  <c r="BZ930" i="1"/>
  <c r="BZ920" i="1"/>
  <c r="BZ910" i="1"/>
  <c r="BZ926" i="1"/>
  <c r="BZ921" i="1"/>
  <c r="BZ932" i="1" s="1"/>
  <c r="BZ919" i="1"/>
  <c r="CD928" i="1"/>
  <c r="CD919" i="1"/>
  <c r="CD929" i="1"/>
  <c r="CD908" i="1"/>
  <c r="CD926" i="1"/>
  <c r="CD922" i="1"/>
  <c r="CH913" i="1"/>
  <c r="CH932" i="1" s="1"/>
  <c r="CH920" i="1"/>
  <c r="CH922" i="1"/>
  <c r="CH926" i="1"/>
  <c r="CH924" i="1"/>
  <c r="CH921" i="1"/>
  <c r="CG932" i="1"/>
  <c r="AR911" i="1"/>
  <c r="AI919" i="1"/>
  <c r="AQ919" i="1"/>
  <c r="AU919" i="1"/>
  <c r="BC919" i="1"/>
  <c r="BG917" i="1"/>
  <c r="BG919" i="1" s="1"/>
  <c r="BG918" i="1"/>
  <c r="CG894" i="1"/>
  <c r="BW901" i="1"/>
  <c r="BJ893" i="1"/>
  <c r="BJ887" i="1"/>
  <c r="BJ895" i="1"/>
  <c r="BJ885" i="1"/>
  <c r="BJ897" i="1"/>
  <c r="BJ891" i="1"/>
  <c r="BJ898" i="1"/>
  <c r="BJ890" i="1"/>
  <c r="BJ888" i="1"/>
  <c r="BN881" i="1"/>
  <c r="BN888" i="1"/>
  <c r="BN900" i="1"/>
  <c r="BN887" i="1"/>
  <c r="BN878" i="1"/>
  <c r="BN877" i="1"/>
  <c r="BN897" i="1"/>
  <c r="BN882" i="1"/>
  <c r="BN890" i="1"/>
  <c r="BN885" i="1"/>
  <c r="BN895" i="1"/>
  <c r="BR891" i="1"/>
  <c r="BR895" i="1"/>
  <c r="BR896" i="1"/>
  <c r="BR888" i="1"/>
  <c r="BR890" i="1"/>
  <c r="BR878" i="1"/>
  <c r="BR885" i="1"/>
  <c r="BR900" i="1"/>
  <c r="BR882" i="1"/>
  <c r="BV895" i="1"/>
  <c r="BV884" i="1"/>
  <c r="BV888" i="1"/>
  <c r="BV891" i="1"/>
  <c r="BV880" i="1"/>
  <c r="BV896" i="1"/>
  <c r="BV900" i="1"/>
  <c r="BV883" i="1"/>
  <c r="BV882" i="1"/>
  <c r="BV879" i="1"/>
  <c r="BV892" i="1"/>
  <c r="BV887" i="1"/>
  <c r="BZ879" i="1"/>
  <c r="BZ883" i="1"/>
  <c r="BZ878" i="1"/>
  <c r="BZ884" i="1"/>
  <c r="BZ882" i="1"/>
  <c r="BZ900" i="1"/>
  <c r="BZ895" i="1"/>
  <c r="BZ887" i="1"/>
  <c r="BZ886" i="1"/>
  <c r="BZ899" i="1"/>
  <c r="BZ896" i="1"/>
  <c r="CD895" i="1"/>
  <c r="CD878" i="1"/>
  <c r="CD901" i="1" s="1"/>
  <c r="CD889" i="1"/>
  <c r="CD899" i="1"/>
  <c r="CD881" i="1"/>
  <c r="CD884" i="1"/>
  <c r="CD897" i="1"/>
  <c r="CD886" i="1"/>
  <c r="CD883" i="1"/>
  <c r="CD896" i="1"/>
  <c r="CD890" i="1"/>
  <c r="CD882" i="1"/>
  <c r="CH895" i="1"/>
  <c r="CH884" i="1"/>
  <c r="CH880" i="1"/>
  <c r="CH877" i="1"/>
  <c r="CH894" i="1"/>
  <c r="CH883" i="1"/>
  <c r="CH878" i="1"/>
  <c r="CH888" i="1"/>
  <c r="CH885" i="1"/>
  <c r="CH899" i="1"/>
  <c r="BN901" i="1"/>
  <c r="BQ884" i="1"/>
  <c r="BQ893" i="1"/>
  <c r="BQ885" i="1"/>
  <c r="CC895" i="1"/>
  <c r="CC890" i="1"/>
  <c r="BY881" i="1"/>
  <c r="BX901" i="1"/>
  <c r="BL901" i="1"/>
  <c r="BS901" i="1"/>
  <c r="BM893" i="1"/>
  <c r="BZ901" i="1"/>
  <c r="BV901" i="1"/>
  <c r="CH901" i="1"/>
  <c r="BM888" i="1"/>
  <c r="CI901" i="1"/>
  <c r="AP880" i="1"/>
  <c r="AQ888" i="1"/>
  <c r="BE888" i="1"/>
  <c r="BO877" i="1"/>
  <c r="BO901" i="1" s="1"/>
  <c r="BK898" i="1"/>
  <c r="BK901" i="1" s="1"/>
  <c r="CH858" i="1"/>
  <c r="BV868" i="1"/>
  <c r="BV851" i="1"/>
  <c r="BV869" i="1"/>
  <c r="BR851" i="1"/>
  <c r="BR862" i="1"/>
  <c r="BR868" i="1"/>
  <c r="CH853" i="1"/>
  <c r="CH861" i="1"/>
  <c r="CH849" i="1"/>
  <c r="CH847" i="1"/>
  <c r="CH855" i="1"/>
  <c r="BJ864" i="1"/>
  <c r="BJ856" i="1"/>
  <c r="CD865" i="1"/>
  <c r="BZ863" i="1"/>
  <c r="BZ854" i="1"/>
  <c r="BN868" i="1"/>
  <c r="BR857" i="1"/>
  <c r="BN856" i="1"/>
  <c r="BR860" i="1"/>
  <c r="BV867" i="1"/>
  <c r="BQ869" i="1"/>
  <c r="BU849" i="1"/>
  <c r="BJ862" i="1"/>
  <c r="BJ852" i="1"/>
  <c r="BY863" i="1"/>
  <c r="BQ865" i="1"/>
  <c r="BY862" i="1"/>
  <c r="BJ850" i="1"/>
  <c r="BM863" i="1"/>
  <c r="BQ849" i="1"/>
  <c r="BJ868" i="1"/>
  <c r="BR866" i="1"/>
  <c r="BZ857" i="1"/>
  <c r="CD868" i="1"/>
  <c r="BM865" i="1"/>
  <c r="BY846" i="1"/>
  <c r="BY870" i="1" s="1"/>
  <c r="BN847" i="1"/>
  <c r="BQ847" i="1"/>
  <c r="BM846" i="1"/>
  <c r="CG846" i="1"/>
  <c r="BN857" i="1"/>
  <c r="BZ846" i="1"/>
  <c r="CD866" i="1"/>
  <c r="BN853" i="1"/>
  <c r="BZ853" i="1"/>
  <c r="CD869" i="1"/>
  <c r="BZ866" i="1"/>
  <c r="BJ858" i="1"/>
  <c r="CD863" i="1"/>
  <c r="CD858" i="1"/>
  <c r="BQ853" i="1"/>
  <c r="BV859" i="1"/>
  <c r="BJ854" i="1"/>
  <c r="BZ862" i="1"/>
  <c r="CH862" i="1"/>
  <c r="BV855" i="1"/>
  <c r="BV849" i="1"/>
  <c r="BV848" i="1"/>
  <c r="BR847" i="1"/>
  <c r="BR848" i="1"/>
  <c r="BR870" i="1" s="1"/>
  <c r="BR859" i="1"/>
  <c r="CH866" i="1"/>
  <c r="CH854" i="1"/>
  <c r="CH865" i="1"/>
  <c r="BJ847" i="1"/>
  <c r="CD856" i="1"/>
  <c r="CD861" i="1"/>
  <c r="BZ861" i="1"/>
  <c r="BN854" i="1"/>
  <c r="BR855" i="1"/>
  <c r="BN849" i="1"/>
  <c r="BR850" i="1"/>
  <c r="BV856" i="1"/>
  <c r="BM866" i="1"/>
  <c r="BQ862" i="1"/>
  <c r="BY852" i="1"/>
  <c r="BJ865" i="1"/>
  <c r="BQ851" i="1"/>
  <c r="BM862" i="1"/>
  <c r="BQ858" i="1"/>
  <c r="CC865" i="1"/>
  <c r="BY847" i="1"/>
  <c r="BM868" i="1"/>
  <c r="BY857" i="1"/>
  <c r="BN855" i="1"/>
  <c r="BR853" i="1"/>
  <c r="BZ859" i="1"/>
  <c r="CD854" i="1"/>
  <c r="CG856" i="1"/>
  <c r="BN848" i="1"/>
  <c r="BQ857" i="1"/>
  <c r="BN866" i="1"/>
  <c r="BZ856" i="1"/>
  <c r="CD848" i="1"/>
  <c r="BR863" i="1"/>
  <c r="BZ860" i="1"/>
  <c r="CD852" i="1"/>
  <c r="CD849" i="1"/>
  <c r="BQ868" i="1"/>
  <c r="AH857" i="1"/>
  <c r="AX857" i="1"/>
  <c r="AB23" i="9"/>
  <c r="AC12" i="9"/>
  <c r="BB849" i="1"/>
  <c r="BY836" i="1"/>
  <c r="BY838" i="1"/>
  <c r="BT819" i="1"/>
  <c r="CF829" i="1"/>
  <c r="BP835" i="1"/>
  <c r="BT833" i="1"/>
  <c r="BX823" i="1"/>
  <c r="CB831" i="1"/>
  <c r="CF831" i="1"/>
  <c r="CB829" i="1"/>
  <c r="BX820" i="1"/>
  <c r="BX827" i="1"/>
  <c r="BT823" i="1"/>
  <c r="BP815" i="1"/>
  <c r="BP838" i="1"/>
  <c r="BL833" i="1"/>
  <c r="BN835" i="1"/>
  <c r="BJ815" i="1"/>
  <c r="BR821" i="1"/>
  <c r="BV818" i="1"/>
  <c r="BZ828" i="1"/>
  <c r="CD832" i="1"/>
  <c r="BJ835" i="1"/>
  <c r="CH827" i="1"/>
  <c r="BJ817" i="1"/>
  <c r="BR837" i="1"/>
  <c r="BV817" i="1"/>
  <c r="BZ826" i="1"/>
  <c r="CD826" i="1"/>
  <c r="CH824" i="1"/>
  <c r="BN816" i="1"/>
  <c r="BJ836" i="1"/>
  <c r="BR829" i="1"/>
  <c r="BV834" i="1"/>
  <c r="BZ820" i="1"/>
  <c r="CD815" i="1"/>
  <c r="CH832" i="1"/>
  <c r="CH825" i="1"/>
  <c r="CH830" i="1"/>
  <c r="CD818" i="1"/>
  <c r="BZ815" i="1"/>
  <c r="BZ824" i="1"/>
  <c r="BV827" i="1"/>
  <c r="BR823" i="1"/>
  <c r="BR816" i="1"/>
  <c r="BN831" i="1"/>
  <c r="BN815" i="1"/>
  <c r="BN830" i="1"/>
  <c r="BJ828" i="1"/>
  <c r="BJ822" i="1"/>
  <c r="BP824" i="1"/>
  <c r="BL834" i="1"/>
  <c r="BT827" i="1"/>
  <c r="CB827" i="1"/>
  <c r="CF820" i="1"/>
  <c r="BX833" i="1"/>
  <c r="BT832" i="1"/>
  <c r="BP833" i="1"/>
  <c r="BP829" i="1"/>
  <c r="BX838" i="1"/>
  <c r="BR826" i="1"/>
  <c r="BT822" i="1"/>
  <c r="BT821" i="1"/>
  <c r="CB817" i="1"/>
  <c r="BT824" i="1"/>
  <c r="AS787" i="1"/>
  <c r="BA787" i="1"/>
  <c r="AF795" i="1"/>
  <c r="AN795" i="1"/>
  <c r="AV795" i="1"/>
  <c r="BD795" i="1"/>
  <c r="BB787" i="1"/>
  <c r="BP795" i="1"/>
  <c r="CF804" i="1"/>
  <c r="BW798" i="1"/>
  <c r="BM790" i="1"/>
  <c r="BU806" i="1"/>
  <c r="BY798" i="1"/>
  <c r="CC790" i="1"/>
  <c r="CG785" i="1"/>
  <c r="CG801" i="1"/>
  <c r="CG795" i="1"/>
  <c r="CC785" i="1"/>
  <c r="CC801" i="1"/>
  <c r="CC795" i="1"/>
  <c r="BY785" i="1"/>
  <c r="BY801" i="1"/>
  <c r="BU785" i="1"/>
  <c r="BU801" i="1"/>
  <c r="BU795" i="1"/>
  <c r="BQ785" i="1"/>
  <c r="BQ801" i="1"/>
  <c r="BQ795" i="1"/>
  <c r="BM785" i="1"/>
  <c r="BM801" i="1"/>
  <c r="BM795" i="1"/>
  <c r="BO807" i="1"/>
  <c r="BM786" i="1"/>
  <c r="BU786" i="1"/>
  <c r="CC786" i="1"/>
  <c r="CE804" i="1"/>
  <c r="BW784" i="1"/>
  <c r="BK794" i="1"/>
  <c r="BQ802" i="1"/>
  <c r="BL792" i="1"/>
  <c r="BT796" i="1"/>
  <c r="CF793" i="1"/>
  <c r="BP802" i="1"/>
  <c r="CB806" i="1"/>
  <c r="CF795" i="1"/>
  <c r="BL785" i="1"/>
  <c r="BX795" i="1"/>
  <c r="CF799" i="1"/>
  <c r="CF806" i="1"/>
  <c r="CF801" i="1"/>
  <c r="CB793" i="1"/>
  <c r="CB787" i="1"/>
  <c r="CB784" i="1"/>
  <c r="CB795" i="1"/>
  <c r="BX805" i="1"/>
  <c r="BX798" i="1"/>
  <c r="BX785" i="1"/>
  <c r="BX792" i="1"/>
  <c r="BT792" i="1"/>
  <c r="BT801" i="1"/>
  <c r="BT786" i="1"/>
  <c r="BP791" i="1"/>
  <c r="BP796" i="1"/>
  <c r="BP804" i="1"/>
  <c r="BP786" i="1"/>
  <c r="BL805" i="1"/>
  <c r="BL799" i="1"/>
  <c r="BL784" i="1"/>
  <c r="BL808" i="1" s="1"/>
  <c r="BL807" i="1"/>
  <c r="BM784" i="1"/>
  <c r="CG792" i="1"/>
  <c r="BQ804" i="1"/>
  <c r="CG788" i="1"/>
  <c r="CG800" i="1"/>
  <c r="BM767" i="1"/>
  <c r="BM770" i="1"/>
  <c r="BM755" i="1"/>
  <c r="BM760" i="1"/>
  <c r="BQ758" i="1"/>
  <c r="BQ766" i="1"/>
  <c r="BU766" i="1"/>
  <c r="BU767" i="1"/>
  <c r="BY770" i="1"/>
  <c r="BY761" i="1"/>
  <c r="BY776" i="1"/>
  <c r="BY756" i="1"/>
  <c r="BY766" i="1"/>
  <c r="CG759" i="1"/>
  <c r="CG757" i="1"/>
  <c r="CC760" i="1"/>
  <c r="BQ768" i="1"/>
  <c r="CG754" i="1"/>
  <c r="CC773" i="1"/>
  <c r="BY775" i="1"/>
  <c r="BQ761" i="1"/>
  <c r="CG761" i="1"/>
  <c r="BF754" i="1"/>
  <c r="BF756" i="1" s="1"/>
  <c r="BJ762" i="1"/>
  <c r="BJ760" i="1"/>
  <c r="BJ768" i="1"/>
  <c r="BN776" i="1"/>
  <c r="BN766" i="1"/>
  <c r="BN758" i="1"/>
  <c r="BN753" i="1"/>
  <c r="BN769" i="1"/>
  <c r="BN759" i="1"/>
  <c r="BN775" i="1"/>
  <c r="BR770" i="1"/>
  <c r="BR754" i="1"/>
  <c r="BR761" i="1"/>
  <c r="BR767" i="1"/>
  <c r="BV762" i="1"/>
  <c r="BV770" i="1"/>
  <c r="BV753" i="1"/>
  <c r="BV769" i="1"/>
  <c r="BV759" i="1"/>
  <c r="BV775" i="1"/>
  <c r="BZ774" i="1"/>
  <c r="BZ777" i="1" s="1"/>
  <c r="BZ766" i="1"/>
  <c r="BZ761" i="1"/>
  <c r="BZ767" i="1"/>
  <c r="CD770" i="1"/>
  <c r="CD753" i="1"/>
  <c r="CD769" i="1"/>
  <c r="CD759" i="1"/>
  <c r="CD775" i="1"/>
  <c r="CH776" i="1"/>
  <c r="CH758" i="1"/>
  <c r="CH761" i="1"/>
  <c r="CH767" i="1"/>
  <c r="CH777" i="1" s="1"/>
  <c r="CH760" i="1"/>
  <c r="BQ755" i="1"/>
  <c r="CG765" i="1"/>
  <c r="BU753" i="1"/>
  <c r="BU775" i="1"/>
  <c r="BU774" i="1"/>
  <c r="CG764" i="1"/>
  <c r="BQ756" i="1"/>
  <c r="BZ776" i="1"/>
  <c r="AF756" i="1"/>
  <c r="BU765" i="1"/>
  <c r="BY771" i="1"/>
  <c r="BQ774" i="1"/>
  <c r="CC771" i="1"/>
  <c r="CH770" i="1"/>
  <c r="BQ767" i="1"/>
  <c r="BJ773" i="1"/>
  <c r="BR776" i="1"/>
  <c r="CD776" i="1"/>
  <c r="BL776" i="1"/>
  <c r="BL772" i="1"/>
  <c r="BP761" i="1"/>
  <c r="BT769" i="1"/>
  <c r="BX755" i="1"/>
  <c r="CB765" i="1"/>
  <c r="CB776" i="1"/>
  <c r="CF764" i="1"/>
  <c r="BL764" i="1"/>
  <c r="BP759" i="1"/>
  <c r="BP766" i="1"/>
  <c r="BT771" i="1"/>
  <c r="BX757" i="1"/>
  <c r="BX762" i="1"/>
  <c r="CB753" i="1"/>
  <c r="CF759" i="1"/>
  <c r="CF769" i="1"/>
  <c r="BP763" i="1"/>
  <c r="BT765" i="1"/>
  <c r="BX763" i="1"/>
  <c r="CF763" i="1"/>
  <c r="BL773" i="1"/>
  <c r="BX753" i="1"/>
  <c r="BP754" i="1"/>
  <c r="BT773" i="1"/>
  <c r="CB770" i="1"/>
  <c r="CF758" i="1"/>
  <c r="BP765" i="1"/>
  <c r="CB771" i="1"/>
  <c r="BT757" i="1"/>
  <c r="BT762" i="1"/>
  <c r="BA764" i="1"/>
  <c r="BM729" i="1"/>
  <c r="BM736" i="1"/>
  <c r="BM742" i="1"/>
  <c r="BM732" i="1"/>
  <c r="BM739" i="1"/>
  <c r="BY735" i="1"/>
  <c r="BY729" i="1"/>
  <c r="BY732" i="1"/>
  <c r="BY734" i="1"/>
  <c r="BY725" i="1"/>
  <c r="BY745" i="1"/>
  <c r="BM741" i="1"/>
  <c r="BQ730" i="1"/>
  <c r="BU725" i="1"/>
  <c r="BY730" i="1"/>
  <c r="CC743" i="1"/>
  <c r="CC738" i="1"/>
  <c r="CG729" i="1"/>
  <c r="BM740" i="1"/>
  <c r="BQ727" i="1"/>
  <c r="BU734" i="1"/>
  <c r="CC739" i="1"/>
  <c r="CG728" i="1"/>
  <c r="CG727" i="1"/>
  <c r="CC734" i="1"/>
  <c r="BY728" i="1"/>
  <c r="BU735" i="1"/>
  <c r="BU737" i="1"/>
  <c r="BQ745" i="1"/>
  <c r="BM738" i="1"/>
  <c r="BM726" i="1"/>
  <c r="CC744" i="1"/>
  <c r="BY743" i="1"/>
  <c r="CG745" i="1"/>
  <c r="BM728" i="1"/>
  <c r="CG734" i="1"/>
  <c r="BY738" i="1"/>
  <c r="BM731" i="1"/>
  <c r="BY722" i="1"/>
  <c r="BN743" i="1"/>
  <c r="BN731" i="1"/>
  <c r="BN736" i="1"/>
  <c r="BN729" i="1"/>
  <c r="BN746" i="1" s="1"/>
  <c r="BN733" i="1"/>
  <c r="BR744" i="1"/>
  <c r="BR722" i="1"/>
  <c r="BR732" i="1"/>
  <c r="BR725" i="1"/>
  <c r="BR745" i="1"/>
  <c r="BR733" i="1"/>
  <c r="BR730" i="1"/>
  <c r="BV726" i="1"/>
  <c r="BV729" i="1"/>
  <c r="BV739" i="1"/>
  <c r="BV743" i="1"/>
  <c r="BV745" i="1"/>
  <c r="BZ745" i="1"/>
  <c r="BZ725" i="1"/>
  <c r="BZ739" i="1"/>
  <c r="BZ742" i="1"/>
  <c r="BZ733" i="1"/>
  <c r="BZ734" i="1"/>
  <c r="CD725" i="1"/>
  <c r="CD739" i="1"/>
  <c r="CD728" i="1"/>
  <c r="CD731" i="1"/>
  <c r="CD740" i="1"/>
  <c r="CD738" i="1"/>
  <c r="CD735" i="1"/>
  <c r="CD726" i="1"/>
  <c r="CH723" i="1"/>
  <c r="CH746" i="1" s="1"/>
  <c r="CH741" i="1"/>
  <c r="CH734" i="1"/>
  <c r="CH730" i="1"/>
  <c r="BQ731" i="1"/>
  <c r="BQ733" i="1"/>
  <c r="BQ736" i="1"/>
  <c r="BQ739" i="1"/>
  <c r="BQ737" i="1"/>
  <c r="CC732" i="1"/>
  <c r="CC725" i="1"/>
  <c r="CC745" i="1"/>
  <c r="BM745" i="1"/>
  <c r="BQ723" i="1"/>
  <c r="BU722" i="1"/>
  <c r="BY731" i="1"/>
  <c r="CC723" i="1"/>
  <c r="CG732" i="1"/>
  <c r="BM744" i="1"/>
  <c r="BU741" i="1"/>
  <c r="BY726" i="1"/>
  <c r="CC741" i="1"/>
  <c r="CG726" i="1"/>
  <c r="CG738" i="1"/>
  <c r="CC730" i="1"/>
  <c r="BY739" i="1"/>
  <c r="BQ742" i="1"/>
  <c r="BM733" i="1"/>
  <c r="BM735" i="1"/>
  <c r="BQ734" i="1"/>
  <c r="CG737" i="1"/>
  <c r="BQ741" i="1"/>
  <c r="CC727" i="1"/>
  <c r="BQ725" i="1"/>
  <c r="BQ724" i="1"/>
  <c r="CG725" i="1"/>
  <c r="BY727" i="1"/>
  <c r="BU738" i="1"/>
  <c r="BU728" i="1"/>
  <c r="BU731" i="1"/>
  <c r="BU723" i="1"/>
  <c r="BU726" i="1"/>
  <c r="CG740" i="1"/>
  <c r="CG742" i="1"/>
  <c r="CG736" i="1"/>
  <c r="CG730" i="1"/>
  <c r="CG739" i="1"/>
  <c r="BM743" i="1"/>
  <c r="BM734" i="1"/>
  <c r="BQ738" i="1"/>
  <c r="BU727" i="1"/>
  <c r="BY740" i="1"/>
  <c r="CC724" i="1"/>
  <c r="CG733" i="1"/>
  <c r="BQ728" i="1"/>
  <c r="BU739" i="1"/>
  <c r="BY737" i="1"/>
  <c r="CC722" i="1"/>
  <c r="CG743" i="1"/>
  <c r="CG735" i="1"/>
  <c r="CC742" i="1"/>
  <c r="BY736" i="1"/>
  <c r="BU742" i="1"/>
  <c r="BQ722" i="1"/>
  <c r="BM730" i="1"/>
  <c r="BQ743" i="1"/>
  <c r="BM727" i="1"/>
  <c r="BU724" i="1"/>
  <c r="CC729" i="1"/>
  <c r="BY741" i="1"/>
  <c r="BU733" i="1"/>
  <c r="BM722" i="1"/>
  <c r="CG731" i="1"/>
  <c r="BQ726" i="1"/>
  <c r="CC740" i="1"/>
  <c r="CC731" i="1"/>
  <c r="AG725" i="1"/>
  <c r="AF733" i="1"/>
  <c r="AM725" i="1"/>
  <c r="BG724" i="1"/>
  <c r="AY733" i="1"/>
  <c r="BF723" i="1"/>
  <c r="AL725" i="1"/>
  <c r="AP725" i="1"/>
  <c r="AT725" i="1"/>
  <c r="AX725" i="1"/>
  <c r="BB725" i="1"/>
  <c r="BG723" i="1"/>
  <c r="AH733" i="1"/>
  <c r="AL733" i="1"/>
  <c r="AP733" i="1"/>
  <c r="AT733" i="1"/>
  <c r="AX733" i="1"/>
  <c r="BB733" i="1"/>
  <c r="BF731" i="1"/>
  <c r="CI711" i="1"/>
  <c r="CE699" i="1"/>
  <c r="BK703" i="1"/>
  <c r="BW705" i="1"/>
  <c r="CA700" i="1"/>
  <c r="CA709" i="1"/>
  <c r="BK692" i="1"/>
  <c r="CI694" i="1"/>
  <c r="BO697" i="1"/>
  <c r="BF693" i="1"/>
  <c r="AL694" i="1"/>
  <c r="BK711" i="1"/>
  <c r="BW700" i="1"/>
  <c r="BW712" i="1"/>
  <c r="CA702" i="1"/>
  <c r="BS701" i="1"/>
  <c r="CA699" i="1"/>
  <c r="BW709" i="1"/>
  <c r="BO706" i="1"/>
  <c r="BK707" i="1"/>
  <c r="BO695" i="1"/>
  <c r="CE705" i="1"/>
  <c r="BK694" i="1"/>
  <c r="CA695" i="1"/>
  <c r="BS692" i="1"/>
  <c r="CE710" i="1"/>
  <c r="BM710" i="1"/>
  <c r="CC709" i="1"/>
  <c r="BM700" i="1"/>
  <c r="CG706" i="1"/>
  <c r="CC713" i="1"/>
  <c r="BY698" i="1"/>
  <c r="BU700" i="1"/>
  <c r="BQ705" i="1"/>
  <c r="BM697" i="1"/>
  <c r="BS704" i="1"/>
  <c r="CE714" i="1"/>
  <c r="BL702" i="1"/>
  <c r="BP706" i="1"/>
  <c r="BT710" i="1"/>
  <c r="BT694" i="1"/>
  <c r="BX698" i="1"/>
  <c r="CB702" i="1"/>
  <c r="CF706" i="1"/>
  <c r="BL712" i="1"/>
  <c r="BL696" i="1"/>
  <c r="BP704" i="1"/>
  <c r="BT712" i="1"/>
  <c r="BT696" i="1"/>
  <c r="BX704" i="1"/>
  <c r="CB712" i="1"/>
  <c r="CB696" i="1"/>
  <c r="CF704" i="1"/>
  <c r="BL705" i="1"/>
  <c r="BP697" i="1"/>
  <c r="BX713" i="1"/>
  <c r="CB705" i="1"/>
  <c r="CB715" i="1" s="1"/>
  <c r="CF697" i="1"/>
  <c r="BO694" i="1"/>
  <c r="CI703" i="1"/>
  <c r="BL703" i="1"/>
  <c r="BL715" i="1" s="1"/>
  <c r="BT709" i="1"/>
  <c r="BX691" i="1"/>
  <c r="CF695" i="1"/>
  <c r="BP701" i="1"/>
  <c r="CF711" i="1"/>
  <c r="BP693" i="1"/>
  <c r="CB711" i="1"/>
  <c r="BO696" i="1"/>
  <c r="CI712" i="1"/>
  <c r="CE703" i="1"/>
  <c r="BK710" i="1"/>
  <c r="BU662" i="1"/>
  <c r="CC683" i="1"/>
  <c r="CG662" i="1"/>
  <c r="CG679" i="1"/>
  <c r="CC668" i="1"/>
  <c r="CC666" i="1"/>
  <c r="CC677" i="1"/>
  <c r="BY667" i="1"/>
  <c r="BY661" i="1"/>
  <c r="BU674" i="1"/>
  <c r="BU671" i="1"/>
  <c r="BU681" i="1"/>
  <c r="BQ672" i="1"/>
  <c r="BQ665" i="1"/>
  <c r="BM679" i="1"/>
  <c r="BM676" i="1"/>
  <c r="AH663" i="1"/>
  <c r="BM662" i="1"/>
  <c r="BZ662" i="1"/>
  <c r="BR679" i="1"/>
  <c r="BM678" i="1"/>
  <c r="BY664" i="1"/>
  <c r="BQ675" i="1"/>
  <c r="CC662" i="1"/>
  <c r="CG671" i="1"/>
  <c r="CG667" i="1"/>
  <c r="CG663" i="1"/>
  <c r="CG661" i="1"/>
  <c r="CG677" i="1"/>
  <c r="CC674" i="1"/>
  <c r="CC675" i="1"/>
  <c r="CC671" i="1"/>
  <c r="CC665" i="1"/>
  <c r="CC681" i="1"/>
  <c r="BY676" i="1"/>
  <c r="BY672" i="1"/>
  <c r="BY668" i="1"/>
  <c r="BY665" i="1"/>
  <c r="BY681" i="1"/>
  <c r="BU679" i="1"/>
  <c r="BU680" i="1"/>
  <c r="BU676" i="1"/>
  <c r="BU669" i="1"/>
  <c r="BQ660" i="1"/>
  <c r="BQ682" i="1"/>
  <c r="BQ678" i="1"/>
  <c r="BQ674" i="1"/>
  <c r="BQ669" i="1"/>
  <c r="BM663" i="1"/>
  <c r="BM664" i="1"/>
  <c r="BM660" i="1"/>
  <c r="BM682" i="1"/>
  <c r="BM673" i="1"/>
  <c r="BJ674" i="1"/>
  <c r="BZ671" i="1"/>
  <c r="BU667" i="1"/>
  <c r="BZ672" i="1"/>
  <c r="CH671" i="1"/>
  <c r="BF660" i="1"/>
  <c r="BF668" i="1"/>
  <c r="AN671" i="1"/>
  <c r="AV671" i="1"/>
  <c r="BD671" i="1"/>
  <c r="AH671" i="1"/>
  <c r="AP671" i="1"/>
  <c r="BB671" i="1"/>
  <c r="BM672" i="1"/>
  <c r="CG666" i="1"/>
  <c r="CG683" i="1"/>
  <c r="CG673" i="1"/>
  <c r="CC670" i="1"/>
  <c r="CC661" i="1"/>
  <c r="BY671" i="1"/>
  <c r="BY663" i="1"/>
  <c r="BY677" i="1"/>
  <c r="BU675" i="1"/>
  <c r="BU665" i="1"/>
  <c r="BQ676" i="1"/>
  <c r="BQ668" i="1"/>
  <c r="BQ681" i="1"/>
  <c r="BM680" i="1"/>
  <c r="BM669" i="1"/>
  <c r="AP663" i="1"/>
  <c r="BB663" i="1"/>
  <c r="BZ677" i="1"/>
  <c r="BN677" i="1"/>
  <c r="BQ680" i="1"/>
  <c r="CC667" i="1"/>
  <c r="BU678" i="1"/>
  <c r="CG664" i="1"/>
  <c r="CG676" i="1"/>
  <c r="CG672" i="1"/>
  <c r="CG668" i="1"/>
  <c r="CG665" i="1"/>
  <c r="CG681" i="1"/>
  <c r="CC679" i="1"/>
  <c r="CC680" i="1"/>
  <c r="CC676" i="1"/>
  <c r="CC669" i="1"/>
  <c r="BY660" i="1"/>
  <c r="BY682" i="1"/>
  <c r="BY678" i="1"/>
  <c r="BY674" i="1"/>
  <c r="BY669" i="1"/>
  <c r="BU663" i="1"/>
  <c r="BU664" i="1"/>
  <c r="BU660" i="1"/>
  <c r="BU682" i="1"/>
  <c r="BU673" i="1"/>
  <c r="BQ666" i="1"/>
  <c r="BQ662" i="1"/>
  <c r="BQ683" i="1"/>
  <c r="BQ679" i="1"/>
  <c r="BQ673" i="1"/>
  <c r="BM668" i="1"/>
  <c r="BM670" i="1"/>
  <c r="BM666" i="1"/>
  <c r="BM661" i="1"/>
  <c r="BM677" i="1"/>
  <c r="BJ663" i="1"/>
  <c r="BN681" i="1"/>
  <c r="CD660" i="1"/>
  <c r="BT684" i="1"/>
  <c r="BM683" i="1"/>
  <c r="BJ669" i="1"/>
  <c r="BY670" i="1"/>
  <c r="BQ670" i="1"/>
  <c r="CC678" i="1"/>
  <c r="CG680" i="1"/>
  <c r="BO646" i="1"/>
  <c r="CE645" i="1"/>
  <c r="BW633" i="1"/>
  <c r="CE634" i="1"/>
  <c r="AB27" i="9"/>
  <c r="AB19" i="9"/>
  <c r="AC18" i="9"/>
  <c r="AC10" i="9"/>
  <c r="BS641" i="1"/>
  <c r="CI649" i="1"/>
  <c r="CA632" i="1"/>
  <c r="BO641" i="1"/>
  <c r="BK636" i="1"/>
  <c r="CA649" i="1"/>
  <c r="CI638" i="1"/>
  <c r="BS642" i="1"/>
  <c r="BK634" i="1"/>
  <c r="BT632" i="1"/>
  <c r="CB646" i="1"/>
  <c r="BP649" i="1"/>
  <c r="BX637" i="1"/>
  <c r="CF644" i="1"/>
  <c r="CB645" i="1"/>
  <c r="BP641" i="1"/>
  <c r="BT633" i="1"/>
  <c r="CF634" i="1"/>
  <c r="CB633" i="1"/>
  <c r="BS645" i="1"/>
  <c r="CE641" i="1"/>
  <c r="CA634" i="1"/>
  <c r="BO629" i="1"/>
  <c r="BL630" i="1"/>
  <c r="BP631" i="1"/>
  <c r="BX645" i="1"/>
  <c r="CF647" i="1"/>
  <c r="BL636" i="1"/>
  <c r="BT650" i="1"/>
  <c r="BX644" i="1"/>
  <c r="CB638" i="1"/>
  <c r="CF641" i="1"/>
  <c r="BT640" i="1"/>
  <c r="BL645" i="1"/>
  <c r="BL639" i="1"/>
  <c r="BT636" i="1"/>
  <c r="BP629" i="1"/>
  <c r="CF652" i="1"/>
  <c r="CF645" i="1"/>
  <c r="BL633" i="1"/>
  <c r="BJ653" i="1"/>
  <c r="BR653" i="1"/>
  <c r="BZ653" i="1"/>
  <c r="BK649" i="1"/>
  <c r="CE637" i="1"/>
  <c r="BW634" i="1"/>
  <c r="CI634" i="1"/>
  <c r="CE639" i="1"/>
  <c r="BW643" i="1"/>
  <c r="BS630" i="1"/>
  <c r="BO635" i="1"/>
  <c r="BS646" i="1"/>
  <c r="BL650" i="1"/>
  <c r="BP651" i="1"/>
  <c r="BX632" i="1"/>
  <c r="CB629" i="1"/>
  <c r="CF630" i="1"/>
  <c r="BL635" i="1"/>
  <c r="BP636" i="1"/>
  <c r="BT634" i="1"/>
  <c r="BX651" i="1"/>
  <c r="CF642" i="1"/>
  <c r="CF639" i="1"/>
  <c r="BX641" i="1"/>
  <c r="BT642" i="1"/>
  <c r="BP646" i="1"/>
  <c r="BX642" i="1"/>
  <c r="BP634" i="1"/>
  <c r="BX631" i="1"/>
  <c r="CE647" i="1"/>
  <c r="BL634" i="1"/>
  <c r="BX629" i="1"/>
  <c r="BU603" i="1"/>
  <c r="BU622" i="1" s="1"/>
  <c r="BY602" i="1"/>
  <c r="BM619" i="1"/>
  <c r="CG619" i="1"/>
  <c r="BQ603" i="1"/>
  <c r="BQ622" i="1" s="1"/>
  <c r="AR601" i="1"/>
  <c r="AC26" i="8"/>
  <c r="BY620" i="1"/>
  <c r="CC620" i="1"/>
  <c r="CG601" i="1"/>
  <c r="BQ615" i="1"/>
  <c r="BU607" i="1"/>
  <c r="CC609" i="1"/>
  <c r="BU608" i="1"/>
  <c r="BM613" i="1"/>
  <c r="BU611" i="1"/>
  <c r="BY603" i="1"/>
  <c r="CC604" i="1"/>
  <c r="BY616" i="1"/>
  <c r="CG600" i="1"/>
  <c r="BY615" i="1"/>
  <c r="BQ616" i="1"/>
  <c r="BQ611" i="1"/>
  <c r="BF600" i="1"/>
  <c r="BQ617" i="1"/>
  <c r="BU598" i="1"/>
  <c r="BY604" i="1"/>
  <c r="CC621" i="1"/>
  <c r="CC607" i="1"/>
  <c r="CG621" i="1"/>
  <c r="BQ599" i="1"/>
  <c r="BQ620" i="1"/>
  <c r="BU606" i="1"/>
  <c r="BY601" i="1"/>
  <c r="BY614" i="1"/>
  <c r="CC608" i="1"/>
  <c r="CG599" i="1"/>
  <c r="CG616" i="1"/>
  <c r="BJ605" i="1"/>
  <c r="BM609" i="1"/>
  <c r="BQ607" i="1"/>
  <c r="BU599" i="1"/>
  <c r="BY611" i="1"/>
  <c r="CG607" i="1"/>
  <c r="BM620" i="1"/>
  <c r="BQ610" i="1"/>
  <c r="BU609" i="1"/>
  <c r="CC618" i="1"/>
  <c r="CG610" i="1"/>
  <c r="BM610" i="1"/>
  <c r="BQ601" i="1"/>
  <c r="CC616" i="1"/>
  <c r="BQ604" i="1"/>
  <c r="CG617" i="1"/>
  <c r="BU604" i="1"/>
  <c r="CG620" i="1"/>
  <c r="BZ611" i="1"/>
  <c r="CH613" i="1"/>
  <c r="CC599" i="1"/>
  <c r="BM608" i="1"/>
  <c r="CG614" i="1"/>
  <c r="BM614" i="1"/>
  <c r="CC610" i="1"/>
  <c r="BQ605" i="1"/>
  <c r="BY606" i="1"/>
  <c r="BQ600" i="1"/>
  <c r="BY617" i="1"/>
  <c r="CG615" i="1"/>
  <c r="CG604" i="1"/>
  <c r="BM598" i="1"/>
  <c r="BY600" i="1"/>
  <c r="CC612" i="1"/>
  <c r="BQ619" i="1"/>
  <c r="BY610" i="1"/>
  <c r="BM603" i="1"/>
  <c r="CC619" i="1"/>
  <c r="BQ614" i="1"/>
  <c r="AJ601" i="1"/>
  <c r="BT622" i="1"/>
  <c r="BX622" i="1"/>
  <c r="BP622" i="1"/>
  <c r="CF622" i="1"/>
  <c r="BQ618" i="1"/>
  <c r="BQ612" i="1"/>
  <c r="BU618" i="1"/>
  <c r="BY599" i="1"/>
  <c r="CC605" i="1"/>
  <c r="CG618" i="1"/>
  <c r="CG608" i="1"/>
  <c r="BQ606" i="1"/>
  <c r="BU616" i="1"/>
  <c r="BU601" i="1"/>
  <c r="BY608" i="1"/>
  <c r="CC614" i="1"/>
  <c r="CC603" i="1"/>
  <c r="CG606" i="1"/>
  <c r="BJ617" i="1"/>
  <c r="BM612" i="1"/>
  <c r="BQ598" i="1"/>
  <c r="BU610" i="1"/>
  <c r="CC606" i="1"/>
  <c r="CC622" i="1" s="1"/>
  <c r="CG598" i="1"/>
  <c r="BK622" i="1"/>
  <c r="BM618" i="1"/>
  <c r="BM607" i="1"/>
  <c r="BY621" i="1"/>
  <c r="CG612" i="1"/>
  <c r="BM605" i="1"/>
  <c r="BU614" i="1"/>
  <c r="CI622" i="1"/>
  <c r="BM606" i="1"/>
  <c r="BU602" i="1"/>
  <c r="BN614" i="1"/>
  <c r="BM621" i="1"/>
  <c r="BU605" i="1"/>
  <c r="BN601" i="1"/>
  <c r="BM617" i="1"/>
  <c r="BU615" i="1"/>
  <c r="BK590" i="1"/>
  <c r="BK577" i="1"/>
  <c r="BK582" i="1"/>
  <c r="BK589" i="1"/>
  <c r="BK576" i="1"/>
  <c r="BK583" i="1"/>
  <c r="BK567" i="1"/>
  <c r="BK578" i="1"/>
  <c r="CA574" i="1"/>
  <c r="CA569" i="1"/>
  <c r="CA576" i="1"/>
  <c r="CA583" i="1"/>
  <c r="CA567" i="1"/>
  <c r="CA578" i="1"/>
  <c r="CA572" i="1"/>
  <c r="BS573" i="1"/>
  <c r="BS589" i="1"/>
  <c r="CI587" i="1"/>
  <c r="CI581" i="1"/>
  <c r="BS585" i="1"/>
  <c r="CA590" i="1"/>
  <c r="AI578" i="1"/>
  <c r="AG570" i="1"/>
  <c r="AO570" i="1"/>
  <c r="AW570" i="1"/>
  <c r="BE570" i="1"/>
  <c r="AJ570" i="1"/>
  <c r="AN570" i="1"/>
  <c r="AR570" i="1"/>
  <c r="AV570" i="1"/>
  <c r="AZ570" i="1"/>
  <c r="BD570" i="1"/>
  <c r="BL572" i="1"/>
  <c r="BL586" i="1"/>
  <c r="BT589" i="1"/>
  <c r="BT572" i="1"/>
  <c r="BX577" i="1"/>
  <c r="BX586" i="1"/>
  <c r="BW589" i="1"/>
  <c r="BW569" i="1"/>
  <c r="BW574" i="1"/>
  <c r="BW576" i="1"/>
  <c r="BW583" i="1"/>
  <c r="BW567" i="1"/>
  <c r="BW586" i="1"/>
  <c r="CE576" i="1"/>
  <c r="CE575" i="1"/>
  <c r="BK570" i="1"/>
  <c r="CA586" i="1"/>
  <c r="CI567" i="1"/>
  <c r="CE580" i="1"/>
  <c r="BW571" i="1"/>
  <c r="BW588" i="1"/>
  <c r="BS584" i="1"/>
  <c r="BO580" i="1"/>
  <c r="BK572" i="1"/>
  <c r="BS574" i="1"/>
  <c r="BK574" i="1"/>
  <c r="CI569" i="1"/>
  <c r="CG591" i="1"/>
  <c r="BP584" i="1"/>
  <c r="BX575" i="1"/>
  <c r="BO586" i="1"/>
  <c r="BS570" i="1"/>
  <c r="CA570" i="1"/>
  <c r="CI589" i="1"/>
  <c r="CI568" i="1"/>
  <c r="CE587" i="1"/>
  <c r="CE584" i="1"/>
  <c r="CA579" i="1"/>
  <c r="CA580" i="1"/>
  <c r="BW575" i="1"/>
  <c r="BW572" i="1"/>
  <c r="BS571" i="1"/>
  <c r="BS568" i="1"/>
  <c r="BS588" i="1"/>
  <c r="BO587" i="1"/>
  <c r="BO584" i="1"/>
  <c r="BK579" i="1"/>
  <c r="BK580" i="1"/>
  <c r="BW577" i="1"/>
  <c r="CI579" i="1"/>
  <c r="BO577" i="1"/>
  <c r="BW573" i="1"/>
  <c r="CE573" i="1"/>
  <c r="CA577" i="1"/>
  <c r="BW590" i="1"/>
  <c r="CE590" i="1"/>
  <c r="BW581" i="1"/>
  <c r="CE574" i="1"/>
  <c r="AI570" i="1"/>
  <c r="BO574" i="1"/>
  <c r="BO581" i="1"/>
  <c r="BO589" i="1"/>
  <c r="BO573" i="1"/>
  <c r="BO576" i="1"/>
  <c r="BO583" i="1"/>
  <c r="BO567" i="1"/>
  <c r="BO570" i="1"/>
  <c r="BS582" i="1"/>
  <c r="BS569" i="1"/>
  <c r="BS576" i="1"/>
  <c r="BS583" i="1"/>
  <c r="BS567" i="1"/>
  <c r="CI570" i="1"/>
  <c r="CI574" i="1"/>
  <c r="CI577" i="1"/>
  <c r="CI590" i="1"/>
  <c r="CI571" i="1"/>
  <c r="CI588" i="1"/>
  <c r="CI572" i="1"/>
  <c r="CI578" i="1"/>
  <c r="AB591" i="1"/>
  <c r="BS578" i="1"/>
  <c r="CE570" i="1"/>
  <c r="CI584" i="1"/>
  <c r="CA575" i="1"/>
  <c r="BW568" i="1"/>
  <c r="BS587" i="1"/>
  <c r="BO579" i="1"/>
  <c r="BK575" i="1"/>
  <c r="CE569" i="1"/>
  <c r="BW582" i="1"/>
  <c r="CE579" i="1"/>
  <c r="CB573" i="1"/>
  <c r="CF577" i="1"/>
  <c r="CB588" i="1"/>
  <c r="BO578" i="1"/>
  <c r="BW578" i="1"/>
  <c r="CE586" i="1"/>
  <c r="CI583" i="1"/>
  <c r="CI576" i="1"/>
  <c r="CE568" i="1"/>
  <c r="CE588" i="1"/>
  <c r="CA587" i="1"/>
  <c r="CA584" i="1"/>
  <c r="BW579" i="1"/>
  <c r="BW580" i="1"/>
  <c r="BS575" i="1"/>
  <c r="BS572" i="1"/>
  <c r="BO571" i="1"/>
  <c r="BO568" i="1"/>
  <c r="BO588" i="1"/>
  <c r="BK587" i="1"/>
  <c r="BK584" i="1"/>
  <c r="BK581" i="1"/>
  <c r="CA581" i="1"/>
  <c r="BS590" i="1"/>
  <c r="CA585" i="1"/>
  <c r="CI582" i="1"/>
  <c r="BO590" i="1"/>
  <c r="CE582" i="1"/>
  <c r="CA573" i="1"/>
  <c r="CA582" i="1"/>
  <c r="CI585" i="1"/>
  <c r="CA589" i="1"/>
  <c r="AQ570" i="1"/>
  <c r="BJ582" i="1"/>
  <c r="BJ570" i="1"/>
  <c r="BJ569" i="1"/>
  <c r="BJ590" i="1"/>
  <c r="BJ575" i="1"/>
  <c r="BN588" i="1"/>
  <c r="BN570" i="1"/>
  <c r="BN587" i="1"/>
  <c r="BN576" i="1"/>
  <c r="BR589" i="1"/>
  <c r="BR567" i="1"/>
  <c r="BR588" i="1"/>
  <c r="BR577" i="1"/>
  <c r="BV587" i="1"/>
  <c r="BV568" i="1"/>
  <c r="BV589" i="1"/>
  <c r="BV578" i="1"/>
  <c r="BZ569" i="1"/>
  <c r="BZ591" i="1" s="1"/>
  <c r="BZ590" i="1"/>
  <c r="BZ579" i="1"/>
  <c r="CD574" i="1"/>
  <c r="CD577" i="1"/>
  <c r="CD570" i="1"/>
  <c r="CD587" i="1"/>
  <c r="CD580" i="1"/>
  <c r="CH578" i="1"/>
  <c r="CH567" i="1"/>
  <c r="CH588" i="1"/>
  <c r="CH581" i="1"/>
  <c r="CH584" i="1"/>
  <c r="CC591" i="1"/>
  <c r="BU552" i="1"/>
  <c r="BU550" i="1"/>
  <c r="BU542" i="1"/>
  <c r="BU549" i="1"/>
  <c r="CC549" i="1"/>
  <c r="CC542" i="1"/>
  <c r="CC547" i="1"/>
  <c r="CC537" i="1"/>
  <c r="BU547" i="1"/>
  <c r="CC543" i="1"/>
  <c r="BM551" i="1"/>
  <c r="CC553" i="1"/>
  <c r="BQ543" i="1"/>
  <c r="CC558" i="1"/>
  <c r="BQ542" i="1"/>
  <c r="CC550" i="1"/>
  <c r="CG548" i="1"/>
  <c r="CC559" i="1"/>
  <c r="CC540" i="1"/>
  <c r="BY555" i="1"/>
  <c r="BY536" i="1"/>
  <c r="BU556" i="1"/>
  <c r="BU538" i="1"/>
  <c r="BQ537" i="1"/>
  <c r="BQ553" i="1"/>
  <c r="BM556" i="1"/>
  <c r="BM541" i="1"/>
  <c r="BU545" i="1"/>
  <c r="BU539" i="1"/>
  <c r="BN549" i="1"/>
  <c r="BN544" i="1"/>
  <c r="BN537" i="1"/>
  <c r="BN547" i="1"/>
  <c r="BN557" i="1"/>
  <c r="BR550" i="1"/>
  <c r="BR545" i="1"/>
  <c r="BR556" i="1"/>
  <c r="BR539" i="1"/>
  <c r="BR553" i="1"/>
  <c r="BV551" i="1"/>
  <c r="BV552" i="1"/>
  <c r="BZ548" i="1"/>
  <c r="BZ550" i="1"/>
  <c r="BZ536" i="1"/>
  <c r="BZ556" i="1"/>
  <c r="BZ541" i="1"/>
  <c r="BZ555" i="1"/>
  <c r="CD549" i="1"/>
  <c r="CD553" i="1"/>
  <c r="CD548" i="1"/>
  <c r="CD554" i="1"/>
  <c r="CH550" i="1"/>
  <c r="CH554" i="1"/>
  <c r="CH539" i="1"/>
  <c r="CH544" i="1"/>
  <c r="CH559" i="1"/>
  <c r="CH552" i="1"/>
  <c r="CH543" i="1"/>
  <c r="CH553" i="1"/>
  <c r="BQ538" i="1"/>
  <c r="BQ554" i="1"/>
  <c r="BQ547" i="1"/>
  <c r="BQ541" i="1"/>
  <c r="CG551" i="1"/>
  <c r="CG559" i="1"/>
  <c r="CG556" i="1"/>
  <c r="CG536" i="1"/>
  <c r="CG541" i="1"/>
  <c r="BQ545" i="1"/>
  <c r="BY554" i="1"/>
  <c r="CG544" i="1"/>
  <c r="BM546" i="1"/>
  <c r="BQ555" i="1"/>
  <c r="BQ540" i="1"/>
  <c r="BU546" i="1"/>
  <c r="BY544" i="1"/>
  <c r="CC538" i="1"/>
  <c r="CG543" i="1"/>
  <c r="CG537" i="1"/>
  <c r="BM549" i="1"/>
  <c r="BU554" i="1"/>
  <c r="CC552" i="1"/>
  <c r="BU548" i="1"/>
  <c r="CC555" i="1"/>
  <c r="BU555" i="1"/>
  <c r="CC556" i="1"/>
  <c r="CG538" i="1"/>
  <c r="CG542" i="1"/>
  <c r="CC541" i="1"/>
  <c r="CC546" i="1"/>
  <c r="BY552" i="1"/>
  <c r="BU557" i="1"/>
  <c r="BU551" i="1"/>
  <c r="BQ550" i="1"/>
  <c r="BQ551" i="1"/>
  <c r="BQ559" i="1"/>
  <c r="BQ556" i="1"/>
  <c r="CG549" i="1"/>
  <c r="BF536" i="1"/>
  <c r="BF539" i="1" s="1"/>
  <c r="BM550" i="1"/>
  <c r="BM538" i="1"/>
  <c r="BM544" i="1"/>
  <c r="BM553" i="1"/>
  <c r="BY557" i="1"/>
  <c r="BY546" i="1"/>
  <c r="BY559" i="1"/>
  <c r="BY541" i="1"/>
  <c r="BY560" i="1" s="1"/>
  <c r="BY543" i="1"/>
  <c r="BM548" i="1"/>
  <c r="BY537" i="1"/>
  <c r="BM552" i="1"/>
  <c r="BM545" i="1"/>
  <c r="BQ539" i="1"/>
  <c r="BQ552" i="1"/>
  <c r="BU541" i="1"/>
  <c r="BY547" i="1"/>
  <c r="CC545" i="1"/>
  <c r="CG550" i="1"/>
  <c r="BM540" i="1"/>
  <c r="BM542" i="1"/>
  <c r="BU537" i="1"/>
  <c r="CG547" i="1"/>
  <c r="BY545" i="1"/>
  <c r="CG554" i="1"/>
  <c r="BU558" i="1"/>
  <c r="CG546" i="1"/>
  <c r="CG558" i="1"/>
  <c r="CG539" i="1"/>
  <c r="CC539" i="1"/>
  <c r="CC554" i="1"/>
  <c r="BY549" i="1"/>
  <c r="BY553" i="1"/>
  <c r="BU543" i="1"/>
  <c r="BU544" i="1"/>
  <c r="BQ536" i="1"/>
  <c r="BQ560" i="1" s="1"/>
  <c r="BQ544" i="1"/>
  <c r="BM559" i="1"/>
  <c r="BM543" i="1"/>
  <c r="CG540" i="1"/>
  <c r="BY548" i="1"/>
  <c r="CC551" i="1"/>
  <c r="BM555" i="1"/>
  <c r="CC557" i="1"/>
  <c r="AB560" i="1"/>
  <c r="BG537" i="1"/>
  <c r="AQ539" i="1"/>
  <c r="AY539" i="1"/>
  <c r="AH539" i="1"/>
  <c r="AP539" i="1"/>
  <c r="AX539" i="1"/>
  <c r="BF544" i="1"/>
  <c r="BF547" i="1" s="1"/>
  <c r="AJ547" i="1"/>
  <c r="AR547" i="1"/>
  <c r="AZ547" i="1"/>
  <c r="BF545" i="1"/>
  <c r="AL547" i="1"/>
  <c r="AT547" i="1"/>
  <c r="BB547" i="1"/>
  <c r="BF538" i="1"/>
  <c r="AG539" i="1"/>
  <c r="AK539" i="1"/>
  <c r="AO539" i="1"/>
  <c r="AS539" i="1"/>
  <c r="AW539" i="1"/>
  <c r="BA539" i="1"/>
  <c r="BE539" i="1"/>
  <c r="BF537" i="1"/>
  <c r="BG538" i="1"/>
  <c r="AG547" i="1"/>
  <c r="AK547" i="1"/>
  <c r="AO547" i="1"/>
  <c r="AS547" i="1"/>
  <c r="AW547" i="1"/>
  <c r="BA547" i="1"/>
  <c r="BE547" i="1"/>
  <c r="AI547" i="1"/>
  <c r="AM547" i="1"/>
  <c r="AQ547" i="1"/>
  <c r="AU547" i="1"/>
  <c r="AY547" i="1"/>
  <c r="BC547" i="1"/>
  <c r="BG546" i="1"/>
  <c r="BK525" i="1"/>
  <c r="BK517" i="1"/>
  <c r="BK510" i="1"/>
  <c r="BK521" i="1"/>
  <c r="BK506" i="1"/>
  <c r="BK524" i="1"/>
  <c r="BO515" i="1"/>
  <c r="BO517" i="1"/>
  <c r="BO509" i="1"/>
  <c r="BO513" i="1"/>
  <c r="BO520" i="1"/>
  <c r="BS509" i="1"/>
  <c r="BS525" i="1"/>
  <c r="BS520" i="1"/>
  <c r="BS511" i="1"/>
  <c r="BS521" i="1"/>
  <c r="BS512" i="1"/>
  <c r="BS523" i="1"/>
  <c r="BS528" i="1"/>
  <c r="BW510" i="1"/>
  <c r="BW515" i="1"/>
  <c r="BW507" i="1"/>
  <c r="CA528" i="1"/>
  <c r="CA525" i="1"/>
  <c r="CA507" i="1"/>
  <c r="CA517" i="1"/>
  <c r="CA506" i="1"/>
  <c r="CA521" i="1"/>
  <c r="CA510" i="1"/>
  <c r="CA524" i="1"/>
  <c r="CE510" i="1"/>
  <c r="CE517" i="1"/>
  <c r="CE509" i="1"/>
  <c r="CE513" i="1"/>
  <c r="CE516" i="1"/>
  <c r="CI516" i="1"/>
  <c r="CI525" i="1"/>
  <c r="CI508" i="1"/>
  <c r="CI523" i="1"/>
  <c r="CI524" i="1"/>
  <c r="BW516" i="1"/>
  <c r="AI508" i="1"/>
  <c r="BG508" i="1"/>
  <c r="AM508" i="1"/>
  <c r="AU508" i="1"/>
  <c r="BC508" i="1"/>
  <c r="AC529" i="1"/>
  <c r="CK519" i="1" s="1"/>
  <c r="BS522" i="1"/>
  <c r="CA508" i="1"/>
  <c r="CI506" i="1"/>
  <c r="BO522" i="1"/>
  <c r="BS524" i="1"/>
  <c r="CA519" i="1"/>
  <c r="CI514" i="1"/>
  <c r="BW511" i="1"/>
  <c r="BK509" i="1"/>
  <c r="CI509" i="1"/>
  <c r="BW519" i="1"/>
  <c r="BK523" i="1"/>
  <c r="CE512" i="1"/>
  <c r="CJ518" i="1"/>
  <c r="CJ510" i="1"/>
  <c r="CJ519" i="1"/>
  <c r="CJ515" i="1"/>
  <c r="BK508" i="1"/>
  <c r="BO505" i="1"/>
  <c r="BS506" i="1"/>
  <c r="BW521" i="1"/>
  <c r="CA522" i="1"/>
  <c r="CE523" i="1"/>
  <c r="CI517" i="1"/>
  <c r="BK516" i="1"/>
  <c r="BO506" i="1"/>
  <c r="BS507" i="1"/>
  <c r="BW524" i="1"/>
  <c r="BW525" i="1"/>
  <c r="CA526" i="1"/>
  <c r="CE507" i="1"/>
  <c r="CI513" i="1"/>
  <c r="BK512" i="1"/>
  <c r="BS519" i="1"/>
  <c r="BW522" i="1"/>
  <c r="CE524" i="1"/>
  <c r="BK511" i="1"/>
  <c r="CA509" i="1"/>
  <c r="BK520" i="1"/>
  <c r="BS527" i="1"/>
  <c r="BW513" i="1"/>
  <c r="CE515" i="1"/>
  <c r="BO510" i="1"/>
  <c r="CA527" i="1"/>
  <c r="BW517" i="1"/>
  <c r="BK528" i="1"/>
  <c r="CI520" i="1"/>
  <c r="BS526" i="1"/>
  <c r="BS515" i="1"/>
  <c r="BX519" i="1"/>
  <c r="AG516" i="1"/>
  <c r="BG513" i="1"/>
  <c r="AK516" i="1"/>
  <c r="AW516" i="1"/>
  <c r="BO521" i="1"/>
  <c r="BW523" i="1"/>
  <c r="CE505" i="1"/>
  <c r="BK505" i="1"/>
  <c r="BO523" i="1"/>
  <c r="BW505" i="1"/>
  <c r="CE520" i="1"/>
  <c r="BO528" i="1"/>
  <c r="CE518" i="1"/>
  <c r="BW526" i="1"/>
  <c r="BO519" i="1"/>
  <c r="CE526" i="1"/>
  <c r="BW506" i="1"/>
  <c r="BO525" i="1"/>
  <c r="CI526" i="1"/>
  <c r="CJ522" i="1"/>
  <c r="CJ517" i="1"/>
  <c r="CJ505" i="1"/>
  <c r="CJ524" i="1"/>
  <c r="CJ512" i="1"/>
  <c r="CJ507" i="1"/>
  <c r="BL522" i="1"/>
  <c r="BP511" i="1"/>
  <c r="BT509" i="1"/>
  <c r="BX526" i="1"/>
  <c r="BX520" i="1"/>
  <c r="CB526" i="1"/>
  <c r="CF507" i="1"/>
  <c r="BL526" i="1"/>
  <c r="BP509" i="1"/>
  <c r="BP507" i="1"/>
  <c r="BT528" i="1"/>
  <c r="BX511" i="1"/>
  <c r="BX509" i="1"/>
  <c r="CB522" i="1"/>
  <c r="CF509" i="1"/>
  <c r="CF511" i="1"/>
  <c r="BP521" i="1"/>
  <c r="BT513" i="1"/>
  <c r="BX508" i="1"/>
  <c r="CF521" i="1"/>
  <c r="BP519" i="1"/>
  <c r="BT527" i="1"/>
  <c r="CB508" i="1"/>
  <c r="CF515" i="1"/>
  <c r="BP508" i="1"/>
  <c r="BP522" i="1"/>
  <c r="BT523" i="1"/>
  <c r="CF524" i="1"/>
  <c r="BX524" i="1"/>
  <c r="BK526" i="1"/>
  <c r="BO527" i="1"/>
  <c r="BS513" i="1"/>
  <c r="BW514" i="1"/>
  <c r="CA515" i="1"/>
  <c r="CE511" i="1"/>
  <c r="CI512" i="1"/>
  <c r="BK515" i="1"/>
  <c r="BO516" i="1"/>
  <c r="BS514" i="1"/>
  <c r="BW508" i="1"/>
  <c r="CA505" i="1"/>
  <c r="CE522" i="1"/>
  <c r="CE527" i="1"/>
  <c r="CI528" i="1"/>
  <c r="BK527" i="1"/>
  <c r="BS510" i="1"/>
  <c r="CA512" i="1"/>
  <c r="CI519" i="1"/>
  <c r="BO524" i="1"/>
  <c r="CE528" i="1"/>
  <c r="BK518" i="1"/>
  <c r="BS518" i="1"/>
  <c r="CA520" i="1"/>
  <c r="CI527" i="1"/>
  <c r="BO512" i="1"/>
  <c r="CE508" i="1"/>
  <c r="CE525" i="1"/>
  <c r="BO508" i="1"/>
  <c r="CA518" i="1"/>
  <c r="BK507" i="1"/>
  <c r="BK514" i="1"/>
  <c r="BO514" i="1"/>
  <c r="BT518" i="1"/>
  <c r="CE514" i="1"/>
  <c r="CI515" i="1"/>
  <c r="BF505" i="1"/>
  <c r="AH508" i="1"/>
  <c r="AL508" i="1"/>
  <c r="AP508" i="1"/>
  <c r="AT508" i="1"/>
  <c r="AX508" i="1"/>
  <c r="BB508" i="1"/>
  <c r="AG508" i="1"/>
  <c r="AK508" i="1"/>
  <c r="AO508" i="1"/>
  <c r="AS508" i="1"/>
  <c r="AW508" i="1"/>
  <c r="BA508" i="1"/>
  <c r="BE508" i="1"/>
  <c r="AJ508" i="1"/>
  <c r="AN508" i="1"/>
  <c r="AR508" i="1"/>
  <c r="AV508" i="1"/>
  <c r="AZ508" i="1"/>
  <c r="BD508" i="1"/>
  <c r="BF513" i="1"/>
  <c r="AP516" i="1"/>
  <c r="AX516" i="1"/>
  <c r="AF516" i="1"/>
  <c r="AJ516" i="1"/>
  <c r="AN516" i="1"/>
  <c r="AR516" i="1"/>
  <c r="AV516" i="1"/>
  <c r="AZ516" i="1"/>
  <c r="BD516" i="1"/>
  <c r="BF515" i="1"/>
  <c r="BQ494" i="1"/>
  <c r="BQ478" i="1"/>
  <c r="BQ477" i="1"/>
  <c r="BQ479" i="1"/>
  <c r="BQ487" i="1"/>
  <c r="BQ482" i="1"/>
  <c r="BQ495" i="1"/>
  <c r="BQ474" i="1"/>
  <c r="BQ491" i="1"/>
  <c r="BQ476" i="1"/>
  <c r="BQ480" i="1"/>
  <c r="BQ496" i="1"/>
  <c r="BQ483" i="1"/>
  <c r="BQ484" i="1"/>
  <c r="BQ475" i="1"/>
  <c r="BQ490" i="1"/>
  <c r="BQ486" i="1"/>
  <c r="BQ492" i="1"/>
  <c r="BQ497" i="1"/>
  <c r="CC495" i="1"/>
  <c r="CC491" i="1"/>
  <c r="CC481" i="1"/>
  <c r="CC480" i="1"/>
  <c r="CC485" i="1"/>
  <c r="CC489" i="1"/>
  <c r="CC494" i="1"/>
  <c r="CC488" i="1"/>
  <c r="CC486" i="1"/>
  <c r="CC484" i="1"/>
  <c r="CC493" i="1"/>
  <c r="CC487" i="1"/>
  <c r="CC492" i="1"/>
  <c r="CC474" i="1"/>
  <c r="CC479" i="1"/>
  <c r="CC476" i="1"/>
  <c r="CC490" i="1"/>
  <c r="CC477" i="1"/>
  <c r="CC496" i="1"/>
  <c r="BU490" i="1"/>
  <c r="BU478" i="1"/>
  <c r="BU492" i="1"/>
  <c r="BU486" i="1"/>
  <c r="BU487" i="1"/>
  <c r="BU488" i="1"/>
  <c r="BU495" i="1"/>
  <c r="BU476" i="1"/>
  <c r="BU481" i="1"/>
  <c r="BU493" i="1"/>
  <c r="BU479" i="1"/>
  <c r="BU485" i="1"/>
  <c r="BU484" i="1"/>
  <c r="BU489" i="1"/>
  <c r="BU497" i="1"/>
  <c r="BU474" i="1"/>
  <c r="BY495" i="1"/>
  <c r="BY493" i="1"/>
  <c r="BY488" i="1"/>
  <c r="BY496" i="1"/>
  <c r="BY486" i="1"/>
  <c r="BY482" i="1"/>
  <c r="BY478" i="1"/>
  <c r="BY491" i="1"/>
  <c r="BY481" i="1"/>
  <c r="BY487" i="1"/>
  <c r="BY492" i="1"/>
  <c r="BY494" i="1"/>
  <c r="BY489" i="1"/>
  <c r="BY474" i="1"/>
  <c r="BY483" i="1"/>
  <c r="BY480" i="1"/>
  <c r="BY485" i="1"/>
  <c r="BM479" i="1"/>
  <c r="BU475" i="1"/>
  <c r="BY477" i="1"/>
  <c r="BY484" i="1"/>
  <c r="CC475" i="1"/>
  <c r="BU477" i="1"/>
  <c r="BM490" i="1"/>
  <c r="BM486" i="1"/>
  <c r="BM476" i="1"/>
  <c r="BM491" i="1"/>
  <c r="BM480" i="1"/>
  <c r="BM496" i="1"/>
  <c r="BM477" i="1"/>
  <c r="BM474" i="1"/>
  <c r="BM488" i="1"/>
  <c r="BM484" i="1"/>
  <c r="BM493" i="1"/>
  <c r="BM489" i="1"/>
  <c r="BM494" i="1"/>
  <c r="BM495" i="1"/>
  <c r="BM485" i="1"/>
  <c r="BM492" i="1"/>
  <c r="CG490" i="1"/>
  <c r="CG475" i="1"/>
  <c r="CG483" i="1"/>
  <c r="CG494" i="1"/>
  <c r="CG480" i="1"/>
  <c r="CG493" i="1"/>
  <c r="CG477" i="1"/>
  <c r="CG476" i="1"/>
  <c r="CG491" i="1"/>
  <c r="CG474" i="1"/>
  <c r="CG478" i="1"/>
  <c r="CG495" i="1"/>
  <c r="CG497" i="1"/>
  <c r="CG489" i="1"/>
  <c r="CG479" i="1"/>
  <c r="CG492" i="1"/>
  <c r="CG482" i="1"/>
  <c r="BM483" i="1"/>
  <c r="BU482" i="1"/>
  <c r="BY497" i="1"/>
  <c r="CG484" i="1"/>
  <c r="BM497" i="1"/>
  <c r="BM487" i="1"/>
  <c r="CC497" i="1"/>
  <c r="BM478" i="1"/>
  <c r="CG487" i="1"/>
  <c r="BQ493" i="1"/>
  <c r="CG486" i="1"/>
  <c r="CG481" i="1"/>
  <c r="BQ481" i="1"/>
  <c r="BY479" i="1"/>
  <c r="BQ485" i="1"/>
  <c r="BU496" i="1"/>
  <c r="CC483" i="1"/>
  <c r="BM475" i="1"/>
  <c r="BQ489" i="1"/>
  <c r="CC482" i="1"/>
  <c r="BU483" i="1"/>
  <c r="BY490" i="1"/>
  <c r="BU491" i="1"/>
  <c r="AF477" i="1"/>
  <c r="BF476" i="1"/>
  <c r="BJ494" i="1"/>
  <c r="BJ478" i="1"/>
  <c r="BJ489" i="1"/>
  <c r="BJ496" i="1"/>
  <c r="BJ480" i="1"/>
  <c r="BN486" i="1"/>
  <c r="BN497" i="1"/>
  <c r="BN481" i="1"/>
  <c r="BN488" i="1"/>
  <c r="BN495" i="1"/>
  <c r="BN483" i="1"/>
  <c r="BR494" i="1"/>
  <c r="BR478" i="1"/>
  <c r="BR489" i="1"/>
  <c r="BR496" i="1"/>
  <c r="BR480" i="1"/>
  <c r="BR495" i="1"/>
  <c r="BV475" i="1"/>
  <c r="BV486" i="1"/>
  <c r="BV497" i="1"/>
  <c r="BV481" i="1"/>
  <c r="BV488" i="1"/>
  <c r="BV479" i="1"/>
  <c r="BZ494" i="1"/>
  <c r="BZ478" i="1"/>
  <c r="BZ489" i="1"/>
  <c r="BZ496" i="1"/>
  <c r="BZ480" i="1"/>
  <c r="BZ491" i="1"/>
  <c r="BZ479" i="1"/>
  <c r="CD481" i="1"/>
  <c r="CD486" i="1"/>
  <c r="CD497" i="1"/>
  <c r="CD492" i="1"/>
  <c r="CD476" i="1"/>
  <c r="CD475" i="1"/>
  <c r="CH489" i="1"/>
  <c r="CH482" i="1"/>
  <c r="CH492" i="1"/>
  <c r="CH476" i="1"/>
  <c r="CH493" i="1"/>
  <c r="CH487" i="1"/>
  <c r="BJ479" i="1"/>
  <c r="BZ495" i="1"/>
  <c r="CH479" i="1"/>
  <c r="BR475" i="1"/>
  <c r="CD477" i="1"/>
  <c r="BN479" i="1"/>
  <c r="CD495" i="1"/>
  <c r="CH475" i="1"/>
  <c r="CH496" i="1"/>
  <c r="CH490" i="1"/>
  <c r="CD488" i="1"/>
  <c r="CD474" i="1"/>
  <c r="CD494" i="1"/>
  <c r="BZ492" i="1"/>
  <c r="BZ493" i="1"/>
  <c r="BZ486" i="1"/>
  <c r="BV484" i="1"/>
  <c r="BV485" i="1"/>
  <c r="BV478" i="1"/>
  <c r="BR476" i="1"/>
  <c r="BR477" i="1"/>
  <c r="BR497" i="1"/>
  <c r="BR490" i="1"/>
  <c r="BN492" i="1"/>
  <c r="BN489" i="1"/>
  <c r="BN482" i="1"/>
  <c r="BJ484" i="1"/>
  <c r="BJ481" i="1"/>
  <c r="BJ474" i="1"/>
  <c r="BR483" i="1"/>
  <c r="CD491" i="1"/>
  <c r="AL485" i="1"/>
  <c r="BB485" i="1"/>
  <c r="BF483" i="1"/>
  <c r="BN487" i="1"/>
  <c r="CD487" i="1"/>
  <c r="BJ491" i="1"/>
  <c r="BV483" i="1"/>
  <c r="CH485" i="1"/>
  <c r="BR487" i="1"/>
  <c r="CD483" i="1"/>
  <c r="CH480" i="1"/>
  <c r="CH474" i="1"/>
  <c r="CH494" i="1"/>
  <c r="CD496" i="1"/>
  <c r="CD478" i="1"/>
  <c r="BZ476" i="1"/>
  <c r="BZ477" i="1"/>
  <c r="BZ497" i="1"/>
  <c r="BZ490" i="1"/>
  <c r="BV492" i="1"/>
  <c r="BV489" i="1"/>
  <c r="BV482" i="1"/>
  <c r="BR484" i="1"/>
  <c r="BR481" i="1"/>
  <c r="BR474" i="1"/>
  <c r="BN476" i="1"/>
  <c r="BN496" i="1"/>
  <c r="BN493" i="1"/>
  <c r="BN490" i="1"/>
  <c r="BJ488" i="1"/>
  <c r="BJ485" i="1"/>
  <c r="BJ482" i="1"/>
  <c r="CH481" i="1"/>
  <c r="BZ483" i="1"/>
  <c r="AC498" i="1"/>
  <c r="CK481" i="1" s="1"/>
  <c r="AI477" i="1"/>
  <c r="AM477" i="1"/>
  <c r="AQ477" i="1"/>
  <c r="AU477" i="1"/>
  <c r="AY477" i="1"/>
  <c r="BC477" i="1"/>
  <c r="AI485" i="1"/>
  <c r="AM485" i="1"/>
  <c r="AQ485" i="1"/>
  <c r="AU485" i="1"/>
  <c r="AY485" i="1"/>
  <c r="BC485" i="1"/>
  <c r="BG483" i="1"/>
  <c r="BO462" i="1"/>
  <c r="BO459" i="1"/>
  <c r="BO444" i="1"/>
  <c r="BO460" i="1"/>
  <c r="BO451" i="1"/>
  <c r="BO457" i="1"/>
  <c r="BO466" i="1"/>
  <c r="BO454" i="1"/>
  <c r="BO448" i="1"/>
  <c r="BO464" i="1"/>
  <c r="BO455" i="1"/>
  <c r="BO445" i="1"/>
  <c r="BO461" i="1"/>
  <c r="BO458" i="1"/>
  <c r="BO450" i="1"/>
  <c r="CI465" i="1"/>
  <c r="CI454" i="1"/>
  <c r="CI447" i="1"/>
  <c r="CI452" i="1"/>
  <c r="CI443" i="1"/>
  <c r="CI445" i="1"/>
  <c r="CI461" i="1"/>
  <c r="CI446" i="1"/>
  <c r="CI455" i="1"/>
  <c r="CI456" i="1"/>
  <c r="CI451" i="1"/>
  <c r="CI449" i="1"/>
  <c r="CI450" i="1"/>
  <c r="CI463" i="1"/>
  <c r="BK445" i="1"/>
  <c r="BS453" i="1"/>
  <c r="CA461" i="1"/>
  <c r="CE449" i="1"/>
  <c r="BS459" i="1"/>
  <c r="CA443" i="1"/>
  <c r="BO452" i="1"/>
  <c r="BS444" i="1"/>
  <c r="CA460" i="1"/>
  <c r="CE452" i="1"/>
  <c r="CI444" i="1"/>
  <c r="BO447" i="1"/>
  <c r="CA459" i="1"/>
  <c r="BG451" i="1"/>
  <c r="AG454" i="1"/>
  <c r="BG452" i="1"/>
  <c r="AI454" i="1"/>
  <c r="BK458" i="1"/>
  <c r="BK466" i="1"/>
  <c r="BK452" i="1"/>
  <c r="BK455" i="1"/>
  <c r="BK453" i="1"/>
  <c r="BK454" i="1"/>
  <c r="BK443" i="1"/>
  <c r="BK456" i="1"/>
  <c r="BK463" i="1"/>
  <c r="BK457" i="1"/>
  <c r="BK462" i="1"/>
  <c r="BK465" i="1"/>
  <c r="BW466" i="1"/>
  <c r="BW446" i="1"/>
  <c r="BW443" i="1"/>
  <c r="BW444" i="1"/>
  <c r="BW460" i="1"/>
  <c r="BW449" i="1"/>
  <c r="BW465" i="1"/>
  <c r="BW454" i="1"/>
  <c r="BW462" i="1"/>
  <c r="BW451" i="1"/>
  <c r="BW448" i="1"/>
  <c r="BW464" i="1"/>
  <c r="BW453" i="1"/>
  <c r="CA446" i="1"/>
  <c r="CA452" i="1"/>
  <c r="CA455" i="1"/>
  <c r="CA453" i="1"/>
  <c r="CA450" i="1"/>
  <c r="CA456" i="1"/>
  <c r="CA463" i="1"/>
  <c r="CA457" i="1"/>
  <c r="CA458" i="1"/>
  <c r="CA466" i="1"/>
  <c r="CA465" i="1"/>
  <c r="BO453" i="1"/>
  <c r="BW461" i="1"/>
  <c r="CA449" i="1"/>
  <c r="CI457" i="1"/>
  <c r="BK447" i="1"/>
  <c r="BW455" i="1"/>
  <c r="CE443" i="1"/>
  <c r="BK448" i="1"/>
  <c r="BS464" i="1"/>
  <c r="BW456" i="1"/>
  <c r="CA448" i="1"/>
  <c r="CI464" i="1"/>
  <c r="CA447" i="1"/>
  <c r="CI466" i="1"/>
  <c r="BO446" i="1"/>
  <c r="CI458" i="1"/>
  <c r="BO465" i="1"/>
  <c r="BS465" i="1"/>
  <c r="BS446" i="1"/>
  <c r="BS450" i="1"/>
  <c r="BS447" i="1"/>
  <c r="BS452" i="1"/>
  <c r="BS443" i="1"/>
  <c r="BS445" i="1"/>
  <c r="BS461" i="1"/>
  <c r="BS466" i="1"/>
  <c r="BS455" i="1"/>
  <c r="BS456" i="1"/>
  <c r="BS451" i="1"/>
  <c r="BS449" i="1"/>
  <c r="BS458" i="1"/>
  <c r="BS462" i="1"/>
  <c r="BS454" i="1"/>
  <c r="CE458" i="1"/>
  <c r="CE455" i="1"/>
  <c r="CE444" i="1"/>
  <c r="CE460" i="1"/>
  <c r="CE451" i="1"/>
  <c r="CE457" i="1"/>
  <c r="CE450" i="1"/>
  <c r="CE466" i="1"/>
  <c r="CE446" i="1"/>
  <c r="CE463" i="1"/>
  <c r="CE448" i="1"/>
  <c r="CE464" i="1"/>
  <c r="CE459" i="1"/>
  <c r="CE445" i="1"/>
  <c r="CE461" i="1"/>
  <c r="CE454" i="1"/>
  <c r="CE462" i="1"/>
  <c r="BK461" i="1"/>
  <c r="BO449" i="1"/>
  <c r="BW457" i="1"/>
  <c r="CA445" i="1"/>
  <c r="CI453" i="1"/>
  <c r="BO463" i="1"/>
  <c r="BW447" i="1"/>
  <c r="CI459" i="1"/>
  <c r="BK444" i="1"/>
  <c r="BS460" i="1"/>
  <c r="BW452" i="1"/>
  <c r="CA444" i="1"/>
  <c r="CI460" i="1"/>
  <c r="BK459" i="1"/>
  <c r="BW463" i="1"/>
  <c r="CE447" i="1"/>
  <c r="CA454" i="1"/>
  <c r="BK446" i="1"/>
  <c r="BF444" i="1"/>
  <c r="AM446" i="1"/>
  <c r="AU446" i="1"/>
  <c r="BC446" i="1"/>
  <c r="BP456" i="1"/>
  <c r="CB462" i="1"/>
  <c r="BX465" i="1"/>
  <c r="BL445" i="1"/>
  <c r="BX454" i="1"/>
  <c r="BL463" i="1"/>
  <c r="CF447" i="1"/>
  <c r="BP460" i="1"/>
  <c r="CB459" i="1"/>
  <c r="CH466" i="1"/>
  <c r="CH467" i="1" s="1"/>
  <c r="BR466" i="1"/>
  <c r="BR467" i="1" s="1"/>
  <c r="BF422" i="1"/>
  <c r="CF429" i="1"/>
  <c r="CF413" i="1"/>
  <c r="CF420" i="1"/>
  <c r="CF430" i="1"/>
  <c r="CF423" i="1"/>
  <c r="CF432" i="1"/>
  <c r="CF435" i="1"/>
  <c r="CF427" i="1"/>
  <c r="CF425" i="1"/>
  <c r="CF416" i="1"/>
  <c r="CF418" i="1"/>
  <c r="CB418" i="1"/>
  <c r="CB421" i="1"/>
  <c r="CB428" i="1"/>
  <c r="CB412" i="1"/>
  <c r="CB431" i="1"/>
  <c r="CB430" i="1"/>
  <c r="CB426" i="1"/>
  <c r="CB433" i="1"/>
  <c r="CB434" i="1"/>
  <c r="CB417" i="1"/>
  <c r="BX435" i="1"/>
  <c r="BX429" i="1"/>
  <c r="BX413" i="1"/>
  <c r="BX420" i="1"/>
  <c r="BX434" i="1"/>
  <c r="BX414" i="1"/>
  <c r="BX425" i="1"/>
  <c r="BX416" i="1"/>
  <c r="BX419" i="1"/>
  <c r="BX432" i="1"/>
  <c r="BT419" i="1"/>
  <c r="BT435" i="1"/>
  <c r="BT430" i="1"/>
  <c r="BT421" i="1"/>
  <c r="BT428" i="1"/>
  <c r="BT412" i="1"/>
  <c r="BT415" i="1"/>
  <c r="BT417" i="1"/>
  <c r="BT434" i="1"/>
  <c r="BT418" i="1"/>
  <c r="BT433" i="1"/>
  <c r="BT424" i="1"/>
  <c r="BP422" i="1"/>
  <c r="BP419" i="1"/>
  <c r="BP416" i="1"/>
  <c r="BP424" i="1"/>
  <c r="BP425" i="1"/>
  <c r="BP435" i="1"/>
  <c r="BP426" i="1"/>
  <c r="BP423" i="1"/>
  <c r="BP420" i="1"/>
  <c r="BP429" i="1"/>
  <c r="BP428" i="1"/>
  <c r="BP433" i="1"/>
  <c r="BL435" i="1"/>
  <c r="BL422" i="1"/>
  <c r="BL419" i="1"/>
  <c r="BL416" i="1"/>
  <c r="BL425" i="1"/>
  <c r="BL429" i="1"/>
  <c r="BL412" i="1"/>
  <c r="BL434" i="1"/>
  <c r="BL426" i="1"/>
  <c r="BL423" i="1"/>
  <c r="BL420" i="1"/>
  <c r="BL428" i="1"/>
  <c r="BL432" i="1"/>
  <c r="AJ415" i="1"/>
  <c r="BF414" i="1"/>
  <c r="BT431" i="1"/>
  <c r="BX415" i="1"/>
  <c r="CF415" i="1"/>
  <c r="CB414" i="1"/>
  <c r="CB424" i="1"/>
  <c r="CB429" i="1"/>
  <c r="BT413" i="1"/>
  <c r="BT426" i="1"/>
  <c r="CF426" i="1"/>
  <c r="CF412" i="1"/>
  <c r="CF421" i="1"/>
  <c r="BX428" i="1"/>
  <c r="BP412" i="1"/>
  <c r="BP413" i="1"/>
  <c r="BP431" i="1"/>
  <c r="BP418" i="1"/>
  <c r="BL413" i="1"/>
  <c r="BL415" i="1"/>
  <c r="CB435" i="1"/>
  <c r="BT427" i="1"/>
  <c r="BF420" i="1"/>
  <c r="BP421" i="1"/>
  <c r="BP415" i="1"/>
  <c r="BL424" i="1"/>
  <c r="BL431" i="1"/>
  <c r="BL418" i="1"/>
  <c r="CB419" i="1"/>
  <c r="AI415" i="1"/>
  <c r="CA422" i="1"/>
  <c r="CA436" i="1" s="1"/>
  <c r="CI426" i="1"/>
  <c r="CI430" i="1"/>
  <c r="BS420" i="1"/>
  <c r="BO414" i="1"/>
  <c r="BO436" i="1" s="1"/>
  <c r="BO421" i="1"/>
  <c r="BO428" i="1"/>
  <c r="BO431" i="1"/>
  <c r="BK422" i="1"/>
  <c r="BK421" i="1"/>
  <c r="BK428" i="1"/>
  <c r="BK431" i="1"/>
  <c r="BS415" i="1"/>
  <c r="BS434" i="1"/>
  <c r="AI423" i="1"/>
  <c r="BG390" i="1"/>
  <c r="BJ401" i="1"/>
  <c r="BJ403" i="1"/>
  <c r="BJ381" i="1"/>
  <c r="BJ399" i="1"/>
  <c r="BJ386" i="1"/>
  <c r="BJ385" i="1"/>
  <c r="BJ389" i="1"/>
  <c r="BJ390" i="1"/>
  <c r="BJ392" i="1"/>
  <c r="BJ393" i="1"/>
  <c r="BJ398" i="1"/>
  <c r="BR384" i="1"/>
  <c r="BR403" i="1"/>
  <c r="BR397" i="1"/>
  <c r="BR383" i="1"/>
  <c r="BR401" i="1"/>
  <c r="BR388" i="1"/>
  <c r="BR387" i="1"/>
  <c r="BR391" i="1"/>
  <c r="BR392" i="1"/>
  <c r="BR390" i="1"/>
  <c r="BR395" i="1"/>
  <c r="BR400" i="1"/>
  <c r="BZ399" i="1"/>
  <c r="BZ381" i="1"/>
  <c r="BZ403" i="1"/>
  <c r="BZ382" i="1"/>
  <c r="BZ401" i="1"/>
  <c r="BZ398" i="1"/>
  <c r="BZ389" i="1"/>
  <c r="BZ394" i="1"/>
  <c r="BZ392" i="1"/>
  <c r="BZ393" i="1"/>
  <c r="BZ402" i="1"/>
  <c r="CH394" i="1"/>
  <c r="CH402" i="1"/>
  <c r="CH404" i="1"/>
  <c r="CH389" i="1"/>
  <c r="CH403" i="1"/>
  <c r="CH384" i="1"/>
  <c r="BN402" i="1"/>
  <c r="CH387" i="1"/>
  <c r="CH399" i="1"/>
  <c r="CD383" i="1"/>
  <c r="BZ395" i="1"/>
  <c r="BZ390" i="1"/>
  <c r="BV402" i="1"/>
  <c r="BV398" i="1"/>
  <c r="BR402" i="1"/>
  <c r="BR385" i="1"/>
  <c r="BN387" i="1"/>
  <c r="BN382" i="1"/>
  <c r="BJ391" i="1"/>
  <c r="BJ394" i="1"/>
  <c r="BZ386" i="1"/>
  <c r="BR404" i="1"/>
  <c r="AG392" i="1"/>
  <c r="BK387" i="1"/>
  <c r="BK392" i="1"/>
  <c r="BK393" i="1"/>
  <c r="BK401" i="1"/>
  <c r="BK398" i="1"/>
  <c r="BK404" i="1"/>
  <c r="BK384" i="1"/>
  <c r="BK397" i="1"/>
  <c r="BK382" i="1"/>
  <c r="BK396" i="1"/>
  <c r="BK394" i="1"/>
  <c r="BK386" i="1"/>
  <c r="BK388" i="1"/>
  <c r="BS385" i="1"/>
  <c r="BS390" i="1"/>
  <c r="BS395" i="1"/>
  <c r="BS389" i="1"/>
  <c r="BS401" i="1"/>
  <c r="BS397" i="1"/>
  <c r="BS392" i="1"/>
  <c r="BS404" i="1"/>
  <c r="BS384" i="1"/>
  <c r="BS383" i="1"/>
  <c r="BS381" i="1"/>
  <c r="BS393" i="1"/>
  <c r="BS391" i="1"/>
  <c r="BS387" i="1"/>
  <c r="BW386" i="1"/>
  <c r="BW399" i="1"/>
  <c r="BW395" i="1"/>
  <c r="BW389" i="1"/>
  <c r="BW401" i="1"/>
  <c r="BW387" i="1"/>
  <c r="BW390" i="1"/>
  <c r="BW402" i="1"/>
  <c r="BW391" i="1"/>
  <c r="BW396" i="1"/>
  <c r="BW393" i="1"/>
  <c r="BW397" i="1"/>
  <c r="CE394" i="1"/>
  <c r="CE390" i="1"/>
  <c r="CE393" i="1"/>
  <c r="CE398" i="1"/>
  <c r="CE383" i="1"/>
  <c r="CE397" i="1"/>
  <c r="CE381" i="1"/>
  <c r="CE392" i="1"/>
  <c r="CE396" i="1"/>
  <c r="CE404" i="1"/>
  <c r="CE391" i="1"/>
  <c r="CE387" i="1"/>
  <c r="CE399" i="1"/>
  <c r="CE401" i="1"/>
  <c r="CE385" i="1"/>
  <c r="AB19" i="8"/>
  <c r="AB15" i="8"/>
  <c r="AC14" i="8"/>
  <c r="AC12" i="8"/>
  <c r="AB11" i="8"/>
  <c r="BN396" i="1"/>
  <c r="BZ396" i="1"/>
  <c r="CH400" i="1"/>
  <c r="CH392" i="1"/>
  <c r="CH381" i="1"/>
  <c r="CH398" i="1"/>
  <c r="CD394" i="1"/>
  <c r="BZ388" i="1"/>
  <c r="BZ397" i="1"/>
  <c r="BV401" i="1"/>
  <c r="BV391" i="1"/>
  <c r="BV392" i="1"/>
  <c r="BR381" i="1"/>
  <c r="BR382" i="1"/>
  <c r="BN394" i="1"/>
  <c r="BN391" i="1"/>
  <c r="BJ388" i="1"/>
  <c r="BJ397" i="1"/>
  <c r="BZ391" i="1"/>
  <c r="BO385" i="1"/>
  <c r="BW388" i="1"/>
  <c r="CE382" i="1"/>
  <c r="BK402" i="1"/>
  <c r="BW392" i="1"/>
  <c r="CE395" i="1"/>
  <c r="BK390" i="1"/>
  <c r="BW394" i="1"/>
  <c r="CE402" i="1"/>
  <c r="CE388" i="1"/>
  <c r="BW398" i="1"/>
  <c r="BS400" i="1"/>
  <c r="BO387" i="1"/>
  <c r="BO393" i="1"/>
  <c r="BK403" i="1"/>
  <c r="BZ385" i="1"/>
  <c r="CH386" i="1"/>
  <c r="BN403" i="1"/>
  <c r="BN383" i="1"/>
  <c r="BN397" i="1"/>
  <c r="BN384" i="1"/>
  <c r="BN395" i="1"/>
  <c r="BN401" i="1"/>
  <c r="BN392" i="1"/>
  <c r="BN386" i="1"/>
  <c r="BN381" i="1"/>
  <c r="BN398" i="1"/>
  <c r="BN388" i="1"/>
  <c r="BN385" i="1"/>
  <c r="BV397" i="1"/>
  <c r="BV399" i="1"/>
  <c r="BV386" i="1"/>
  <c r="BV389" i="1"/>
  <c r="BV403" i="1"/>
  <c r="BV394" i="1"/>
  <c r="BV383" i="1"/>
  <c r="BV400" i="1"/>
  <c r="BV382" i="1"/>
  <c r="BV387" i="1"/>
  <c r="CD386" i="1"/>
  <c r="CD393" i="1"/>
  <c r="CD399" i="1"/>
  <c r="CD397" i="1"/>
  <c r="CD388" i="1"/>
  <c r="CD391" i="1"/>
  <c r="CD401" i="1"/>
  <c r="CD396" i="1"/>
  <c r="CD381" i="1"/>
  <c r="CD398" i="1"/>
  <c r="CD384" i="1"/>
  <c r="CD385" i="1"/>
  <c r="BV390" i="1"/>
  <c r="CH385" i="1"/>
  <c r="CH382" i="1"/>
  <c r="CD382" i="1"/>
  <c r="BZ400" i="1"/>
  <c r="BJ400" i="1"/>
  <c r="BF382" i="1"/>
  <c r="BO383" i="1"/>
  <c r="BO388" i="1"/>
  <c r="BO389" i="1"/>
  <c r="BO394" i="1"/>
  <c r="BO382" i="1"/>
  <c r="BO384" i="1"/>
  <c r="BO396" i="1"/>
  <c r="BO390" i="1"/>
  <c r="BO386" i="1"/>
  <c r="BO402" i="1"/>
  <c r="BO399" i="1"/>
  <c r="BO401" i="1"/>
  <c r="BO381" i="1"/>
  <c r="BO398" i="1"/>
  <c r="CA398" i="1"/>
  <c r="CA394" i="1"/>
  <c r="CA400" i="1"/>
  <c r="CA403" i="1"/>
  <c r="CA390" i="1"/>
  <c r="CA404" i="1"/>
  <c r="CA384" i="1"/>
  <c r="CA401" i="1"/>
  <c r="CA387" i="1"/>
  <c r="CA392" i="1"/>
  <c r="CA381" i="1"/>
  <c r="CA388" i="1"/>
  <c r="CI402" i="1"/>
  <c r="CI381" i="1"/>
  <c r="CI400" i="1"/>
  <c r="CI385" i="1"/>
  <c r="CI383" i="1"/>
  <c r="CI390" i="1"/>
  <c r="CI397" i="1"/>
  <c r="CI387" i="1"/>
  <c r="CI404" i="1"/>
  <c r="CI391" i="1"/>
  <c r="CI384" i="1"/>
  <c r="CI398" i="1"/>
  <c r="BR394" i="1"/>
  <c r="CD402" i="1"/>
  <c r="CH388" i="1"/>
  <c r="CH390" i="1"/>
  <c r="CH396" i="1"/>
  <c r="CH391" i="1"/>
  <c r="CD404" i="1"/>
  <c r="CD400" i="1"/>
  <c r="BZ404" i="1"/>
  <c r="BZ387" i="1"/>
  <c r="BV381" i="1"/>
  <c r="BV384" i="1"/>
  <c r="BR393" i="1"/>
  <c r="BR396" i="1"/>
  <c r="BR398" i="1"/>
  <c r="BN400" i="1"/>
  <c r="BN404" i="1"/>
  <c r="BJ404" i="1"/>
  <c r="BJ383" i="1"/>
  <c r="CD387" i="1"/>
  <c r="CH395" i="1"/>
  <c r="BV395" i="1"/>
  <c r="BJ382" i="1"/>
  <c r="BS386" i="1"/>
  <c r="CA386" i="1"/>
  <c r="CI403" i="1"/>
  <c r="BO403" i="1"/>
  <c r="CA393" i="1"/>
  <c r="CI393" i="1"/>
  <c r="BO391" i="1"/>
  <c r="CA395" i="1"/>
  <c r="CI386" i="1"/>
  <c r="CI401" i="1"/>
  <c r="CA383" i="1"/>
  <c r="CA396" i="1"/>
  <c r="BW404" i="1"/>
  <c r="BS396" i="1"/>
  <c r="BO400" i="1"/>
  <c r="BK383" i="1"/>
  <c r="BK391" i="1"/>
  <c r="BO397" i="1"/>
  <c r="CI382" i="1"/>
  <c r="BR389" i="1"/>
  <c r="BJ395" i="1"/>
  <c r="T11" i="10"/>
  <c r="L11" i="10"/>
  <c r="D11" i="10"/>
  <c r="T15" i="10"/>
  <c r="L15" i="10"/>
  <c r="D15" i="10"/>
  <c r="V29" i="10"/>
  <c r="V61" i="10" s="1"/>
  <c r="N29" i="10"/>
  <c r="N61" i="10" s="1"/>
  <c r="AK392" i="1"/>
  <c r="AS392" i="1"/>
  <c r="BA392" i="1"/>
  <c r="Z9" i="10"/>
  <c r="R9" i="10"/>
  <c r="J9" i="10"/>
  <c r="Z13" i="10"/>
  <c r="R13" i="10"/>
  <c r="J13" i="10"/>
  <c r="B13" i="10"/>
  <c r="Z17" i="10"/>
  <c r="R17" i="10"/>
  <c r="J17" i="10"/>
  <c r="B17" i="10"/>
  <c r="Z21" i="10"/>
  <c r="R21" i="10"/>
  <c r="J21" i="10"/>
  <c r="B21" i="10"/>
  <c r="Z25" i="10"/>
  <c r="R25" i="10"/>
  <c r="J25" i="10"/>
  <c r="B25" i="10"/>
  <c r="Z29" i="10"/>
  <c r="Z61" i="10" s="1"/>
  <c r="R29" i="10"/>
  <c r="R61" i="10" s="1"/>
  <c r="J29" i="10"/>
  <c r="J61" i="10" s="1"/>
  <c r="B29" i="10"/>
  <c r="B61" i="10" s="1"/>
  <c r="AL384" i="1"/>
  <c r="AP384" i="1"/>
  <c r="AT384" i="1"/>
  <c r="AX384" i="1"/>
  <c r="BB384" i="1"/>
  <c r="AK384" i="1"/>
  <c r="AO384" i="1"/>
  <c r="AS384" i="1"/>
  <c r="AW384" i="1"/>
  <c r="BA384" i="1"/>
  <c r="BE384" i="1"/>
  <c r="AJ384" i="1"/>
  <c r="AN384" i="1"/>
  <c r="AR384" i="1"/>
  <c r="AV384" i="1"/>
  <c r="AZ384" i="1"/>
  <c r="BD384" i="1"/>
  <c r="AL392" i="1"/>
  <c r="AP392" i="1"/>
  <c r="AT392" i="1"/>
  <c r="AX392" i="1"/>
  <c r="BB392" i="1"/>
  <c r="AJ392" i="1"/>
  <c r="AN392" i="1"/>
  <c r="AR392" i="1"/>
  <c r="AV392" i="1"/>
  <c r="AZ392" i="1"/>
  <c r="BD392" i="1"/>
  <c r="BF391" i="1"/>
  <c r="BF350" i="1"/>
  <c r="AF353" i="1"/>
  <c r="AF361" i="1"/>
  <c r="BF358" i="1"/>
  <c r="CH350" i="1"/>
  <c r="CH354" i="1"/>
  <c r="CH351" i="1"/>
  <c r="CH357" i="1"/>
  <c r="CD352" i="1"/>
  <c r="CD364" i="1"/>
  <c r="CD359" i="1"/>
  <c r="CD369" i="1"/>
  <c r="BZ370" i="1"/>
  <c r="BZ367" i="1"/>
  <c r="BV352" i="1"/>
  <c r="BV361" i="1"/>
  <c r="BR360" i="1"/>
  <c r="BR352" i="1"/>
  <c r="BR356" i="1"/>
  <c r="BR351" i="1"/>
  <c r="BN366" i="1"/>
  <c r="BN368" i="1"/>
  <c r="BN354" i="1"/>
  <c r="BN359" i="1"/>
  <c r="BN353" i="1"/>
  <c r="BV360" i="1"/>
  <c r="BZ354" i="1"/>
  <c r="BN352" i="1"/>
  <c r="CG365" i="1"/>
  <c r="CG371" i="1"/>
  <c r="CG350" i="1"/>
  <c r="CG367" i="1"/>
  <c r="CG352" i="1"/>
  <c r="CG368" i="1"/>
  <c r="CC364" i="1"/>
  <c r="CC355" i="1"/>
  <c r="CC370" i="1"/>
  <c r="CC353" i="1"/>
  <c r="CC366" i="1"/>
  <c r="CC371" i="1"/>
  <c r="CC372" i="1"/>
  <c r="CC362" i="1"/>
  <c r="CC357" i="1"/>
  <c r="CC373" i="1"/>
  <c r="BY363" i="1"/>
  <c r="BY354" i="1"/>
  <c r="BY361" i="1"/>
  <c r="BY369" i="1"/>
  <c r="BY352" i="1"/>
  <c r="BY373" i="1"/>
  <c r="BY355" i="1"/>
  <c r="BU362" i="1"/>
  <c r="BU368" i="1"/>
  <c r="BU351" i="1"/>
  <c r="BU372" i="1"/>
  <c r="BU363" i="1"/>
  <c r="BU364" i="1"/>
  <c r="BQ354" i="1"/>
  <c r="BQ367" i="1"/>
  <c r="BQ350" i="1"/>
  <c r="BQ371" i="1"/>
  <c r="BQ356" i="1"/>
  <c r="BM373" i="1"/>
  <c r="BM366" i="1"/>
  <c r="BM353" i="1"/>
  <c r="BM370" i="1"/>
  <c r="BM367" i="1"/>
  <c r="BM372" i="1"/>
  <c r="BM364" i="1"/>
  <c r="CB361" i="1"/>
  <c r="BJ370" i="1"/>
  <c r="BG350" i="1"/>
  <c r="AG353" i="1"/>
  <c r="AK353" i="1"/>
  <c r="AO353" i="1"/>
  <c r="AS353" i="1"/>
  <c r="AW353" i="1"/>
  <c r="BA353" i="1"/>
  <c r="BE353" i="1"/>
  <c r="BG358" i="1"/>
  <c r="AM361" i="1"/>
  <c r="AU361" i="1"/>
  <c r="BC361" i="1"/>
  <c r="AG361" i="1"/>
  <c r="AK361" i="1"/>
  <c r="AO361" i="1"/>
  <c r="AS361" i="1"/>
  <c r="AW361" i="1"/>
  <c r="BA361" i="1"/>
  <c r="BE361" i="1"/>
  <c r="BG360" i="1"/>
  <c r="CB330" i="1"/>
  <c r="CB331" i="1"/>
  <c r="BP326" i="1"/>
  <c r="BX329" i="1"/>
  <c r="BP332" i="1"/>
  <c r="BX338" i="1"/>
  <c r="CB327" i="1"/>
  <c r="BL320" i="1"/>
  <c r="BT331" i="1"/>
  <c r="CB332" i="1"/>
  <c r="CF320" i="1"/>
  <c r="CB321" i="1"/>
  <c r="BX333" i="1"/>
  <c r="BP320" i="1"/>
  <c r="BL332" i="1"/>
  <c r="BL336" i="1"/>
  <c r="BX331" i="1"/>
  <c r="BJ324" i="1"/>
  <c r="BJ334" i="1"/>
  <c r="BX342" i="1"/>
  <c r="BJ339" i="1"/>
  <c r="BT328" i="1"/>
  <c r="BG328" i="1"/>
  <c r="BG330" i="1" s="1"/>
  <c r="CI322" i="1"/>
  <c r="CI332" i="1"/>
  <c r="CI319" i="1"/>
  <c r="CE337" i="1"/>
  <c r="CE323" i="1"/>
  <c r="CA342" i="1"/>
  <c r="CA326" i="1"/>
  <c r="CA331" i="1"/>
  <c r="CA330" i="1"/>
  <c r="BW319" i="1"/>
  <c r="BW332" i="1"/>
  <c r="BW320" i="1"/>
  <c r="BS331" i="1"/>
  <c r="BS341" i="1"/>
  <c r="BS329" i="1"/>
  <c r="BO341" i="1"/>
  <c r="BO332" i="1"/>
  <c r="BO321" i="1"/>
  <c r="BK335" i="1"/>
  <c r="BK323" i="1"/>
  <c r="BK320" i="1"/>
  <c r="BK334" i="1"/>
  <c r="BK328" i="1"/>
  <c r="BK326" i="1"/>
  <c r="BJ329" i="1"/>
  <c r="BJ340" i="1"/>
  <c r="BJ330" i="1"/>
  <c r="BJ338" i="1"/>
  <c r="BL339" i="1"/>
  <c r="BL323" i="1"/>
  <c r="BP342" i="1"/>
  <c r="BT340" i="1"/>
  <c r="BX324" i="1"/>
  <c r="CB341" i="1"/>
  <c r="CF339" i="1"/>
  <c r="BL328" i="1"/>
  <c r="BP330" i="1"/>
  <c r="BT324" i="1"/>
  <c r="BX332" i="1"/>
  <c r="CB335" i="1"/>
  <c r="CF338" i="1"/>
  <c r="BL338" i="1"/>
  <c r="BP341" i="1"/>
  <c r="BP328" i="1"/>
  <c r="BT330" i="1"/>
  <c r="BX341" i="1"/>
  <c r="CB329" i="1"/>
  <c r="CF331" i="1"/>
  <c r="CF325" i="1"/>
  <c r="CF337" i="1"/>
  <c r="CB322" i="1"/>
  <c r="BX323" i="1"/>
  <c r="BX337" i="1"/>
  <c r="BT320" i="1"/>
  <c r="BP321" i="1"/>
  <c r="BP337" i="1"/>
  <c r="BL322" i="1"/>
  <c r="BJ342" i="1"/>
  <c r="BJ325" i="1"/>
  <c r="BP340" i="1"/>
  <c r="CB325" i="1"/>
  <c r="BJ337" i="1"/>
  <c r="BL330" i="1"/>
  <c r="BX326" i="1"/>
  <c r="BJ321" i="1"/>
  <c r="BJ322" i="1"/>
  <c r="BJ328" i="1"/>
  <c r="BJ323" i="1"/>
  <c r="BL321" i="1"/>
  <c r="BJ320" i="1"/>
  <c r="BL331" i="1"/>
  <c r="AM330" i="1"/>
  <c r="BC330" i="1"/>
  <c r="CH330" i="1"/>
  <c r="CH340" i="1"/>
  <c r="CH321" i="1"/>
  <c r="CH336" i="1"/>
  <c r="CD340" i="1"/>
  <c r="CD339" i="1"/>
  <c r="CD325" i="1"/>
  <c r="CD332" i="1"/>
  <c r="CD322" i="1"/>
  <c r="BZ328" i="1"/>
  <c r="BZ337" i="1"/>
  <c r="BZ340" i="1"/>
  <c r="BZ322" i="1"/>
  <c r="BV323" i="1"/>
  <c r="BV335" i="1"/>
  <c r="BV343" i="1" s="1"/>
  <c r="BV338" i="1"/>
  <c r="BR341" i="1"/>
  <c r="BR321" i="1"/>
  <c r="BR336" i="1"/>
  <c r="BN329" i="1"/>
  <c r="BN332" i="1"/>
  <c r="BN322" i="1"/>
  <c r="BL324" i="1"/>
  <c r="BT339" i="1"/>
  <c r="CB334" i="1"/>
  <c r="CF336" i="1"/>
  <c r="BL326" i="1"/>
  <c r="BT335" i="1"/>
  <c r="CB340" i="1"/>
  <c r="CF329" i="1"/>
  <c r="BP339" i="1"/>
  <c r="BX325" i="1"/>
  <c r="CF335" i="1"/>
  <c r="CF333" i="1"/>
  <c r="BX322" i="1"/>
  <c r="BT323" i="1"/>
  <c r="BP333" i="1"/>
  <c r="BL334" i="1"/>
  <c r="BP336" i="1"/>
  <c r="BT341" i="1"/>
  <c r="BT325" i="1"/>
  <c r="BX319" i="1"/>
  <c r="CB328" i="1"/>
  <c r="CF342" i="1"/>
  <c r="BL340" i="1"/>
  <c r="BL327" i="1"/>
  <c r="BP325" i="1"/>
  <c r="BT319" i="1"/>
  <c r="BX328" i="1"/>
  <c r="CB326" i="1"/>
  <c r="CF332" i="1"/>
  <c r="BL342" i="1"/>
  <c r="BP335" i="1"/>
  <c r="BT338" i="1"/>
  <c r="BX339" i="1"/>
  <c r="BX330" i="1"/>
  <c r="CB324" i="1"/>
  <c r="CF326" i="1"/>
  <c r="CF330" i="1"/>
  <c r="CB319" i="1"/>
  <c r="CB333" i="1"/>
  <c r="BX320" i="1"/>
  <c r="BT321" i="1"/>
  <c r="BT333" i="1"/>
  <c r="BP322" i="1"/>
  <c r="BL319" i="1"/>
  <c r="BJ333" i="1"/>
  <c r="BP324" i="1"/>
  <c r="CF323" i="1"/>
  <c r="BJ327" i="1"/>
  <c r="BP334" i="1"/>
  <c r="CF322" i="1"/>
  <c r="BJ331" i="1"/>
  <c r="CF324" i="1"/>
  <c r="BW338" i="1"/>
  <c r="CI337" i="1"/>
  <c r="BG319" i="1"/>
  <c r="BF320" i="1"/>
  <c r="BF319" i="1"/>
  <c r="AN322" i="1"/>
  <c r="AR322" i="1"/>
  <c r="AV322" i="1"/>
  <c r="AZ322" i="1"/>
  <c r="BD322" i="1"/>
  <c r="AI322" i="1"/>
  <c r="AM322" i="1"/>
  <c r="AQ322" i="1"/>
  <c r="AU322" i="1"/>
  <c r="AY322" i="1"/>
  <c r="BC322" i="1"/>
  <c r="AH322" i="1"/>
  <c r="AL322" i="1"/>
  <c r="AP322" i="1"/>
  <c r="AT322" i="1"/>
  <c r="AX322" i="1"/>
  <c r="BB322" i="1"/>
  <c r="AF330" i="1"/>
  <c r="AJ330" i="1"/>
  <c r="AN330" i="1"/>
  <c r="AR330" i="1"/>
  <c r="AV330" i="1"/>
  <c r="AZ330" i="1"/>
  <c r="BD330" i="1"/>
  <c r="BF328" i="1"/>
  <c r="AL330" i="1"/>
  <c r="AP330" i="1"/>
  <c r="AT330" i="1"/>
  <c r="AX330" i="1"/>
  <c r="BB330" i="1"/>
  <c r="BF329" i="1"/>
  <c r="BP291" i="1"/>
  <c r="BF299" i="1"/>
  <c r="BL291" i="1"/>
  <c r="CF303" i="1"/>
  <c r="CB298" i="1"/>
  <c r="BX290" i="1"/>
  <c r="CF291" i="1"/>
  <c r="CF300" i="1"/>
  <c r="CB293" i="1"/>
  <c r="CB294" i="1"/>
  <c r="BX310" i="1"/>
  <c r="BX307" i="1"/>
  <c r="BT300" i="1"/>
  <c r="BT297" i="1"/>
  <c r="BT310" i="1"/>
  <c r="BP300" i="1"/>
  <c r="BL293" i="1"/>
  <c r="BL294" i="1"/>
  <c r="BJ312" i="1"/>
  <c r="BX297" i="1"/>
  <c r="AH299" i="1"/>
  <c r="BM293" i="1"/>
  <c r="BU302" i="1"/>
  <c r="BY302" i="1"/>
  <c r="CC310" i="1"/>
  <c r="CG295" i="1"/>
  <c r="BM310" i="1"/>
  <c r="BQ295" i="1"/>
  <c r="BU299" i="1"/>
  <c r="CC304" i="1"/>
  <c r="CG289" i="1"/>
  <c r="CG291" i="1"/>
  <c r="CG290" i="1"/>
  <c r="CG304" i="1"/>
  <c r="CC299" i="1"/>
  <c r="CC298" i="1"/>
  <c r="BY292" i="1"/>
  <c r="BY307" i="1"/>
  <c r="BY290" i="1"/>
  <c r="BU300" i="1"/>
  <c r="BU307" i="1"/>
  <c r="BQ308" i="1"/>
  <c r="BQ299" i="1"/>
  <c r="BM301" i="1"/>
  <c r="BM289" i="1"/>
  <c r="BM307" i="1"/>
  <c r="BR312" i="1"/>
  <c r="BQ293" i="1"/>
  <c r="BQ312" i="1" s="1"/>
  <c r="BQ298" i="1"/>
  <c r="BM290" i="1"/>
  <c r="CC311" i="1"/>
  <c r="BP297" i="1"/>
  <c r="BL289" i="1"/>
  <c r="CF304" i="1"/>
  <c r="CB296" i="1"/>
  <c r="CF307" i="1"/>
  <c r="CF293" i="1"/>
  <c r="CB309" i="1"/>
  <c r="CB310" i="1"/>
  <c r="BX303" i="1"/>
  <c r="BX296" i="1"/>
  <c r="BT293" i="1"/>
  <c r="BT290" i="1"/>
  <c r="BT303" i="1"/>
  <c r="BP307" i="1"/>
  <c r="BP293" i="1"/>
  <c r="BL309" i="1"/>
  <c r="BL310" i="1"/>
  <c r="CC295" i="1"/>
  <c r="BL307" i="1"/>
  <c r="BX299" i="1"/>
  <c r="BT291" i="1"/>
  <c r="BP306" i="1"/>
  <c r="CF308" i="1"/>
  <c r="CF305" i="1"/>
  <c r="CB302" i="1"/>
  <c r="CB299" i="1"/>
  <c r="CB308" i="1"/>
  <c r="BX289" i="1"/>
  <c r="BX302" i="1"/>
  <c r="BT295" i="1"/>
  <c r="BT292" i="1"/>
  <c r="BP308" i="1"/>
  <c r="BP305" i="1"/>
  <c r="BL302" i="1"/>
  <c r="BL299" i="1"/>
  <c r="BL308" i="1"/>
  <c r="CD312" i="1"/>
  <c r="BF290" i="1"/>
  <c r="AG291" i="1"/>
  <c r="AK291" i="1"/>
  <c r="AO291" i="1"/>
  <c r="AS291" i="1"/>
  <c r="AW291" i="1"/>
  <c r="BA291" i="1"/>
  <c r="BE291" i="1"/>
  <c r="AJ291" i="1"/>
  <c r="AN291" i="1"/>
  <c r="AR291" i="1"/>
  <c r="AV291" i="1"/>
  <c r="AZ291" i="1"/>
  <c r="BD291" i="1"/>
  <c r="AI291" i="1"/>
  <c r="AM291" i="1"/>
  <c r="AQ291" i="1"/>
  <c r="AU291" i="1"/>
  <c r="AY291" i="1"/>
  <c r="BC291" i="1"/>
  <c r="AG299" i="1"/>
  <c r="AK299" i="1"/>
  <c r="AO299" i="1"/>
  <c r="AS299" i="1"/>
  <c r="AW299" i="1"/>
  <c r="BA299" i="1"/>
  <c r="BE299" i="1"/>
  <c r="BG297" i="1"/>
  <c r="AU299" i="1"/>
  <c r="AY299" i="1"/>
  <c r="BG298" i="1"/>
  <c r="BG266" i="1"/>
  <c r="BN268" i="1"/>
  <c r="BN271" i="1"/>
  <c r="BN270" i="1"/>
  <c r="BN261" i="1"/>
  <c r="BN260" i="1"/>
  <c r="BV275" i="1"/>
  <c r="BV269" i="1"/>
  <c r="BV272" i="1"/>
  <c r="BV263" i="1"/>
  <c r="BV276" i="1"/>
  <c r="CD257" i="1"/>
  <c r="CD259" i="1"/>
  <c r="CD271" i="1"/>
  <c r="CD270" i="1"/>
  <c r="CD261" i="1"/>
  <c r="CD260" i="1"/>
  <c r="CI281" i="1"/>
  <c r="BJ275" i="1"/>
  <c r="BN276" i="1"/>
  <c r="BR257" i="1"/>
  <c r="BV258" i="1"/>
  <c r="BZ259" i="1"/>
  <c r="CD267" i="1"/>
  <c r="CH268" i="1"/>
  <c r="BJ271" i="1"/>
  <c r="BN272" i="1"/>
  <c r="BR262" i="1"/>
  <c r="BV279" i="1"/>
  <c r="BZ280" i="1"/>
  <c r="BZ269" i="1"/>
  <c r="CD263" i="1"/>
  <c r="CH264" i="1"/>
  <c r="BJ270" i="1"/>
  <c r="BN264" i="1"/>
  <c r="BR261" i="1"/>
  <c r="BV278" i="1"/>
  <c r="BZ272" i="1"/>
  <c r="CD269" i="1"/>
  <c r="CD262" i="1"/>
  <c r="CH279" i="1"/>
  <c r="BN273" i="1"/>
  <c r="BZ267" i="1"/>
  <c r="BJ258" i="1"/>
  <c r="BJ281" i="1" s="1"/>
  <c r="BZ258" i="1"/>
  <c r="BN275" i="1"/>
  <c r="CD275" i="1"/>
  <c r="CH276" i="1"/>
  <c r="BR276" i="1"/>
  <c r="CH266" i="1"/>
  <c r="BZ268" i="1"/>
  <c r="BZ265" i="1"/>
  <c r="BZ276" i="1"/>
  <c r="BZ261" i="1"/>
  <c r="BZ279" i="1"/>
  <c r="BZ278" i="1"/>
  <c r="BZ266" i="1"/>
  <c r="BJ259" i="1"/>
  <c r="BN267" i="1"/>
  <c r="BR268" i="1"/>
  <c r="BV265" i="1"/>
  <c r="BZ273" i="1"/>
  <c r="CD274" i="1"/>
  <c r="CH275" i="1"/>
  <c r="BJ262" i="1"/>
  <c r="BN279" i="1"/>
  <c r="BR269" i="1"/>
  <c r="BV270" i="1"/>
  <c r="BZ264" i="1"/>
  <c r="CD277" i="1"/>
  <c r="CH278" i="1"/>
  <c r="CH271" i="1"/>
  <c r="BN278" i="1"/>
  <c r="BR272" i="1"/>
  <c r="BV262" i="1"/>
  <c r="BZ263" i="1"/>
  <c r="CD280" i="1"/>
  <c r="CH270" i="1"/>
  <c r="BN259" i="1"/>
  <c r="CD273" i="1"/>
  <c r="BR274" i="1"/>
  <c r="CD268" i="1"/>
  <c r="BN265" i="1"/>
  <c r="BV267" i="1"/>
  <c r="BE260" i="1"/>
  <c r="AG268" i="1"/>
  <c r="AK268" i="1"/>
  <c r="BG267" i="1"/>
  <c r="BG268" i="1" s="1"/>
  <c r="BL274" i="1"/>
  <c r="BL260" i="1"/>
  <c r="BL277" i="1"/>
  <c r="BL281" i="1" s="1"/>
  <c r="BT263" i="1"/>
  <c r="BT261" i="1"/>
  <c r="BX273" i="1"/>
  <c r="BX259" i="1"/>
  <c r="BX281" i="1" s="1"/>
  <c r="CB274" i="1"/>
  <c r="CB260" i="1"/>
  <c r="CF261" i="1"/>
  <c r="CF258" i="1"/>
  <c r="CF266" i="1"/>
  <c r="CF262" i="1"/>
  <c r="BJ268" i="1"/>
  <c r="BJ274" i="1"/>
  <c r="BJ267" i="1"/>
  <c r="BJ261" i="1"/>
  <c r="BJ279" i="1"/>
  <c r="BJ278" i="1"/>
  <c r="BJ266" i="1"/>
  <c r="BR258" i="1"/>
  <c r="BR263" i="1"/>
  <c r="BR277" i="1"/>
  <c r="BR280" i="1"/>
  <c r="BR259" i="1"/>
  <c r="BR273" i="1"/>
  <c r="CH260" i="1"/>
  <c r="CH263" i="1"/>
  <c r="CH277" i="1"/>
  <c r="CH280" i="1"/>
  <c r="CH259" i="1"/>
  <c r="CH273" i="1"/>
  <c r="BJ273" i="1"/>
  <c r="BN274" i="1"/>
  <c r="BR275" i="1"/>
  <c r="BV260" i="1"/>
  <c r="BZ257" i="1"/>
  <c r="CD258" i="1"/>
  <c r="BJ280" i="1"/>
  <c r="BJ269" i="1"/>
  <c r="BN263" i="1"/>
  <c r="BR264" i="1"/>
  <c r="BV277" i="1"/>
  <c r="BZ271" i="1"/>
  <c r="CD272" i="1"/>
  <c r="CH262" i="1"/>
  <c r="BJ272" i="1"/>
  <c r="BN269" i="1"/>
  <c r="BN262" i="1"/>
  <c r="BR279" i="1"/>
  <c r="BV280" i="1"/>
  <c r="BZ270" i="1"/>
  <c r="CD264" i="1"/>
  <c r="CH261" i="1"/>
  <c r="BR265" i="1"/>
  <c r="CH265" i="1"/>
  <c r="BR260" i="1"/>
  <c r="CH274" i="1"/>
  <c r="BJ260" i="1"/>
  <c r="BV273" i="1"/>
  <c r="CH267" i="1"/>
  <c r="BV259" i="1"/>
  <c r="BN257" i="1"/>
  <c r="CD265" i="1"/>
  <c r="BF257" i="1"/>
  <c r="AH260" i="1"/>
  <c r="AP260" i="1"/>
  <c r="AT260" i="1"/>
  <c r="AX260" i="1"/>
  <c r="BB260" i="1"/>
  <c r="BG258" i="1"/>
  <c r="AJ260" i="1"/>
  <c r="AN260" i="1"/>
  <c r="AR260" i="1"/>
  <c r="AV260" i="1"/>
  <c r="BD260" i="1"/>
  <c r="AH268" i="1"/>
  <c r="AL268" i="1"/>
  <c r="AP268" i="1"/>
  <c r="AT268" i="1"/>
  <c r="AX268" i="1"/>
  <c r="BB268" i="1"/>
  <c r="BF266" i="1"/>
  <c r="AN268" i="1"/>
  <c r="BF267" i="1"/>
  <c r="BZ227" i="1"/>
  <c r="CD240" i="1"/>
  <c r="BZ243" i="1"/>
  <c r="BN234" i="1"/>
  <c r="BR236" i="1"/>
  <c r="BN230" i="1"/>
  <c r="BV233" i="1"/>
  <c r="BN239" i="1"/>
  <c r="BR243" i="1"/>
  <c r="CD236" i="1"/>
  <c r="CD231" i="1"/>
  <c r="BR246" i="1"/>
  <c r="BN226" i="1"/>
  <c r="CD232" i="1"/>
  <c r="BV246" i="1"/>
  <c r="BR231" i="1"/>
  <c r="BM234" i="1"/>
  <c r="BQ228" i="1"/>
  <c r="BU245" i="1"/>
  <c r="BU227" i="1"/>
  <c r="BU250" i="1" s="1"/>
  <c r="BY244" i="1"/>
  <c r="CC238" i="1"/>
  <c r="CG228" i="1"/>
  <c r="BM231" i="1"/>
  <c r="BQ241" i="1"/>
  <c r="BQ246" i="1"/>
  <c r="BU233" i="1"/>
  <c r="BY239" i="1"/>
  <c r="BY250" i="1" s="1"/>
  <c r="BY248" i="1"/>
  <c r="CC231" i="1"/>
  <c r="CG241" i="1"/>
  <c r="CG246" i="1"/>
  <c r="CD228" i="1"/>
  <c r="CD245" i="1"/>
  <c r="BM235" i="1"/>
  <c r="BQ227" i="1"/>
  <c r="BY243" i="1"/>
  <c r="CC235" i="1"/>
  <c r="CG227" i="1"/>
  <c r="BM228" i="1"/>
  <c r="BQ243" i="1"/>
  <c r="BU235" i="1"/>
  <c r="CC228" i="1"/>
  <c r="CG243" i="1"/>
  <c r="BQ238" i="1"/>
  <c r="CC227" i="1"/>
  <c r="CC250" i="1" s="1"/>
  <c r="CG240" i="1"/>
  <c r="BY247" i="1"/>
  <c r="CG247" i="1"/>
  <c r="BY249" i="1"/>
  <c r="BN243" i="1"/>
  <c r="BZ248" i="1"/>
  <c r="BN240" i="1"/>
  <c r="BR238" i="1"/>
  <c r="BG226" i="1"/>
  <c r="AP229" i="1"/>
  <c r="BG228" i="1"/>
  <c r="BG234" i="1"/>
  <c r="AM237" i="1"/>
  <c r="AU237" i="1"/>
  <c r="BC237" i="1"/>
  <c r="AG237" i="1"/>
  <c r="AK237" i="1"/>
  <c r="AO237" i="1"/>
  <c r="AS237" i="1"/>
  <c r="AW237" i="1"/>
  <c r="BA237" i="1"/>
  <c r="BE237" i="1"/>
  <c r="BG236" i="1"/>
  <c r="BL213" i="1"/>
  <c r="CB207" i="1"/>
  <c r="BT218" i="1"/>
  <c r="BL218" i="1"/>
  <c r="CF206" i="1"/>
  <c r="CB196" i="1"/>
  <c r="BT212" i="1"/>
  <c r="BP206" i="1"/>
  <c r="BL199" i="1"/>
  <c r="CB210" i="1"/>
  <c r="BX200" i="1"/>
  <c r="BT217" i="1"/>
  <c r="BL216" i="1"/>
  <c r="CF214" i="1"/>
  <c r="BX196" i="1"/>
  <c r="CB195" i="1"/>
  <c r="BP203" i="1"/>
  <c r="BL196" i="1"/>
  <c r="BT216" i="1"/>
  <c r="AC24" i="9"/>
  <c r="AB15" i="9"/>
  <c r="AC8" i="9"/>
  <c r="CF210" i="1"/>
  <c r="BX199" i="1"/>
  <c r="BP210" i="1"/>
  <c r="BL214" i="1"/>
  <c r="CB214" i="1"/>
  <c r="BX204" i="1"/>
  <c r="BT198" i="1"/>
  <c r="BL217" i="1"/>
  <c r="CF202" i="1"/>
  <c r="CB215" i="1"/>
  <c r="BT208" i="1"/>
  <c r="BP202" i="1"/>
  <c r="CB204" i="1"/>
  <c r="BP214" i="1"/>
  <c r="BP205" i="1"/>
  <c r="BX214" i="1"/>
  <c r="CB218" i="1"/>
  <c r="BZ219" i="1"/>
  <c r="CH219" i="1"/>
  <c r="BL210" i="1"/>
  <c r="CF217" i="1"/>
  <c r="CB209" i="1"/>
  <c r="BX201" i="1"/>
  <c r="BX210" i="1"/>
  <c r="BT202" i="1"/>
  <c r="BP217" i="1"/>
  <c r="BL204" i="1"/>
  <c r="BL211" i="1"/>
  <c r="CF213" i="1"/>
  <c r="CB198" i="1"/>
  <c r="CB203" i="1"/>
  <c r="BX211" i="1"/>
  <c r="BT196" i="1"/>
  <c r="BT205" i="1"/>
  <c r="BP213" i="1"/>
  <c r="BL208" i="1"/>
  <c r="BL215" i="1"/>
  <c r="CF209" i="1"/>
  <c r="CB217" i="1"/>
  <c r="CB199" i="1"/>
  <c r="BX207" i="1"/>
  <c r="BT215" i="1"/>
  <c r="BT201" i="1"/>
  <c r="BP209" i="1"/>
  <c r="BX212" i="1"/>
  <c r="BP196" i="1"/>
  <c r="CF198" i="1"/>
  <c r="BT204" i="1"/>
  <c r="BX203" i="1"/>
  <c r="CF212" i="1"/>
  <c r="BL206" i="1"/>
  <c r="BL200" i="1"/>
  <c r="T19" i="10"/>
  <c r="L19" i="10"/>
  <c r="D19" i="10"/>
  <c r="T23" i="10"/>
  <c r="L23" i="10"/>
  <c r="D23" i="10"/>
  <c r="T27" i="10"/>
  <c r="L27" i="10"/>
  <c r="D27" i="10"/>
  <c r="AG206" i="1"/>
  <c r="BG195" i="1"/>
  <c r="AI206" i="1"/>
  <c r="AM206" i="1"/>
  <c r="AQ206" i="1"/>
  <c r="AU206" i="1"/>
  <c r="AY206" i="1"/>
  <c r="BC206" i="1"/>
  <c r="CB202" i="1"/>
  <c r="BL207" i="1"/>
  <c r="CF201" i="1"/>
  <c r="CB216" i="1"/>
  <c r="BX208" i="1"/>
  <c r="BT200" i="1"/>
  <c r="BT209" i="1"/>
  <c r="BP201" i="1"/>
  <c r="BL201" i="1"/>
  <c r="CF211" i="1"/>
  <c r="CF197" i="1"/>
  <c r="CB205" i="1"/>
  <c r="BX213" i="1"/>
  <c r="BX195" i="1"/>
  <c r="BT203" i="1"/>
  <c r="BP211" i="1"/>
  <c r="BP197" i="1"/>
  <c r="BL205" i="1"/>
  <c r="CF207" i="1"/>
  <c r="CF216" i="1"/>
  <c r="CB201" i="1"/>
  <c r="BX209" i="1"/>
  <c r="BX218" i="1"/>
  <c r="BT199" i="1"/>
  <c r="BP207" i="1"/>
  <c r="BP216" i="1"/>
  <c r="CF203" i="1"/>
  <c r="BX198" i="1"/>
  <c r="BT213" i="1"/>
  <c r="CF205" i="1"/>
  <c r="BT211" i="1"/>
  <c r="BX205" i="1"/>
  <c r="BL212" i="1"/>
  <c r="BD198" i="1"/>
  <c r="AI198" i="1"/>
  <c r="AM198" i="1"/>
  <c r="AQ198" i="1"/>
  <c r="AY198" i="1"/>
  <c r="BC198" i="1"/>
  <c r="AT198" i="1"/>
  <c r="BD206" i="1"/>
  <c r="AH206" i="1"/>
  <c r="CI181" i="1"/>
  <c r="CI180" i="1"/>
  <c r="CI165" i="1"/>
  <c r="CI169" i="1"/>
  <c r="CI187" i="1"/>
  <c r="CI164" i="1"/>
  <c r="CI167" i="1"/>
  <c r="CI174" i="1"/>
  <c r="CI185" i="1"/>
  <c r="CI176" i="1"/>
  <c r="CI177" i="1"/>
  <c r="CI168" i="1"/>
  <c r="BW183" i="1"/>
  <c r="BW165" i="1"/>
  <c r="BW172" i="1"/>
  <c r="BW174" i="1"/>
  <c r="BW182" i="1"/>
  <c r="BW181" i="1"/>
  <c r="BW166" i="1"/>
  <c r="BW168" i="1"/>
  <c r="BW171" i="1"/>
  <c r="BS164" i="1"/>
  <c r="BS181" i="1"/>
  <c r="BS180" i="1"/>
  <c r="BS165" i="1"/>
  <c r="BS184" i="1"/>
  <c r="BS173" i="1"/>
  <c r="BS167" i="1"/>
  <c r="BS174" i="1"/>
  <c r="BS185" i="1"/>
  <c r="BS176" i="1"/>
  <c r="BS177" i="1"/>
  <c r="BS168" i="1"/>
  <c r="BK169" i="1"/>
  <c r="BK172" i="1"/>
  <c r="BK177" i="1"/>
  <c r="BK167" i="1"/>
  <c r="BO169" i="1"/>
  <c r="BS170" i="1"/>
  <c r="BW178" i="1"/>
  <c r="CA179" i="1"/>
  <c r="CE176" i="1"/>
  <c r="BK164" i="1"/>
  <c r="BO184" i="1"/>
  <c r="BS178" i="1"/>
  <c r="BW179" i="1"/>
  <c r="CA169" i="1"/>
  <c r="CE184" i="1"/>
  <c r="BS183" i="1"/>
  <c r="CA167" i="1"/>
  <c r="CA188" i="1" s="1"/>
  <c r="BO174" i="1"/>
  <c r="CI166" i="1"/>
  <c r="BW164" i="1"/>
  <c r="CI172" i="1"/>
  <c r="CE172" i="1"/>
  <c r="CH186" i="1"/>
  <c r="CH167" i="1"/>
  <c r="CH165" i="1"/>
  <c r="CH188" i="1" s="1"/>
  <c r="CH169" i="1"/>
  <c r="CH187" i="1"/>
  <c r="CH172" i="1"/>
  <c r="CH178" i="1"/>
  <c r="CD177" i="1"/>
  <c r="CD169" i="1"/>
  <c r="CD175" i="1"/>
  <c r="CD181" i="1"/>
  <c r="CD164" i="1"/>
  <c r="CD180" i="1"/>
  <c r="CD174" i="1"/>
  <c r="BZ186" i="1"/>
  <c r="BZ173" i="1"/>
  <c r="BZ169" i="1"/>
  <c r="BZ181" i="1"/>
  <c r="BZ165" i="1"/>
  <c r="BZ171" i="1"/>
  <c r="BZ172" i="1"/>
  <c r="BZ170" i="1"/>
  <c r="BV173" i="1"/>
  <c r="BV188" i="1" s="1"/>
  <c r="BV165" i="1"/>
  <c r="BV167" i="1"/>
  <c r="BV177" i="1"/>
  <c r="BV183" i="1"/>
  <c r="BV175" i="1"/>
  <c r="BV179" i="1"/>
  <c r="BV164" i="1"/>
  <c r="BV180" i="1"/>
  <c r="BV166" i="1"/>
  <c r="BV182" i="1"/>
  <c r="BR183" i="1"/>
  <c r="BR187" i="1"/>
  <c r="BR172" i="1"/>
  <c r="BR178" i="1"/>
  <c r="BN186" i="1"/>
  <c r="BN165" i="1"/>
  <c r="BN185" i="1"/>
  <c r="BN175" i="1"/>
  <c r="BN183" i="1"/>
  <c r="BN167" i="1"/>
  <c r="BN177" i="1"/>
  <c r="BN169" i="1"/>
  <c r="BN164" i="1"/>
  <c r="BN180" i="1"/>
  <c r="BN174" i="1"/>
  <c r="AC20" i="8"/>
  <c r="AC18" i="8"/>
  <c r="AC16" i="8"/>
  <c r="AC10" i="8"/>
  <c r="AC8" i="8"/>
  <c r="CA166" i="1"/>
  <c r="CA174" i="1"/>
  <c r="CA164" i="1"/>
  <c r="CA181" i="1"/>
  <c r="CA171" i="1"/>
  <c r="CA173" i="1"/>
  <c r="CA187" i="1"/>
  <c r="CA178" i="1"/>
  <c r="CA184" i="1"/>
  <c r="BO166" i="1"/>
  <c r="BO173" i="1"/>
  <c r="BO172" i="1"/>
  <c r="BO175" i="1"/>
  <c r="BO165" i="1"/>
  <c r="BO182" i="1"/>
  <c r="BO170" i="1"/>
  <c r="BO178" i="1"/>
  <c r="BK165" i="1"/>
  <c r="BK168" i="1"/>
  <c r="BO176" i="1"/>
  <c r="BW169" i="1"/>
  <c r="CA170" i="1"/>
  <c r="CE171" i="1"/>
  <c r="CI179" i="1"/>
  <c r="BO179" i="1"/>
  <c r="BO168" i="1"/>
  <c r="BS169" i="1"/>
  <c r="BW186" i="1"/>
  <c r="CA176" i="1"/>
  <c r="CE168" i="1"/>
  <c r="BW180" i="1"/>
  <c r="CE164" i="1"/>
  <c r="BS175" i="1"/>
  <c r="CE183" i="1"/>
  <c r="BO180" i="1"/>
  <c r="CA165" i="1"/>
  <c r="BO167" i="1"/>
  <c r="BO187" i="1"/>
  <c r="BW185" i="1"/>
  <c r="CI184" i="1"/>
  <c r="CE167" i="1"/>
  <c r="CE166" i="1"/>
  <c r="CE188" i="1" s="1"/>
  <c r="CE173" i="1"/>
  <c r="CE177" i="1"/>
  <c r="CE187" i="1"/>
  <c r="CE175" i="1"/>
  <c r="CE165" i="1"/>
  <c r="CE182" i="1"/>
  <c r="CE170" i="1"/>
  <c r="CE178" i="1"/>
  <c r="BK186" i="1"/>
  <c r="BK171" i="1"/>
  <c r="BK173" i="1"/>
  <c r="BK182" i="1"/>
  <c r="BK180" i="1"/>
  <c r="BK181" i="1"/>
  <c r="BK178" i="1"/>
  <c r="BK184" i="1"/>
  <c r="BK174" i="1"/>
  <c r="BK179" i="1"/>
  <c r="BO171" i="1"/>
  <c r="BS179" i="1"/>
  <c r="BW176" i="1"/>
  <c r="CA177" i="1"/>
  <c r="CE185" i="1"/>
  <c r="CI186" i="1"/>
  <c r="BO186" i="1"/>
  <c r="BS187" i="1"/>
  <c r="BW177" i="1"/>
  <c r="BW170" i="1"/>
  <c r="BW188" i="1" s="1"/>
  <c r="CE179" i="1"/>
  <c r="CI171" i="1"/>
  <c r="BK187" i="1"/>
  <c r="BW175" i="1"/>
  <c r="CI183" i="1"/>
  <c r="BS166" i="1"/>
  <c r="CE174" i="1"/>
  <c r="BS172" i="1"/>
  <c r="CA183" i="1"/>
  <c r="BS182" i="1"/>
  <c r="CI173" i="1"/>
  <c r="CA175" i="1"/>
  <c r="CG188" i="1"/>
  <c r="BY188" i="1"/>
  <c r="BM188" i="1"/>
  <c r="X11" i="10"/>
  <c r="P11" i="10"/>
  <c r="X15" i="10"/>
  <c r="P15" i="10"/>
  <c r="H15" i="10"/>
  <c r="X19" i="10"/>
  <c r="P19" i="10"/>
  <c r="H19" i="10"/>
  <c r="X23" i="10"/>
  <c r="P23" i="10"/>
  <c r="H23" i="10"/>
  <c r="X27" i="10"/>
  <c r="P27" i="10"/>
  <c r="H27" i="10"/>
  <c r="BF166" i="1"/>
  <c r="AJ167" i="1"/>
  <c r="AR167" i="1"/>
  <c r="AV167" i="1"/>
  <c r="AZ167" i="1"/>
  <c r="BD167" i="1"/>
  <c r="BG165" i="1"/>
  <c r="AH167" i="1"/>
  <c r="AL167" i="1"/>
  <c r="AP167" i="1"/>
  <c r="AT167" i="1"/>
  <c r="AX167" i="1"/>
  <c r="BB167" i="1"/>
  <c r="AH175" i="1"/>
  <c r="AP175" i="1"/>
  <c r="AT175" i="1"/>
  <c r="AX175" i="1"/>
  <c r="BF173" i="1"/>
  <c r="AJ175" i="1"/>
  <c r="AN175" i="1"/>
  <c r="AR175" i="1"/>
  <c r="AV175" i="1"/>
  <c r="AZ175" i="1"/>
  <c r="BD175" i="1"/>
  <c r="BF174" i="1"/>
  <c r="CG149" i="1"/>
  <c r="CG135" i="1"/>
  <c r="CG145" i="1"/>
  <c r="CG151" i="1"/>
  <c r="CG152" i="1"/>
  <c r="CC138" i="1"/>
  <c r="CC135" i="1"/>
  <c r="BY139" i="1"/>
  <c r="BY137" i="1"/>
  <c r="BY134" i="1"/>
  <c r="BY156" i="1"/>
  <c r="BQ142" i="1"/>
  <c r="BQ149" i="1"/>
  <c r="BQ136" i="1"/>
  <c r="BQ152" i="1"/>
  <c r="BQ139" i="1"/>
  <c r="BM144" i="1"/>
  <c r="BM154" i="1"/>
  <c r="BM149" i="1"/>
  <c r="BM136" i="1"/>
  <c r="BM151" i="1"/>
  <c r="BM139" i="1"/>
  <c r="BM146" i="1"/>
  <c r="BY142" i="1"/>
  <c r="BY155" i="1"/>
  <c r="BY136" i="1"/>
  <c r="BU134" i="1"/>
  <c r="AH136" i="1"/>
  <c r="AL136" i="1"/>
  <c r="AP136" i="1"/>
  <c r="AX136" i="1"/>
  <c r="BB136" i="1"/>
  <c r="BJ141" i="1"/>
  <c r="BJ157" i="1" s="1"/>
  <c r="BJ134" i="1"/>
  <c r="BJ150" i="1"/>
  <c r="BJ147" i="1"/>
  <c r="BJ144" i="1"/>
  <c r="BJ133" i="1"/>
  <c r="CF135" i="1"/>
  <c r="CF136" i="1"/>
  <c r="CF146" i="1"/>
  <c r="CF145" i="1"/>
  <c r="CF142" i="1"/>
  <c r="CB133" i="1"/>
  <c r="CB144" i="1"/>
  <c r="CB148" i="1"/>
  <c r="CB147" i="1"/>
  <c r="CB151" i="1"/>
  <c r="CB135" i="1"/>
  <c r="BX141" i="1"/>
  <c r="BX144" i="1"/>
  <c r="BX140" i="1"/>
  <c r="BX139" i="1"/>
  <c r="BX157" i="1" s="1"/>
  <c r="BT149" i="1"/>
  <c r="BT145" i="1"/>
  <c r="BT137" i="1"/>
  <c r="BT141" i="1"/>
  <c r="BT135" i="1"/>
  <c r="BT143" i="1"/>
  <c r="BT150" i="1"/>
  <c r="BT139" i="1"/>
  <c r="BP135" i="1"/>
  <c r="BP149" i="1"/>
  <c r="BP150" i="1"/>
  <c r="BP147" i="1"/>
  <c r="BP155" i="1"/>
  <c r="BP151" i="1"/>
  <c r="BP145" i="1"/>
  <c r="BL154" i="1"/>
  <c r="BL147" i="1"/>
  <c r="BL144" i="1"/>
  <c r="BL141" i="1"/>
  <c r="BL134" i="1"/>
  <c r="BL150" i="1"/>
  <c r="AF144" i="1"/>
  <c r="AF136" i="1"/>
  <c r="BG133" i="1"/>
  <c r="AK136" i="1"/>
  <c r="AS136" i="1"/>
  <c r="AW136" i="1"/>
  <c r="BA136" i="1"/>
  <c r="BG135" i="1"/>
  <c r="BG141" i="1"/>
  <c r="AK144" i="1"/>
  <c r="AO144" i="1"/>
  <c r="AS144" i="1"/>
  <c r="AW144" i="1"/>
  <c r="BA144" i="1"/>
  <c r="BE144" i="1"/>
  <c r="CC126" i="1"/>
  <c r="CE119" i="1"/>
  <c r="CE110" i="1"/>
  <c r="CE123" i="1"/>
  <c r="CE103" i="1"/>
  <c r="CA110" i="1"/>
  <c r="CA102" i="1"/>
  <c r="CA107" i="1"/>
  <c r="CA121" i="1"/>
  <c r="BW103" i="1"/>
  <c r="BW121" i="1"/>
  <c r="BW105" i="1"/>
  <c r="BW112" i="1"/>
  <c r="BS110" i="1"/>
  <c r="BS115" i="1"/>
  <c r="BS123" i="1"/>
  <c r="BS121" i="1"/>
  <c r="BS105" i="1"/>
  <c r="BS112" i="1"/>
  <c r="BO119" i="1"/>
  <c r="BO103" i="1"/>
  <c r="BO121" i="1"/>
  <c r="BO105" i="1"/>
  <c r="BO112" i="1"/>
  <c r="BK121" i="1"/>
  <c r="BK105" i="1"/>
  <c r="BK112" i="1"/>
  <c r="BG110" i="1"/>
  <c r="BG113" i="1" s="1"/>
  <c r="CH108" i="1"/>
  <c r="CH125" i="1"/>
  <c r="CH103" i="1"/>
  <c r="CH112" i="1"/>
  <c r="CD109" i="1"/>
  <c r="CD123" i="1"/>
  <c r="CD124" i="1"/>
  <c r="CD102" i="1"/>
  <c r="CD126" i="1" s="1"/>
  <c r="CD111" i="1"/>
  <c r="CD103" i="1"/>
  <c r="BZ124" i="1"/>
  <c r="BZ106" i="1"/>
  <c r="BZ123" i="1"/>
  <c r="BZ105" i="1"/>
  <c r="BZ110" i="1"/>
  <c r="BZ111" i="1"/>
  <c r="BV118" i="1"/>
  <c r="BV103" i="1"/>
  <c r="BV120" i="1"/>
  <c r="BV125" i="1"/>
  <c r="BR122" i="1"/>
  <c r="BR115" i="1"/>
  <c r="BR108" i="1"/>
  <c r="BR126" i="1" s="1"/>
  <c r="BO122" i="1"/>
  <c r="BS114" i="1"/>
  <c r="BW106" i="1"/>
  <c r="CE122" i="1"/>
  <c r="CI114" i="1"/>
  <c r="CI116" i="1"/>
  <c r="CI109" i="1"/>
  <c r="CI125" i="1"/>
  <c r="CE116" i="1"/>
  <c r="CE109" i="1"/>
  <c r="CE125" i="1"/>
  <c r="CA116" i="1"/>
  <c r="CA109" i="1"/>
  <c r="BW104" i="1"/>
  <c r="BW124" i="1"/>
  <c r="BW125" i="1"/>
  <c r="BS120" i="1"/>
  <c r="BS117" i="1"/>
  <c r="BO116" i="1"/>
  <c r="BO113" i="1"/>
  <c r="BK108" i="1"/>
  <c r="BK109" i="1"/>
  <c r="BK103" i="1"/>
  <c r="BW111" i="1"/>
  <c r="CI111" i="1"/>
  <c r="BK107" i="1"/>
  <c r="CA123" i="1"/>
  <c r="BK115" i="1"/>
  <c r="BW107" i="1"/>
  <c r="BK102" i="1"/>
  <c r="BO102" i="1"/>
  <c r="BS102" i="1"/>
  <c r="BK110" i="1"/>
  <c r="CE102" i="1"/>
  <c r="BS119" i="1"/>
  <c r="CA119" i="1"/>
  <c r="CI119" i="1"/>
  <c r="BG112" i="1"/>
  <c r="BO115" i="1"/>
  <c r="CE115" i="1"/>
  <c r="BO123" i="1"/>
  <c r="CA115" i="1"/>
  <c r="BS118" i="1"/>
  <c r="BW102" i="1"/>
  <c r="BW118" i="1"/>
  <c r="BN125" i="1"/>
  <c r="BN126" i="1" s="1"/>
  <c r="BV121" i="1"/>
  <c r="BU118" i="1"/>
  <c r="BU109" i="1"/>
  <c r="BU126" i="1" s="1"/>
  <c r="AH105" i="1"/>
  <c r="AL105" i="1"/>
  <c r="AP105" i="1"/>
  <c r="AT105" i="1"/>
  <c r="AX105" i="1"/>
  <c r="BB105" i="1"/>
  <c r="BG103" i="1"/>
  <c r="AK105" i="1"/>
  <c r="AO105" i="1"/>
  <c r="AS105" i="1"/>
  <c r="AW105" i="1"/>
  <c r="BA105" i="1"/>
  <c r="BE105" i="1"/>
  <c r="BF104" i="1"/>
  <c r="AL113" i="1"/>
  <c r="AP113" i="1"/>
  <c r="AT113" i="1"/>
  <c r="AX113" i="1"/>
  <c r="BB113" i="1"/>
  <c r="AF113" i="1"/>
  <c r="AJ113" i="1"/>
  <c r="AN113" i="1"/>
  <c r="AR113" i="1"/>
  <c r="AV113" i="1"/>
  <c r="AZ113" i="1"/>
  <c r="BD113" i="1"/>
  <c r="BF112" i="1"/>
  <c r="BR89" i="1"/>
  <c r="BR93" i="1"/>
  <c r="BR71" i="1"/>
  <c r="BR86" i="1"/>
  <c r="BZ74" i="1"/>
  <c r="BZ89" i="1"/>
  <c r="BZ80" i="1"/>
  <c r="BZ79" i="1"/>
  <c r="CD81" i="1"/>
  <c r="BZ92" i="1"/>
  <c r="BV73" i="1"/>
  <c r="CH74" i="1"/>
  <c r="BJ75" i="1"/>
  <c r="BK79" i="1"/>
  <c r="BK89" i="1"/>
  <c r="BK76" i="1"/>
  <c r="BO81" i="1"/>
  <c r="BO90" i="1"/>
  <c r="BO79" i="1"/>
  <c r="BO89" i="1"/>
  <c r="BS81" i="1"/>
  <c r="BS89" i="1"/>
  <c r="BS76" i="1"/>
  <c r="BW88" i="1"/>
  <c r="BW87" i="1"/>
  <c r="BW81" i="1"/>
  <c r="BW92" i="1"/>
  <c r="BW94" i="1"/>
  <c r="CA83" i="1"/>
  <c r="CA74" i="1"/>
  <c r="CA90" i="1"/>
  <c r="CA92" i="1"/>
  <c r="CE87" i="1"/>
  <c r="CE79" i="1"/>
  <c r="CE89" i="1"/>
  <c r="CE78" i="1"/>
  <c r="CE76" i="1"/>
  <c r="CI94" i="1"/>
  <c r="CI79" i="1"/>
  <c r="CI75" i="1"/>
  <c r="BN88" i="1"/>
  <c r="BN94" i="1"/>
  <c r="BN85" i="1"/>
  <c r="BN89" i="1"/>
  <c r="BN84" i="1"/>
  <c r="BN83" i="1"/>
  <c r="CH86" i="1"/>
  <c r="CD75" i="1"/>
  <c r="CD90" i="1"/>
  <c r="BZ78" i="1"/>
  <c r="BZ77" i="1"/>
  <c r="BV76" i="1"/>
  <c r="BV86" i="1"/>
  <c r="BV85" i="1"/>
  <c r="BV83" i="1"/>
  <c r="BR75" i="1"/>
  <c r="BN79" i="1"/>
  <c r="BR87" i="1"/>
  <c r="BJ94" i="1"/>
  <c r="BJ86" i="1"/>
  <c r="CH79" i="1"/>
  <c r="BJ93" i="1"/>
  <c r="CH72" i="1"/>
  <c r="CH94" i="1"/>
  <c r="CH85" i="1"/>
  <c r="CD78" i="1"/>
  <c r="CD72" i="1"/>
  <c r="CD77" i="1"/>
  <c r="CD93" i="1"/>
  <c r="BZ82" i="1"/>
  <c r="BZ83" i="1"/>
  <c r="BZ76" i="1"/>
  <c r="BZ94" i="1"/>
  <c r="BV80" i="1"/>
  <c r="BV84" i="1"/>
  <c r="BV71" i="1"/>
  <c r="BV75" i="1"/>
  <c r="BV92" i="1"/>
  <c r="BJ79" i="1"/>
  <c r="BR82" i="1"/>
  <c r="BN86" i="1"/>
  <c r="BN71" i="1"/>
  <c r="BJ92" i="1"/>
  <c r="BJ89" i="1"/>
  <c r="BR78" i="1"/>
  <c r="BN74" i="1"/>
  <c r="BJ74" i="1"/>
  <c r="BR85" i="1"/>
  <c r="BN80" i="1"/>
  <c r="CH76" i="1"/>
  <c r="CD84" i="1"/>
  <c r="BR73" i="1"/>
  <c r="BJ84" i="1"/>
  <c r="BR84" i="1"/>
  <c r="CH82" i="1"/>
  <c r="BJ88" i="1"/>
  <c r="CD80" i="1"/>
  <c r="BR76" i="1"/>
  <c r="BR90" i="1"/>
  <c r="BZ88" i="1"/>
  <c r="BR92" i="1"/>
  <c r="BZ84" i="1"/>
  <c r="AT82" i="1"/>
  <c r="BF80" i="1"/>
  <c r="BL90" i="1"/>
  <c r="BL89" i="1"/>
  <c r="BP80" i="1"/>
  <c r="BP84" i="1"/>
  <c r="BP76" i="1"/>
  <c r="BP77" i="1"/>
  <c r="BT76" i="1"/>
  <c r="BT95" i="1" s="1"/>
  <c r="BT85" i="1"/>
  <c r="BX84" i="1"/>
  <c r="BX95" i="1" s="1"/>
  <c r="BX88" i="1"/>
  <c r="BF73" i="1"/>
  <c r="BJ72" i="1"/>
  <c r="BJ76" i="1"/>
  <c r="BJ90" i="1"/>
  <c r="BJ71" i="1"/>
  <c r="BJ81" i="1"/>
  <c r="CH88" i="1"/>
  <c r="CH81" i="1"/>
  <c r="CD71" i="1"/>
  <c r="CD86" i="1"/>
  <c r="BZ72" i="1"/>
  <c r="BZ93" i="1"/>
  <c r="BV74" i="1"/>
  <c r="BV87" i="1"/>
  <c r="BJ91" i="1"/>
  <c r="BR91" i="1"/>
  <c r="BJ85" i="1"/>
  <c r="BN82" i="1"/>
  <c r="CD74" i="1"/>
  <c r="BN90" i="1"/>
  <c r="BR80" i="1"/>
  <c r="BZ73" i="1"/>
  <c r="CH91" i="1"/>
  <c r="CH78" i="1"/>
  <c r="CH75" i="1"/>
  <c r="CH73" i="1"/>
  <c r="CH89" i="1"/>
  <c r="CD82" i="1"/>
  <c r="CD83" i="1"/>
  <c r="CD76" i="1"/>
  <c r="CD94" i="1"/>
  <c r="BZ91" i="1"/>
  <c r="BZ87" i="1"/>
  <c r="BZ85" i="1"/>
  <c r="BV88" i="1"/>
  <c r="BV77" i="1"/>
  <c r="BV82" i="1"/>
  <c r="BV90" i="1"/>
  <c r="BJ83" i="1"/>
  <c r="BR83" i="1"/>
  <c r="BN87" i="1"/>
  <c r="BJ73" i="1"/>
  <c r="BR79" i="1"/>
  <c r="BN92" i="1"/>
  <c r="BN75" i="1"/>
  <c r="BV89" i="1"/>
  <c r="BJ82" i="1"/>
  <c r="BR77" i="1"/>
  <c r="BN72" i="1"/>
  <c r="CD73" i="1"/>
  <c r="BN77" i="1"/>
  <c r="CD88" i="1"/>
  <c r="BR72" i="1"/>
  <c r="CA75" i="1"/>
  <c r="CI84" i="1"/>
  <c r="BW72" i="1"/>
  <c r="BW84" i="1"/>
  <c r="BO72" i="1"/>
  <c r="CE77" i="1"/>
  <c r="CA80" i="1"/>
  <c r="BZ81" i="1"/>
  <c r="CH71" i="1"/>
  <c r="BS72" i="1"/>
  <c r="BN81" i="1"/>
  <c r="BW79" i="1"/>
  <c r="BN73" i="1"/>
  <c r="CI76" i="1"/>
  <c r="BK92" i="1"/>
  <c r="CI82" i="1"/>
  <c r="CE83" i="1"/>
  <c r="BN93" i="1"/>
  <c r="CA89" i="1"/>
  <c r="CH87" i="1"/>
  <c r="BF72" i="1"/>
  <c r="AM74" i="1"/>
  <c r="AU74" i="1"/>
  <c r="AY74" i="1"/>
  <c r="BC74" i="1"/>
  <c r="AH74" i="1"/>
  <c r="AL74" i="1"/>
  <c r="AP74" i="1"/>
  <c r="AT74" i="1"/>
  <c r="AX74" i="1"/>
  <c r="BG73" i="1"/>
  <c r="AM82" i="1"/>
  <c r="AQ82" i="1"/>
  <c r="AY82" i="1"/>
  <c r="BC82" i="1"/>
  <c r="AK82" i="1"/>
  <c r="AO82" i="1"/>
  <c r="AS82" i="1"/>
  <c r="AW82" i="1"/>
  <c r="BA82" i="1"/>
  <c r="BE82" i="1"/>
  <c r="BL47" i="1"/>
  <c r="BL49" i="1"/>
  <c r="BL58" i="1"/>
  <c r="BL45" i="1"/>
  <c r="BL46" i="1"/>
  <c r="BL51" i="1"/>
  <c r="BL40" i="1"/>
  <c r="BL50" i="1"/>
  <c r="BL62" i="1"/>
  <c r="BL59" i="1"/>
  <c r="BL42" i="1"/>
  <c r="BL43" i="1"/>
  <c r="BL41" i="1"/>
  <c r="BL61" i="1"/>
  <c r="BL52" i="1"/>
  <c r="BL56" i="1"/>
  <c r="BL44" i="1"/>
  <c r="BL63" i="1"/>
  <c r="CB62" i="1"/>
  <c r="CB40" i="1"/>
  <c r="CB48" i="1"/>
  <c r="CB55" i="1"/>
  <c r="CB54" i="1"/>
  <c r="CB42" i="1"/>
  <c r="CB53" i="1"/>
  <c r="CB46" i="1"/>
  <c r="CB45" i="1"/>
  <c r="CB56" i="1"/>
  <c r="CB51" i="1"/>
  <c r="CB60" i="1"/>
  <c r="CB61" i="1"/>
  <c r="CB50" i="1"/>
  <c r="CB52" i="1"/>
  <c r="BX49" i="1"/>
  <c r="CB59" i="1"/>
  <c r="BT46" i="1"/>
  <c r="BP52" i="1"/>
  <c r="CB41" i="1"/>
  <c r="BL57" i="1"/>
  <c r="BT49" i="1"/>
  <c r="BT61" i="1"/>
  <c r="BT59" i="1"/>
  <c r="BT42" i="1"/>
  <c r="BT43" i="1"/>
  <c r="BT41" i="1"/>
  <c r="BT60" i="1"/>
  <c r="BT52" i="1"/>
  <c r="BT56" i="1"/>
  <c r="BT63" i="1"/>
  <c r="BT57" i="1"/>
  <c r="BT62" i="1"/>
  <c r="BT50" i="1"/>
  <c r="BT48" i="1"/>
  <c r="CF63" i="1"/>
  <c r="CF57" i="1"/>
  <c r="CF47" i="1"/>
  <c r="CF40" i="1"/>
  <c r="CF43" i="1"/>
  <c r="CF58" i="1"/>
  <c r="CF45" i="1"/>
  <c r="CF49" i="1"/>
  <c r="CF41" i="1"/>
  <c r="CF56" i="1"/>
  <c r="CF51" i="1"/>
  <c r="CF48" i="1"/>
  <c r="CF59" i="1"/>
  <c r="CF42" i="1"/>
  <c r="CF50" i="1"/>
  <c r="CF46" i="1"/>
  <c r="CF54" i="1"/>
  <c r="CF55" i="1"/>
  <c r="CF53" i="1"/>
  <c r="BP44" i="1"/>
  <c r="CJ43" i="1"/>
  <c r="CF61" i="1"/>
  <c r="BX44" i="1"/>
  <c r="CF52" i="1"/>
  <c r="CB63" i="1"/>
  <c r="BT47" i="1"/>
  <c r="BT55" i="1"/>
  <c r="BP51" i="1"/>
  <c r="BP49" i="1"/>
  <c r="BP59" i="1"/>
  <c r="BL55" i="1"/>
  <c r="CF60" i="1"/>
  <c r="BX60" i="1"/>
  <c r="BT44" i="1"/>
  <c r="BP56" i="1"/>
  <c r="BP55" i="1"/>
  <c r="BP54" i="1"/>
  <c r="BP43" i="1"/>
  <c r="BP53" i="1"/>
  <c r="BP61" i="1"/>
  <c r="BP60" i="1"/>
  <c r="BP40" i="1"/>
  <c r="BP46" i="1"/>
  <c r="BP58" i="1"/>
  <c r="BP45" i="1"/>
  <c r="BP50" i="1"/>
  <c r="BP57" i="1"/>
  <c r="BP63" i="1"/>
  <c r="BX43" i="1"/>
  <c r="BX55" i="1"/>
  <c r="BX41" i="1"/>
  <c r="BX58" i="1"/>
  <c r="BX45" i="1"/>
  <c r="BX50" i="1"/>
  <c r="BX48" i="1"/>
  <c r="BX46" i="1"/>
  <c r="BX59" i="1"/>
  <c r="BX42" i="1"/>
  <c r="BX61" i="1"/>
  <c r="BX57" i="1"/>
  <c r="BX51" i="1"/>
  <c r="BX47" i="1"/>
  <c r="D8" i="11"/>
  <c r="G8" i="11" s="1"/>
  <c r="CJ51" i="1"/>
  <c r="CJ61" i="1"/>
  <c r="CJ63" i="1"/>
  <c r="CF62" i="1"/>
  <c r="BL54" i="1"/>
  <c r="CF44" i="1"/>
  <c r="CB49" i="1"/>
  <c r="CB43" i="1"/>
  <c r="BX53" i="1"/>
  <c r="BT51" i="1"/>
  <c r="BT45" i="1"/>
  <c r="BP47" i="1"/>
  <c r="BP62" i="1"/>
  <c r="BL48" i="1"/>
  <c r="BL53" i="1"/>
  <c r="BX40" i="1"/>
  <c r="BX63" i="1"/>
  <c r="BT40" i="1"/>
  <c r="BU54" i="1"/>
  <c r="BQ54" i="1"/>
  <c r="BM54" i="1"/>
  <c r="BU52" i="1"/>
  <c r="BQ43" i="1"/>
  <c r="BQ60" i="1"/>
  <c r="BM52" i="1"/>
  <c r="BU49" i="1"/>
  <c r="BQ41" i="1"/>
  <c r="BU63" i="1"/>
  <c r="BQ62" i="1"/>
  <c r="BM49" i="1"/>
  <c r="BM64" i="1" s="1"/>
  <c r="BQ45" i="1"/>
  <c r="BU48" i="1"/>
  <c r="CG62" i="1"/>
  <c r="CG45" i="1"/>
  <c r="CC47" i="1"/>
  <c r="BY50" i="1"/>
  <c r="BJ64" i="1"/>
  <c r="CG58" i="1"/>
  <c r="CG41" i="1"/>
  <c r="CC51" i="1"/>
  <c r="BY62" i="1"/>
  <c r="BY45" i="1"/>
  <c r="CC59" i="1"/>
  <c r="CG56" i="1"/>
  <c r="CC49" i="1"/>
  <c r="BU47" i="1"/>
  <c r="CG55" i="1"/>
  <c r="BU40" i="1"/>
  <c r="CC41" i="1"/>
  <c r="CG59" i="1"/>
  <c r="BF10" i="1"/>
  <c r="BF12" i="1" s="1"/>
  <c r="BV18" i="1"/>
  <c r="BJ14" i="1"/>
  <c r="BV12" i="1"/>
  <c r="BV11" i="1"/>
  <c r="BG9" i="1"/>
  <c r="AR12" i="1"/>
  <c r="AN12" i="1"/>
  <c r="AJ12" i="1"/>
  <c r="AF12" i="1"/>
  <c r="BS30" i="1"/>
  <c r="CE14" i="1"/>
  <c r="CE15" i="1"/>
  <c r="BV30" i="1"/>
  <c r="BZ28" i="1"/>
  <c r="BZ14" i="1"/>
  <c r="BW11" i="1"/>
  <c r="CA19" i="1"/>
  <c r="BW30" i="1"/>
  <c r="AS12" i="1"/>
  <c r="AO12" i="1"/>
  <c r="AK12" i="1"/>
  <c r="AG12" i="1"/>
  <c r="BR9" i="1"/>
  <c r="CH10" i="1"/>
  <c r="CD11" i="1"/>
  <c r="BN13" i="1"/>
  <c r="CE31" i="1"/>
  <c r="BJ31" i="1"/>
  <c r="BJ21" i="1"/>
  <c r="BN21" i="1"/>
  <c r="BV16" i="1"/>
  <c r="CD16" i="1"/>
  <c r="BN24" i="1"/>
  <c r="CF26" i="1"/>
  <c r="CF32" i="1"/>
  <c r="CF15" i="1"/>
  <c r="CB16" i="1"/>
  <c r="CB21" i="1"/>
  <c r="BX27" i="1"/>
  <c r="BX31" i="1"/>
  <c r="BT20" i="1"/>
  <c r="BP26" i="1"/>
  <c r="BP13" i="1"/>
  <c r="BL24" i="1"/>
  <c r="BL23" i="1"/>
  <c r="BM33" i="1"/>
  <c r="CB27" i="1"/>
  <c r="BP20" i="1"/>
  <c r="BO30" i="1"/>
  <c r="BW26" i="1"/>
  <c r="BW16" i="1"/>
  <c r="BL11" i="1"/>
  <c r="BL14" i="1"/>
  <c r="BO11" i="1"/>
  <c r="BZ19" i="1"/>
  <c r="BJ13" i="1"/>
  <c r="CH28" i="1"/>
  <c r="BV9" i="1"/>
  <c r="BJ16" i="1"/>
  <c r="BQ33" i="1"/>
  <c r="BS23" i="1"/>
  <c r="BZ21" i="1"/>
  <c r="BF9" i="1"/>
  <c r="AT12" i="1"/>
  <c r="AP12" i="1"/>
  <c r="AL12" i="1"/>
  <c r="AH12" i="1"/>
  <c r="CI26" i="1"/>
  <c r="CI11" i="1"/>
  <c r="CI19" i="1"/>
  <c r="CI27" i="1"/>
  <c r="CI9" i="1"/>
  <c r="BS12" i="1"/>
  <c r="CI24" i="1"/>
  <c r="CA18" i="1"/>
  <c r="BO13" i="1"/>
  <c r="CE29" i="1"/>
  <c r="BO32" i="1"/>
  <c r="CE18" i="1"/>
  <c r="BK25" i="1"/>
  <c r="BO20" i="1"/>
  <c r="CI23" i="1"/>
  <c r="BS13" i="1"/>
  <c r="BL31" i="1"/>
  <c r="BL25" i="1"/>
  <c r="BL10" i="1"/>
  <c r="BL9" i="1"/>
  <c r="BP10" i="1"/>
  <c r="BP33" i="1" s="1"/>
  <c r="BP27" i="1"/>
  <c r="BP12" i="1"/>
  <c r="BP25" i="1"/>
  <c r="BT12" i="1"/>
  <c r="BT14" i="1"/>
  <c r="BT28" i="1"/>
  <c r="BT22" i="1"/>
  <c r="BX19" i="1"/>
  <c r="BX16" i="1"/>
  <c r="BX21" i="1"/>
  <c r="BX17" i="1"/>
  <c r="BX10" i="1"/>
  <c r="BX33" i="1" s="1"/>
  <c r="BX28" i="1"/>
  <c r="BX23" i="1"/>
  <c r="CB22" i="1"/>
  <c r="CB18" i="1"/>
  <c r="CB24" i="1"/>
  <c r="CB32" i="1"/>
  <c r="CF22" i="1"/>
  <c r="CF29" i="1"/>
  <c r="CF12" i="1"/>
  <c r="CF11" i="1"/>
  <c r="CF30" i="1"/>
  <c r="BD12" i="1"/>
  <c r="AZ12" i="1"/>
  <c r="AV12" i="1"/>
  <c r="BS29" i="1"/>
  <c r="BS32" i="1"/>
  <c r="BS28" i="1"/>
  <c r="BS9" i="1"/>
  <c r="BS11" i="1"/>
  <c r="BS27" i="1"/>
  <c r="CA14" i="1"/>
  <c r="CA15" i="1"/>
  <c r="BO10" i="1"/>
  <c r="CI14" i="1"/>
  <c r="CE26" i="1"/>
  <c r="BS10" i="1"/>
  <c r="CF25" i="1"/>
  <c r="CB12" i="1"/>
  <c r="BT21" i="1"/>
  <c r="BP32" i="1"/>
  <c r="CE9" i="1"/>
  <c r="CA30" i="1"/>
  <c r="BS17" i="1"/>
  <c r="BO27" i="1"/>
  <c r="CI29" i="1"/>
  <c r="CE28" i="1"/>
  <c r="CA21" i="1"/>
  <c r="BS22" i="1"/>
  <c r="BO24" i="1"/>
  <c r="BL28" i="1"/>
  <c r="BX26" i="1"/>
  <c r="BP14" i="1"/>
  <c r="CB19" i="1"/>
  <c r="BX15" i="1"/>
  <c r="BL22" i="1"/>
  <c r="CB17" i="1"/>
  <c r="BP19" i="1"/>
  <c r="BS15" i="1"/>
  <c r="BK17" i="1"/>
  <c r="CI16" i="1"/>
  <c r="BY33" i="1"/>
  <c r="BS24" i="1"/>
  <c r="BK32" i="1"/>
  <c r="BW10" i="1"/>
  <c r="CB10" i="1"/>
  <c r="BL26" i="1"/>
  <c r="BP21" i="1"/>
  <c r="CB29" i="1"/>
  <c r="BE12" i="1"/>
  <c r="BA12" i="1"/>
  <c r="AW12" i="1"/>
  <c r="BK19" i="1"/>
  <c r="BK23" i="1"/>
  <c r="BO31" i="1"/>
  <c r="BO15" i="1"/>
  <c r="BO17" i="1"/>
  <c r="CE21" i="1"/>
  <c r="CE17" i="1"/>
  <c r="CE30" i="1"/>
  <c r="CE11" i="1"/>
  <c r="BW28" i="1"/>
  <c r="BW22" i="1"/>
  <c r="CA16" i="1"/>
  <c r="BW31" i="1"/>
  <c r="BU33" i="1"/>
  <c r="CF24" i="1"/>
  <c r="BX13" i="1"/>
  <c r="BT9" i="1"/>
  <c r="BL12" i="1"/>
  <c r="CE23" i="1"/>
  <c r="BS26" i="1"/>
  <c r="BO18" i="1"/>
  <c r="BW29" i="1"/>
  <c r="BW19" i="1"/>
  <c r="CA13" i="1"/>
  <c r="CI17" i="1"/>
  <c r="CE25" i="1"/>
  <c r="CA9" i="1"/>
  <c r="BS20" i="1"/>
  <c r="BO22" i="1"/>
  <c r="CB30" i="1"/>
  <c r="BX22" i="1"/>
  <c r="BP24" i="1"/>
  <c r="CF19" i="1"/>
  <c r="BT18" i="1"/>
  <c r="BX20" i="1"/>
  <c r="BL29" i="1"/>
  <c r="BX30" i="1"/>
  <c r="BP29" i="1"/>
  <c r="BO21" i="1"/>
  <c r="CI25" i="1"/>
  <c r="BW24" i="1"/>
  <c r="BK9" i="1"/>
  <c r="CE27" i="1"/>
  <c r="BW27" i="1"/>
  <c r="CA17" i="1"/>
  <c r="BT26" i="1"/>
  <c r="BL15" i="1"/>
  <c r="BX9" i="1"/>
  <c r="CE10" i="1"/>
  <c r="BK31" i="1"/>
  <c r="BR28" i="1"/>
  <c r="BR30" i="1"/>
  <c r="BR15" i="1"/>
  <c r="BR26" i="1"/>
  <c r="CD24" i="1"/>
  <c r="CD14" i="1"/>
  <c r="CD29" i="1"/>
  <c r="CH27" i="1"/>
  <c r="CH15" i="1"/>
  <c r="BB12" i="1"/>
  <c r="AX12" i="1"/>
  <c r="AC60" i="9"/>
  <c r="AQ20" i="1"/>
  <c r="AA28" i="10"/>
  <c r="S28" i="10"/>
  <c r="K28" i="10"/>
  <c r="C28" i="10"/>
  <c r="BB20" i="1"/>
  <c r="AL20" i="1"/>
  <c r="CF963" i="1"/>
  <c r="BS963" i="1"/>
  <c r="BG950" i="1"/>
  <c r="AL942" i="1"/>
  <c r="AB963" i="1"/>
  <c r="CJ945" i="1" s="1"/>
  <c r="AC963" i="1"/>
  <c r="CK942" i="1" s="1"/>
  <c r="CE919" i="1"/>
  <c r="BG910" i="1"/>
  <c r="AK919" i="1"/>
  <c r="AO919" i="1"/>
  <c r="AS919" i="1"/>
  <c r="AW919" i="1"/>
  <c r="BA919" i="1"/>
  <c r="BE919" i="1"/>
  <c r="CA919" i="1"/>
  <c r="CA922" i="1"/>
  <c r="BU932" i="1"/>
  <c r="BJ932" i="1"/>
  <c r="AT911" i="1"/>
  <c r="BB911" i="1"/>
  <c r="BF916" i="1"/>
  <c r="AN919" i="1"/>
  <c r="BD919" i="1"/>
  <c r="BG942" i="1"/>
  <c r="BO910" i="1"/>
  <c r="AF911" i="1"/>
  <c r="CG879" i="1"/>
  <c r="BU885" i="1"/>
  <c r="BM896" i="1"/>
  <c r="BM894" i="1"/>
  <c r="CC877" i="1"/>
  <c r="BU882" i="1"/>
  <c r="BY880" i="1"/>
  <c r="BY878" i="1"/>
  <c r="BM898" i="1"/>
  <c r="CC889" i="1"/>
  <c r="BU896" i="1"/>
  <c r="BQ891" i="1"/>
  <c r="CG885" i="1"/>
  <c r="BY885" i="1"/>
  <c r="BM884" i="1"/>
  <c r="BJ901" i="1"/>
  <c r="CG887" i="1"/>
  <c r="BU877" i="1"/>
  <c r="BY893" i="1"/>
  <c r="BG877" i="1"/>
  <c r="AJ880" i="1"/>
  <c r="AZ880" i="1"/>
  <c r="BG879" i="1"/>
  <c r="BG885" i="1"/>
  <c r="AO888" i="1"/>
  <c r="AS888" i="1"/>
  <c r="BA888" i="1"/>
  <c r="AI888" i="1"/>
  <c r="AM888" i="1"/>
  <c r="AU888" i="1"/>
  <c r="AY888" i="1"/>
  <c r="BC888" i="1"/>
  <c r="BG887" i="1"/>
  <c r="CC896" i="1"/>
  <c r="BQ879" i="1"/>
  <c r="BU884" i="1"/>
  <c r="BM883" i="1"/>
  <c r="CC891" i="1"/>
  <c r="CC893" i="1"/>
  <c r="BU886" i="1"/>
  <c r="CC887" i="1"/>
  <c r="BU899" i="1"/>
  <c r="AH880" i="1"/>
  <c r="AL880" i="1"/>
  <c r="AT880" i="1"/>
  <c r="AX880" i="1"/>
  <c r="BB880" i="1"/>
  <c r="AC26" i="9"/>
  <c r="AC22" i="9"/>
  <c r="CE853" i="1"/>
  <c r="CE869" i="1"/>
  <c r="CI855" i="1"/>
  <c r="BW851" i="1"/>
  <c r="BK857" i="1"/>
  <c r="BS855" i="1"/>
  <c r="CE861" i="1"/>
  <c r="CE847" i="1"/>
  <c r="CI864" i="1"/>
  <c r="BW850" i="1"/>
  <c r="CA851" i="1"/>
  <c r="BS863" i="1"/>
  <c r="BS856" i="1"/>
  <c r="BO862" i="1"/>
  <c r="BM870" i="1"/>
  <c r="BW853" i="1"/>
  <c r="CA861" i="1"/>
  <c r="AN849" i="1"/>
  <c r="BD849" i="1"/>
  <c r="BG848" i="1"/>
  <c r="AG857" i="1"/>
  <c r="AK857" i="1"/>
  <c r="AO857" i="1"/>
  <c r="AS857" i="1"/>
  <c r="AW857" i="1"/>
  <c r="BE857" i="1"/>
  <c r="BG855" i="1"/>
  <c r="AQ857" i="1"/>
  <c r="AY857" i="1"/>
  <c r="BC857" i="1"/>
  <c r="BS850" i="1"/>
  <c r="BO856" i="1"/>
  <c r="CI858" i="1"/>
  <c r="BS866" i="1"/>
  <c r="BT870" i="1"/>
  <c r="CA856" i="1"/>
  <c r="CE846" i="1"/>
  <c r="BK852" i="1"/>
  <c r="BW862" i="1"/>
  <c r="BW866" i="1"/>
  <c r="BK862" i="1"/>
  <c r="BF846" i="1"/>
  <c r="AH849" i="1"/>
  <c r="AL849" i="1"/>
  <c r="AP849" i="1"/>
  <c r="AT849" i="1"/>
  <c r="AX849" i="1"/>
  <c r="AP857" i="1"/>
  <c r="AT857" i="1"/>
  <c r="BF855" i="1"/>
  <c r="BM830" i="1"/>
  <c r="BX839" i="1"/>
  <c r="CG829" i="1"/>
  <c r="CG838" i="1"/>
  <c r="BU818" i="1"/>
  <c r="AI826" i="1"/>
  <c r="BF816" i="1"/>
  <c r="AJ818" i="1"/>
  <c r="AR818" i="1"/>
  <c r="AZ818" i="1"/>
  <c r="AM818" i="1"/>
  <c r="AQ818" i="1"/>
  <c r="AU818" i="1"/>
  <c r="AY818" i="1"/>
  <c r="BC818" i="1"/>
  <c r="AH818" i="1"/>
  <c r="AX818" i="1"/>
  <c r="AI787" i="1"/>
  <c r="BO795" i="1"/>
  <c r="BS789" i="1"/>
  <c r="BK790" i="1"/>
  <c r="CI799" i="1"/>
  <c r="BS804" i="1"/>
  <c r="CI786" i="1"/>
  <c r="CE793" i="1"/>
  <c r="CA785" i="1"/>
  <c r="BS790" i="1"/>
  <c r="BO789" i="1"/>
  <c r="BK785" i="1"/>
  <c r="BW801" i="1"/>
  <c r="CE806" i="1"/>
  <c r="CI791" i="1"/>
  <c r="CI785" i="1"/>
  <c r="BF794" i="1"/>
  <c r="BF784" i="1"/>
  <c r="BS799" i="1"/>
  <c r="BW806" i="1"/>
  <c r="CI802" i="1"/>
  <c r="CE786" i="1"/>
  <c r="BW791" i="1"/>
  <c r="BS798" i="1"/>
  <c r="BO786" i="1"/>
  <c r="CE803" i="1"/>
  <c r="AC777" i="1"/>
  <c r="BM771" i="1"/>
  <c r="BQ760" i="1"/>
  <c r="BU768" i="1"/>
  <c r="BY774" i="1"/>
  <c r="BY769" i="1"/>
  <c r="CC763" i="1"/>
  <c r="CG768" i="1"/>
  <c r="BM769" i="1"/>
  <c r="BM758" i="1"/>
  <c r="BQ757" i="1"/>
  <c r="BU771" i="1"/>
  <c r="BU776" i="1"/>
  <c r="BY759" i="1"/>
  <c r="CC769" i="1"/>
  <c r="CC758" i="1"/>
  <c r="CG760" i="1"/>
  <c r="CG762" i="1"/>
  <c r="CC761" i="1"/>
  <c r="BY764" i="1"/>
  <c r="BU763" i="1"/>
  <c r="BQ762" i="1"/>
  <c r="BM761" i="1"/>
  <c r="BM775" i="1"/>
  <c r="CC756" i="1"/>
  <c r="BQ773" i="1"/>
  <c r="BY768" i="1"/>
  <c r="CC762" i="1"/>
  <c r="BU761" i="1"/>
  <c r="BM754" i="1"/>
  <c r="CC757" i="1"/>
  <c r="BU754" i="1"/>
  <c r="BU756" i="1"/>
  <c r="BY758" i="1"/>
  <c r="BY767" i="1"/>
  <c r="BM765" i="1"/>
  <c r="CC765" i="1"/>
  <c r="CK765" i="1"/>
  <c r="BM763" i="1"/>
  <c r="BM774" i="1"/>
  <c r="BQ763" i="1"/>
  <c r="BU773" i="1"/>
  <c r="BY757" i="1"/>
  <c r="CC767" i="1"/>
  <c r="CC774" i="1"/>
  <c r="CG771" i="1"/>
  <c r="BM753" i="1"/>
  <c r="BM776" i="1"/>
  <c r="BQ775" i="1"/>
  <c r="BU755" i="1"/>
  <c r="BU762" i="1"/>
  <c r="BY762" i="1"/>
  <c r="CC753" i="1"/>
  <c r="CC776" i="1"/>
  <c r="CG763" i="1"/>
  <c r="CC759" i="1"/>
  <c r="BY754" i="1"/>
  <c r="BU772" i="1"/>
  <c r="BQ759" i="1"/>
  <c r="BM759" i="1"/>
  <c r="BQ769" i="1"/>
  <c r="CC775" i="1"/>
  <c r="BQ764" i="1"/>
  <c r="BY763" i="1"/>
  <c r="CG776" i="1"/>
  <c r="BM764" i="1"/>
  <c r="BY765" i="1"/>
  <c r="BQ776" i="1"/>
  <c r="CG766" i="1"/>
  <c r="CC768" i="1"/>
  <c r="CC754" i="1"/>
  <c r="CG758" i="1"/>
  <c r="BM757" i="1"/>
  <c r="BY760" i="1"/>
  <c r="AJ756" i="1"/>
  <c r="BG753" i="1"/>
  <c r="AK756" i="1"/>
  <c r="AO756" i="1"/>
  <c r="AS756" i="1"/>
  <c r="AW756" i="1"/>
  <c r="BA756" i="1"/>
  <c r="BE756" i="1"/>
  <c r="BG755" i="1"/>
  <c r="AM756" i="1"/>
  <c r="AQ756" i="1"/>
  <c r="AU756" i="1"/>
  <c r="AY756" i="1"/>
  <c r="BC756" i="1"/>
  <c r="AG764" i="1"/>
  <c r="AO764" i="1"/>
  <c r="AW764" i="1"/>
  <c r="BE764" i="1"/>
  <c r="BG762" i="1"/>
  <c r="AM764" i="1"/>
  <c r="AQ764" i="1"/>
  <c r="AU764" i="1"/>
  <c r="AY764" i="1"/>
  <c r="BC764" i="1"/>
  <c r="BG763" i="1"/>
  <c r="CK769" i="1"/>
  <c r="CK761" i="1"/>
  <c r="BM766" i="1"/>
  <c r="BQ772" i="1"/>
  <c r="BQ753" i="1"/>
  <c r="BU757" i="1"/>
  <c r="BY755" i="1"/>
  <c r="CC770" i="1"/>
  <c r="CG775" i="1"/>
  <c r="CG755" i="1"/>
  <c r="BM768" i="1"/>
  <c r="BQ770" i="1"/>
  <c r="BQ765" i="1"/>
  <c r="BU770" i="1"/>
  <c r="BY772" i="1"/>
  <c r="BY753" i="1"/>
  <c r="CC772" i="1"/>
  <c r="CG770" i="1"/>
  <c r="CG773" i="1"/>
  <c r="CC766" i="1"/>
  <c r="BY773" i="1"/>
  <c r="BU764" i="1"/>
  <c r="BQ771" i="1"/>
  <c r="BM762" i="1"/>
  <c r="BU758" i="1"/>
  <c r="CG767" i="1"/>
  <c r="BU759" i="1"/>
  <c r="CG769" i="1"/>
  <c r="BU769" i="1"/>
  <c r="CG772" i="1"/>
  <c r="CG753" i="1"/>
  <c r="BG761" i="1"/>
  <c r="BP746" i="1"/>
  <c r="BL746" i="1"/>
  <c r="BF722" i="1"/>
  <c r="BG725" i="1"/>
  <c r="AJ725" i="1"/>
  <c r="AN725" i="1"/>
  <c r="AR725" i="1"/>
  <c r="AV725" i="1"/>
  <c r="AZ725" i="1"/>
  <c r="BD725" i="1"/>
  <c r="BF732" i="1"/>
  <c r="BX715" i="1"/>
  <c r="BK700" i="1"/>
  <c r="BO709" i="1"/>
  <c r="BS695" i="1"/>
  <c r="BW693" i="1"/>
  <c r="BW711" i="1"/>
  <c r="CA703" i="1"/>
  <c r="CE693" i="1"/>
  <c r="CI698" i="1"/>
  <c r="BK699" i="1"/>
  <c r="BK698" i="1"/>
  <c r="BK708" i="1"/>
  <c r="BO705" i="1"/>
  <c r="BS710" i="1"/>
  <c r="BW697" i="1"/>
  <c r="CA706" i="1"/>
  <c r="CA691" i="1"/>
  <c r="CE696" i="1"/>
  <c r="CI707" i="1"/>
  <c r="BK701" i="1"/>
  <c r="BS712" i="1"/>
  <c r="BW704" i="1"/>
  <c r="CA696" i="1"/>
  <c r="CE692" i="1"/>
  <c r="CI706" i="1"/>
  <c r="BK695" i="1"/>
  <c r="BS694" i="1"/>
  <c r="BW714" i="1"/>
  <c r="CE694" i="1"/>
  <c r="BO713" i="1"/>
  <c r="BW703" i="1"/>
  <c r="CA707" i="1"/>
  <c r="CI697" i="1"/>
  <c r="BS697" i="1"/>
  <c r="CE697" i="1"/>
  <c r="BS696" i="1"/>
  <c r="CE704" i="1"/>
  <c r="BS699" i="1"/>
  <c r="CA705" i="1"/>
  <c r="BW710" i="1"/>
  <c r="BS711" i="1"/>
  <c r="CI708" i="1"/>
  <c r="BK702" i="1"/>
  <c r="BO707" i="1"/>
  <c r="BO712" i="1"/>
  <c r="BS713" i="1"/>
  <c r="BW708" i="1"/>
  <c r="CA694" i="1"/>
  <c r="CA693" i="1"/>
  <c r="CE712" i="1"/>
  <c r="CI701" i="1"/>
  <c r="BK696" i="1"/>
  <c r="BK714" i="1"/>
  <c r="BK697" i="1"/>
  <c r="BO714" i="1"/>
  <c r="BS714" i="1"/>
  <c r="BW707" i="1"/>
  <c r="CA712" i="1"/>
  <c r="CE695" i="1"/>
  <c r="CI704" i="1"/>
  <c r="CI709" i="1"/>
  <c r="BO699" i="1"/>
  <c r="BS709" i="1"/>
  <c r="BW692" i="1"/>
  <c r="CA704" i="1"/>
  <c r="CE701" i="1"/>
  <c r="BO702" i="1"/>
  <c r="BS702" i="1"/>
  <c r="CA711" i="1"/>
  <c r="CE700" i="1"/>
  <c r="BK709" i="1"/>
  <c r="BS700" i="1"/>
  <c r="BW694" i="1"/>
  <c r="CE706" i="1"/>
  <c r="CI705" i="1"/>
  <c r="BK706" i="1"/>
  <c r="BW706" i="1"/>
  <c r="CI695" i="1"/>
  <c r="BW713" i="1"/>
  <c r="CI700" i="1"/>
  <c r="CA698" i="1"/>
  <c r="CI714" i="1"/>
  <c r="BW702" i="1"/>
  <c r="CA692" i="1"/>
  <c r="BS708" i="1"/>
  <c r="CE707" i="1"/>
  <c r="BG691" i="1"/>
  <c r="AM694" i="1"/>
  <c r="AQ694" i="1"/>
  <c r="AU694" i="1"/>
  <c r="AY694" i="1"/>
  <c r="BC694" i="1"/>
  <c r="BF692" i="1"/>
  <c r="BF694" i="1" s="1"/>
  <c r="AP694" i="1"/>
  <c r="AT694" i="1"/>
  <c r="AX694" i="1"/>
  <c r="BB694" i="1"/>
  <c r="BG693" i="1"/>
  <c r="AK694" i="1"/>
  <c r="AO694" i="1"/>
  <c r="AS694" i="1"/>
  <c r="AW694" i="1"/>
  <c r="BA694" i="1"/>
  <c r="BE694" i="1"/>
  <c r="BG699" i="1"/>
  <c r="AM702" i="1"/>
  <c r="AQ702" i="1"/>
  <c r="AU702" i="1"/>
  <c r="AY702" i="1"/>
  <c r="BC702" i="1"/>
  <c r="BG700" i="1"/>
  <c r="AK702" i="1"/>
  <c r="AO702" i="1"/>
  <c r="AS702" i="1"/>
  <c r="AW702" i="1"/>
  <c r="BA702" i="1"/>
  <c r="BE702" i="1"/>
  <c r="BG701" i="1"/>
  <c r="BK693" i="1"/>
  <c r="BO691" i="1"/>
  <c r="BO698" i="1"/>
  <c r="BS691" i="1"/>
  <c r="BW691" i="1"/>
  <c r="CA697" i="1"/>
  <c r="CE691" i="1"/>
  <c r="CE702" i="1"/>
  <c r="CI693" i="1"/>
  <c r="BK713" i="1"/>
  <c r="BK704" i="1"/>
  <c r="BO692" i="1"/>
  <c r="BS703" i="1"/>
  <c r="BW695" i="1"/>
  <c r="CA701" i="1"/>
  <c r="CE709" i="1"/>
  <c r="CI713" i="1"/>
  <c r="BO704" i="1"/>
  <c r="BS698" i="1"/>
  <c r="BW698" i="1"/>
  <c r="CE711" i="1"/>
  <c r="CI696" i="1"/>
  <c r="BO708" i="1"/>
  <c r="BW701" i="1"/>
  <c r="CA708" i="1"/>
  <c r="CI699" i="1"/>
  <c r="BK705" i="1"/>
  <c r="CA714" i="1"/>
  <c r="CE713" i="1"/>
  <c r="BO703" i="1"/>
  <c r="CA713" i="1"/>
  <c r="CI710" i="1"/>
  <c r="CE698" i="1"/>
  <c r="BO710" i="1"/>
  <c r="BO693" i="1"/>
  <c r="BO639" i="1"/>
  <c r="BO643" i="1"/>
  <c r="BO645" i="1"/>
  <c r="BK632" i="1"/>
  <c r="BO640" i="1"/>
  <c r="BW652" i="1"/>
  <c r="CA636" i="1"/>
  <c r="CE644" i="1"/>
  <c r="BK645" i="1"/>
  <c r="BO652" i="1"/>
  <c r="BS633" i="1"/>
  <c r="CA645" i="1"/>
  <c r="CE629" i="1"/>
  <c r="CI629" i="1"/>
  <c r="CI639" i="1"/>
  <c r="CI641" i="1"/>
  <c r="CI652" i="1"/>
  <c r="CE642" i="1"/>
  <c r="CE648" i="1"/>
  <c r="CE652" i="1"/>
  <c r="CA637" i="1"/>
  <c r="CA639" i="1"/>
  <c r="CA650" i="1"/>
  <c r="BW640" i="1"/>
  <c r="BW638" i="1"/>
  <c r="BW649" i="1"/>
  <c r="BS639" i="1"/>
  <c r="BS637" i="1"/>
  <c r="BS652" i="1"/>
  <c r="BO638" i="1"/>
  <c r="BO644" i="1"/>
  <c r="BO651" i="1"/>
  <c r="BK637" i="1"/>
  <c r="BK643" i="1"/>
  <c r="BK650" i="1"/>
  <c r="BO637" i="1"/>
  <c r="BW639" i="1"/>
  <c r="CE649" i="1"/>
  <c r="CA642" i="1"/>
  <c r="BK633" i="1"/>
  <c r="CI644" i="1"/>
  <c r="BG629" i="1"/>
  <c r="BG637" i="1"/>
  <c r="AF632" i="1"/>
  <c r="BF629" i="1"/>
  <c r="AJ632" i="1"/>
  <c r="BF637" i="1"/>
  <c r="BF640" i="1" s="1"/>
  <c r="AF640" i="1"/>
  <c r="BL632" i="1"/>
  <c r="BL631" i="1"/>
  <c r="BL651" i="1"/>
  <c r="BL648" i="1"/>
  <c r="BL649" i="1"/>
  <c r="BL647" i="1"/>
  <c r="BL641" i="1"/>
  <c r="BL643" i="1"/>
  <c r="BP652" i="1"/>
  <c r="BP650" i="1"/>
  <c r="BP633" i="1"/>
  <c r="BP637" i="1"/>
  <c r="BT641" i="1"/>
  <c r="BT639" i="1"/>
  <c r="BT651" i="1"/>
  <c r="BT649" i="1"/>
  <c r="BT643" i="1"/>
  <c r="BT652" i="1"/>
  <c r="BT631" i="1"/>
  <c r="BX634" i="1"/>
  <c r="BX652" i="1"/>
  <c r="BX635" i="1"/>
  <c r="BX633" i="1"/>
  <c r="CB635" i="1"/>
  <c r="CB647" i="1"/>
  <c r="CB632" i="1"/>
  <c r="CB637" i="1"/>
  <c r="CB650" i="1"/>
  <c r="CB649" i="1"/>
  <c r="CB651" i="1"/>
  <c r="CB641" i="1"/>
  <c r="CB639" i="1"/>
  <c r="CF636" i="1"/>
  <c r="CF651" i="1"/>
  <c r="CF650" i="1"/>
  <c r="CF633" i="1"/>
  <c r="CF637" i="1"/>
  <c r="BK639" i="1"/>
  <c r="BS651" i="1"/>
  <c r="BW635" i="1"/>
  <c r="CA643" i="1"/>
  <c r="CI651" i="1"/>
  <c r="BK651" i="1"/>
  <c r="BO632" i="1"/>
  <c r="BW648" i="1"/>
  <c r="CA647" i="1"/>
  <c r="CE636" i="1"/>
  <c r="CI645" i="1"/>
  <c r="CI632" i="1"/>
  <c r="CI646" i="1"/>
  <c r="CE633" i="1"/>
  <c r="CE635" i="1"/>
  <c r="CE630" i="1"/>
  <c r="CA651" i="1"/>
  <c r="CA630" i="1"/>
  <c r="CA652" i="1"/>
  <c r="BW650" i="1"/>
  <c r="BW629" i="1"/>
  <c r="BW651" i="1"/>
  <c r="BS649" i="1"/>
  <c r="BS632" i="1"/>
  <c r="BS650" i="1"/>
  <c r="BO648" i="1"/>
  <c r="BO631" i="1"/>
  <c r="BO649" i="1"/>
  <c r="BK647" i="1"/>
  <c r="BK630" i="1"/>
  <c r="BK648" i="1"/>
  <c r="BK629" i="1"/>
  <c r="CA629" i="1"/>
  <c r="CI631" i="1"/>
  <c r="CE638" i="1"/>
  <c r="BW641" i="1"/>
  <c r="BW647" i="1"/>
  <c r="AG632" i="1"/>
  <c r="AK632" i="1"/>
  <c r="AO632" i="1"/>
  <c r="AS632" i="1"/>
  <c r="AW632" i="1"/>
  <c r="BA632" i="1"/>
  <c r="BE632" i="1"/>
  <c r="AG640" i="1"/>
  <c r="AK640" i="1"/>
  <c r="AO640" i="1"/>
  <c r="AS640" i="1"/>
  <c r="AW640" i="1"/>
  <c r="BA640" i="1"/>
  <c r="BE640" i="1"/>
  <c r="BG639" i="1"/>
  <c r="BK638" i="1"/>
  <c r="BK652" i="1"/>
  <c r="BS640" i="1"/>
  <c r="BS644" i="1"/>
  <c r="BO650" i="1"/>
  <c r="BS634" i="1"/>
  <c r="BW642" i="1"/>
  <c r="CE631" i="1"/>
  <c r="CI630" i="1"/>
  <c r="BK631" i="1"/>
  <c r="BS647" i="1"/>
  <c r="BW646" i="1"/>
  <c r="CA635" i="1"/>
  <c r="CI647" i="1"/>
  <c r="CI633" i="1"/>
  <c r="CI648" i="1"/>
  <c r="CI643" i="1"/>
  <c r="CE640" i="1"/>
  <c r="CE651" i="1"/>
  <c r="CE646" i="1"/>
  <c r="CA631" i="1"/>
  <c r="CA646" i="1"/>
  <c r="CA641" i="1"/>
  <c r="BW630" i="1"/>
  <c r="BW645" i="1"/>
  <c r="BW644" i="1"/>
  <c r="BS629" i="1"/>
  <c r="BS648" i="1"/>
  <c r="BS643" i="1"/>
  <c r="BO636" i="1"/>
  <c r="BO647" i="1"/>
  <c r="BO642" i="1"/>
  <c r="BK635" i="1"/>
  <c r="BK646" i="1"/>
  <c r="BK641" i="1"/>
  <c r="BK644" i="1"/>
  <c r="BS638" i="1"/>
  <c r="CA640" i="1"/>
  <c r="CI642" i="1"/>
  <c r="BO634" i="1"/>
  <c r="CI650" i="1"/>
  <c r="BW636" i="1"/>
  <c r="CA633" i="1"/>
  <c r="BS635" i="1"/>
  <c r="CI635" i="1"/>
  <c r="BF630" i="1"/>
  <c r="AA24" i="10"/>
  <c r="S24" i="10"/>
  <c r="K24" i="10"/>
  <c r="C24" i="10"/>
  <c r="AA20" i="10"/>
  <c r="S20" i="10"/>
  <c r="K20" i="10"/>
  <c r="C20" i="10"/>
  <c r="AA16" i="10"/>
  <c r="S16" i="10"/>
  <c r="K16" i="10"/>
  <c r="CC652" i="1"/>
  <c r="V9" i="10"/>
  <c r="N9" i="10"/>
  <c r="F9" i="10"/>
  <c r="V13" i="10"/>
  <c r="N13" i="10"/>
  <c r="V17" i="10"/>
  <c r="N17" i="10"/>
  <c r="F17" i="10"/>
  <c r="V21" i="10"/>
  <c r="N21" i="10"/>
  <c r="F21" i="10"/>
  <c r="V25" i="10"/>
  <c r="N25" i="10"/>
  <c r="F25" i="10"/>
  <c r="BZ669" i="1"/>
  <c r="BZ679" i="1"/>
  <c r="BK664" i="1"/>
  <c r="BK673" i="1"/>
  <c r="BK670" i="1"/>
  <c r="BK669" i="1"/>
  <c r="BO665" i="1"/>
  <c r="BO671" i="1"/>
  <c r="BO664" i="1"/>
  <c r="BO683" i="1"/>
  <c r="BS675" i="1"/>
  <c r="BS666" i="1"/>
  <c r="BS660" i="1"/>
  <c r="BS677" i="1"/>
  <c r="BW667" i="1"/>
  <c r="BW668" i="1"/>
  <c r="BW681" i="1"/>
  <c r="BW678" i="1"/>
  <c r="CA678" i="1"/>
  <c r="CA669" i="1"/>
  <c r="CA670" i="1"/>
  <c r="CA671" i="1"/>
  <c r="CE681" i="1"/>
  <c r="CE666" i="1"/>
  <c r="CE661" i="1"/>
  <c r="CE669" i="1"/>
  <c r="CI677" i="1"/>
  <c r="CI664" i="1"/>
  <c r="CI681" i="1"/>
  <c r="CI671" i="1"/>
  <c r="CI667" i="1"/>
  <c r="CI674" i="1"/>
  <c r="CI668" i="1"/>
  <c r="CI678" i="1"/>
  <c r="AB684" i="1"/>
  <c r="CJ667" i="1" s="1"/>
  <c r="BV682" i="1"/>
  <c r="BV668" i="1"/>
  <c r="CH661" i="1"/>
  <c r="CH683" i="1"/>
  <c r="CH681" i="1"/>
  <c r="CH677" i="1"/>
  <c r="CD662" i="1"/>
  <c r="BV671" i="1"/>
  <c r="BR669" i="1"/>
  <c r="BN662" i="1"/>
  <c r="BJ667" i="1"/>
  <c r="BR676" i="1"/>
  <c r="CD676" i="1"/>
  <c r="CH673" i="1"/>
  <c r="BJ679" i="1"/>
  <c r="BR675" i="1"/>
  <c r="BV665" i="1"/>
  <c r="CH678" i="1"/>
  <c r="BJ662" i="1"/>
  <c r="CD675" i="1"/>
  <c r="BR671" i="1"/>
  <c r="BJ668" i="1"/>
  <c r="CD671" i="1"/>
  <c r="BR668" i="1"/>
  <c r="BV666" i="1"/>
  <c r="BR683" i="1"/>
  <c r="CH674" i="1"/>
  <c r="CD669" i="1"/>
  <c r="CD678" i="1"/>
  <c r="BZ667" i="1"/>
  <c r="BV681" i="1"/>
  <c r="BV676" i="1"/>
  <c r="BR666" i="1"/>
  <c r="BN669" i="1"/>
  <c r="BN678" i="1"/>
  <c r="BJ664" i="1"/>
  <c r="BJ670" i="1"/>
  <c r="BN683" i="1"/>
  <c r="BV674" i="1"/>
  <c r="BZ666" i="1"/>
  <c r="CD680" i="1"/>
  <c r="CH682" i="1"/>
  <c r="BJ683" i="1"/>
  <c r="BN676" i="1"/>
  <c r="BV664" i="1"/>
  <c r="BZ673" i="1"/>
  <c r="BZ678" i="1"/>
  <c r="CD673" i="1"/>
  <c r="CH662" i="1"/>
  <c r="BK672" i="1"/>
  <c r="BO680" i="1"/>
  <c r="BS679" i="1"/>
  <c r="BW672" i="1"/>
  <c r="CA683" i="1"/>
  <c r="CE671" i="1"/>
  <c r="CI680" i="1"/>
  <c r="BK668" i="1"/>
  <c r="BO679" i="1"/>
  <c r="BS661" i="1"/>
  <c r="CA676" i="1"/>
  <c r="CE664" i="1"/>
  <c r="CI675" i="1"/>
  <c r="BK683" i="1"/>
  <c r="BS683" i="1"/>
  <c r="BW674" i="1"/>
  <c r="CA681" i="1"/>
  <c r="CI672" i="1"/>
  <c r="CI679" i="1"/>
  <c r="CE676" i="1"/>
  <c r="CA677" i="1"/>
  <c r="CA680" i="1"/>
  <c r="BW679" i="1"/>
  <c r="BW683" i="1"/>
  <c r="BS662" i="1"/>
  <c r="BS668" i="1"/>
  <c r="BO660" i="1"/>
  <c r="BO678" i="1"/>
  <c r="BK661" i="1"/>
  <c r="BK662" i="1"/>
  <c r="BK684" i="1" s="1"/>
  <c r="BJ675" i="1"/>
  <c r="BV661" i="1"/>
  <c r="BN679" i="1"/>
  <c r="BZ675" i="1"/>
  <c r="BV673" i="1"/>
  <c r="CH668" i="1"/>
  <c r="BN663" i="1"/>
  <c r="BJ671" i="1"/>
  <c r="BW666" i="1"/>
  <c r="BO675" i="1"/>
  <c r="BZ668" i="1"/>
  <c r="CA668" i="1"/>
  <c r="CA684" i="1" s="1"/>
  <c r="AF671" i="1"/>
  <c r="BN673" i="1"/>
  <c r="BN671" i="1"/>
  <c r="BR680" i="1"/>
  <c r="BR677" i="1"/>
  <c r="CD682" i="1"/>
  <c r="CD670" i="1"/>
  <c r="AC684" i="1"/>
  <c r="CD672" i="1"/>
  <c r="BZ670" i="1"/>
  <c r="BV660" i="1"/>
  <c r="BN680" i="1"/>
  <c r="BJ682" i="1"/>
  <c r="BN668" i="1"/>
  <c r="BV669" i="1"/>
  <c r="BN666" i="1"/>
  <c r="BR660" i="1"/>
  <c r="BZ676" i="1"/>
  <c r="CD664" i="1"/>
  <c r="BR673" i="1"/>
  <c r="BJ666" i="1"/>
  <c r="BZ683" i="1"/>
  <c r="CD663" i="1"/>
  <c r="CH672" i="1"/>
  <c r="CH666" i="1"/>
  <c r="CH663" i="1"/>
  <c r="CD679" i="1"/>
  <c r="BZ680" i="1"/>
  <c r="BZ661" i="1"/>
  <c r="BV662" i="1"/>
  <c r="BR662" i="1"/>
  <c r="BR663" i="1"/>
  <c r="BN660" i="1"/>
  <c r="BJ676" i="1"/>
  <c r="BJ661" i="1"/>
  <c r="BJ684" i="1" s="1"/>
  <c r="BN672" i="1"/>
  <c r="BR665" i="1"/>
  <c r="BV663" i="1"/>
  <c r="BZ664" i="1"/>
  <c r="CD668" i="1"/>
  <c r="CH660" i="1"/>
  <c r="BJ672" i="1"/>
  <c r="BN664" i="1"/>
  <c r="BR670" i="1"/>
  <c r="BV678" i="1"/>
  <c r="BZ682" i="1"/>
  <c r="CD666" i="1"/>
  <c r="CH675" i="1"/>
  <c r="CH664" i="1"/>
  <c r="BN667" i="1"/>
  <c r="BZ681" i="1"/>
  <c r="CH670" i="1"/>
  <c r="BR664" i="1"/>
  <c r="CD681" i="1"/>
  <c r="BN682" i="1"/>
  <c r="BV670" i="1"/>
  <c r="CH665" i="1"/>
  <c r="BR661" i="1"/>
  <c r="BV677" i="1"/>
  <c r="BV675" i="1"/>
  <c r="BN675" i="1"/>
  <c r="AT663" i="1"/>
  <c r="BG661" i="1"/>
  <c r="AT671" i="1"/>
  <c r="AF663" i="1"/>
  <c r="AG663" i="1"/>
  <c r="AK663" i="1"/>
  <c r="AO663" i="1"/>
  <c r="AS663" i="1"/>
  <c r="AW663" i="1"/>
  <c r="BA663" i="1"/>
  <c r="BE663" i="1"/>
  <c r="AJ663" i="1"/>
  <c r="AN663" i="1"/>
  <c r="AR663" i="1"/>
  <c r="AV663" i="1"/>
  <c r="AZ663" i="1"/>
  <c r="BD663" i="1"/>
  <c r="BG662" i="1"/>
  <c r="AM663" i="1"/>
  <c r="AQ663" i="1"/>
  <c r="AU663" i="1"/>
  <c r="AY663" i="1"/>
  <c r="BC663" i="1"/>
  <c r="BG668" i="1"/>
  <c r="AK671" i="1"/>
  <c r="AO671" i="1"/>
  <c r="AS671" i="1"/>
  <c r="AW671" i="1"/>
  <c r="BA671" i="1"/>
  <c r="BE671" i="1"/>
  <c r="BG669" i="1"/>
  <c r="BO622" i="1"/>
  <c r="BV611" i="1"/>
  <c r="BV612" i="1"/>
  <c r="BV613" i="1"/>
  <c r="BV618" i="1"/>
  <c r="BV604" i="1"/>
  <c r="BV615" i="1"/>
  <c r="BV616" i="1"/>
  <c r="BV617" i="1"/>
  <c r="BV619" i="1"/>
  <c r="BV606" i="1"/>
  <c r="BV599" i="1"/>
  <c r="BV609" i="1"/>
  <c r="BV620" i="1"/>
  <c r="BV600" i="1"/>
  <c r="BV621" i="1"/>
  <c r="BV601" i="1"/>
  <c r="BV603" i="1"/>
  <c r="BV610" i="1"/>
  <c r="CD604" i="1"/>
  <c r="CD609" i="1"/>
  <c r="CD616" i="1"/>
  <c r="CD617" i="1"/>
  <c r="CD619" i="1"/>
  <c r="CD618" i="1"/>
  <c r="CD600" i="1"/>
  <c r="CD621" i="1"/>
  <c r="CD601" i="1"/>
  <c r="CD603" i="1"/>
  <c r="CD598" i="1"/>
  <c r="CD614" i="1"/>
  <c r="CD615" i="1"/>
  <c r="CD599" i="1"/>
  <c r="CD605" i="1"/>
  <c r="CD607" i="1"/>
  <c r="CD608" i="1"/>
  <c r="CD602" i="1"/>
  <c r="BJ599" i="1"/>
  <c r="BJ606" i="1"/>
  <c r="BJ609" i="1"/>
  <c r="BJ618" i="1"/>
  <c r="BJ610" i="1"/>
  <c r="BN610" i="1"/>
  <c r="BR598" i="1"/>
  <c r="CH614" i="1"/>
  <c r="BN603" i="1"/>
  <c r="CD613" i="1"/>
  <c r="BR604" i="1"/>
  <c r="CH615" i="1"/>
  <c r="BV605" i="1"/>
  <c r="BR617" i="1"/>
  <c r="CA622" i="1"/>
  <c r="BN604" i="1"/>
  <c r="BN620" i="1"/>
  <c r="BN605" i="1"/>
  <c r="BN607" i="1"/>
  <c r="BN608" i="1"/>
  <c r="BN618" i="1"/>
  <c r="BN611" i="1"/>
  <c r="BN612" i="1"/>
  <c r="BN613" i="1"/>
  <c r="BN598" i="1"/>
  <c r="BN615" i="1"/>
  <c r="BN616" i="1"/>
  <c r="BN617" i="1"/>
  <c r="BN619" i="1"/>
  <c r="BN602" i="1"/>
  <c r="BZ617" i="1"/>
  <c r="BZ613" i="1"/>
  <c r="BZ615" i="1"/>
  <c r="BZ616" i="1"/>
  <c r="BZ618" i="1"/>
  <c r="BZ607" i="1"/>
  <c r="BZ612" i="1"/>
  <c r="BZ619" i="1"/>
  <c r="BZ599" i="1"/>
  <c r="BZ620" i="1"/>
  <c r="BZ600" i="1"/>
  <c r="BZ621" i="1"/>
  <c r="BZ610" i="1"/>
  <c r="BZ603" i="1"/>
  <c r="BZ604" i="1"/>
  <c r="BZ605" i="1"/>
  <c r="BZ598" i="1"/>
  <c r="BZ614" i="1"/>
  <c r="BJ603" i="1"/>
  <c r="BJ600" i="1"/>
  <c r="BJ611" i="1"/>
  <c r="BJ602" i="1"/>
  <c r="BJ616" i="1"/>
  <c r="BJ608" i="1"/>
  <c r="BN606" i="1"/>
  <c r="BV614" i="1"/>
  <c r="BZ602" i="1"/>
  <c r="CH610" i="1"/>
  <c r="CH616" i="1"/>
  <c r="BV607" i="1"/>
  <c r="BN621" i="1"/>
  <c r="BZ608" i="1"/>
  <c r="BN609" i="1"/>
  <c r="BZ601" i="1"/>
  <c r="CG622" i="1"/>
  <c r="BR608" i="1"/>
  <c r="BR609" i="1"/>
  <c r="BR611" i="1"/>
  <c r="BR618" i="1"/>
  <c r="BR613" i="1"/>
  <c r="BR615" i="1"/>
  <c r="BR616" i="1"/>
  <c r="BR602" i="1"/>
  <c r="BR601" i="1"/>
  <c r="BR612" i="1"/>
  <c r="BR619" i="1"/>
  <c r="BR599" i="1"/>
  <c r="BR620" i="1"/>
  <c r="BR600" i="1"/>
  <c r="BR621" i="1"/>
  <c r="BR606" i="1"/>
  <c r="CH617" i="1"/>
  <c r="CH619" i="1"/>
  <c r="CH599" i="1"/>
  <c r="CH620" i="1"/>
  <c r="CH600" i="1"/>
  <c r="CH621" i="1"/>
  <c r="CH612" i="1"/>
  <c r="CH601" i="1"/>
  <c r="CH603" i="1"/>
  <c r="CH604" i="1"/>
  <c r="CH605" i="1"/>
  <c r="CH602" i="1"/>
  <c r="CH618" i="1"/>
  <c r="CH608" i="1"/>
  <c r="CH609" i="1"/>
  <c r="CH611" i="1"/>
  <c r="CH606" i="1"/>
  <c r="BJ619" i="1"/>
  <c r="BJ613" i="1"/>
  <c r="BJ604" i="1"/>
  <c r="BJ615" i="1"/>
  <c r="BJ614" i="1"/>
  <c r="BR614" i="1"/>
  <c r="BV602" i="1"/>
  <c r="CD610" i="1"/>
  <c r="CH598" i="1"/>
  <c r="BV608" i="1"/>
  <c r="BJ620" i="1"/>
  <c r="BZ609" i="1"/>
  <c r="BN600" i="1"/>
  <c r="CD611" i="1"/>
  <c r="CD620" i="1"/>
  <c r="AF601" i="1"/>
  <c r="AN601" i="1"/>
  <c r="AV601" i="1"/>
  <c r="BD601" i="1"/>
  <c r="BF609" i="1"/>
  <c r="AF609" i="1"/>
  <c r="BG598" i="1"/>
  <c r="AM601" i="1"/>
  <c r="AQ601" i="1"/>
  <c r="AU601" i="1"/>
  <c r="AY601" i="1"/>
  <c r="BC601" i="1"/>
  <c r="BF599" i="1"/>
  <c r="BF601" i="1" s="1"/>
  <c r="BG600" i="1"/>
  <c r="AK601" i="1"/>
  <c r="AO601" i="1"/>
  <c r="AS601" i="1"/>
  <c r="AW601" i="1"/>
  <c r="BA601" i="1"/>
  <c r="BE601" i="1"/>
  <c r="BG606" i="1"/>
  <c r="AM609" i="1"/>
  <c r="AQ609" i="1"/>
  <c r="AU609" i="1"/>
  <c r="AY609" i="1"/>
  <c r="BC609" i="1"/>
  <c r="AG609" i="1"/>
  <c r="AK609" i="1"/>
  <c r="AO609" i="1"/>
  <c r="AS609" i="1"/>
  <c r="AW609" i="1"/>
  <c r="BA609" i="1"/>
  <c r="BE609" i="1"/>
  <c r="BG608" i="1"/>
  <c r="U26" i="10"/>
  <c r="E22" i="10"/>
  <c r="U14" i="10"/>
  <c r="M14" i="10"/>
  <c r="E14" i="10"/>
  <c r="U10" i="10"/>
  <c r="M10" i="10"/>
  <c r="E10" i="10"/>
  <c r="BU591" i="1"/>
  <c r="BJ591" i="1"/>
  <c r="BP569" i="1"/>
  <c r="CB590" i="1"/>
  <c r="BT571" i="1"/>
  <c r="CB567" i="1"/>
  <c r="BP577" i="1"/>
  <c r="CB585" i="1"/>
  <c r="BT576" i="1"/>
  <c r="BT574" i="1"/>
  <c r="BG568" i="1"/>
  <c r="BG570" i="1" s="1"/>
  <c r="BN591" i="1"/>
  <c r="BT586" i="1"/>
  <c r="CF569" i="1"/>
  <c r="BL573" i="1"/>
  <c r="BT573" i="1"/>
  <c r="CF588" i="1"/>
  <c r="BT583" i="1"/>
  <c r="CB574" i="1"/>
  <c r="BP578" i="1"/>
  <c r="CF579" i="1"/>
  <c r="BP582" i="1"/>
  <c r="BP589" i="1"/>
  <c r="D24" i="11"/>
  <c r="G24" i="11" s="1"/>
  <c r="CJ556" i="1"/>
  <c r="CJ548" i="1"/>
  <c r="CJ539" i="1"/>
  <c r="CJ558" i="1"/>
  <c r="CJ559" i="1"/>
  <c r="CJ551" i="1"/>
  <c r="CJ541" i="1"/>
  <c r="BO560" i="1"/>
  <c r="BJ560" i="1"/>
  <c r="BV560" i="1"/>
  <c r="CJ555" i="1"/>
  <c r="CJ547" i="1"/>
  <c r="CJ543" i="1"/>
  <c r="AN539" i="1"/>
  <c r="AR539" i="1"/>
  <c r="AV539" i="1"/>
  <c r="AZ539" i="1"/>
  <c r="BD539" i="1"/>
  <c r="AC560" i="1"/>
  <c r="CK544" i="1" s="1"/>
  <c r="AI539" i="1"/>
  <c r="E23" i="11"/>
  <c r="CK518" i="1"/>
  <c r="CK528" i="1"/>
  <c r="CK521" i="1"/>
  <c r="CK515" i="1"/>
  <c r="CK505" i="1"/>
  <c r="CK513" i="1"/>
  <c r="AH516" i="1"/>
  <c r="CD498" i="1"/>
  <c r="BF475" i="1"/>
  <c r="AL477" i="1"/>
  <c r="AP477" i="1"/>
  <c r="AT477" i="1"/>
  <c r="AX477" i="1"/>
  <c r="BB477" i="1"/>
  <c r="AG477" i="1"/>
  <c r="AK477" i="1"/>
  <c r="AO477" i="1"/>
  <c r="AS477" i="1"/>
  <c r="AW477" i="1"/>
  <c r="BA477" i="1"/>
  <c r="BE477" i="1"/>
  <c r="BG484" i="1"/>
  <c r="BV467" i="1"/>
  <c r="BG446" i="1"/>
  <c r="AK446" i="1"/>
  <c r="AO446" i="1"/>
  <c r="AS446" i="1"/>
  <c r="AW446" i="1"/>
  <c r="BA446" i="1"/>
  <c r="BE446" i="1"/>
  <c r="BF453" i="1"/>
  <c r="AC467" i="1"/>
  <c r="CK454" i="1" s="1"/>
  <c r="AG415" i="1"/>
  <c r="BG423" i="1"/>
  <c r="AC436" i="1"/>
  <c r="BG415" i="1"/>
  <c r="BF412" i="1"/>
  <c r="BF415" i="1" s="1"/>
  <c r="BU401" i="1"/>
  <c r="BY390" i="1"/>
  <c r="BQ383" i="1"/>
  <c r="CC400" i="1"/>
  <c r="CC403" i="1"/>
  <c r="BM394" i="1"/>
  <c r="BY393" i="1"/>
  <c r="CG390" i="1"/>
  <c r="BY383" i="1"/>
  <c r="BQ399" i="1"/>
  <c r="CG384" i="1"/>
  <c r="BU394" i="1"/>
  <c r="BM387" i="1"/>
  <c r="CC389" i="1"/>
  <c r="AC405" i="1"/>
  <c r="CK397" i="1" s="1"/>
  <c r="CC385" i="1"/>
  <c r="BY399" i="1"/>
  <c r="BM384" i="1"/>
  <c r="BU387" i="1"/>
  <c r="BO371" i="1"/>
  <c r="BS351" i="1"/>
  <c r="BW359" i="1"/>
  <c r="CE371" i="1"/>
  <c r="CI355" i="1"/>
  <c r="CI370" i="1"/>
  <c r="CI353" i="1"/>
  <c r="CI366" i="1"/>
  <c r="CE369" i="1"/>
  <c r="CE352" i="1"/>
  <c r="CE373" i="1"/>
  <c r="CA368" i="1"/>
  <c r="CA351" i="1"/>
  <c r="CA372" i="1"/>
  <c r="BW367" i="1"/>
  <c r="BW350" i="1"/>
  <c r="BW371" i="1"/>
  <c r="BS366" i="1"/>
  <c r="BS353" i="1"/>
  <c r="BS370" i="1"/>
  <c r="BO373" i="1"/>
  <c r="BO352" i="1"/>
  <c r="BO369" i="1"/>
  <c r="BK372" i="1"/>
  <c r="BK351" i="1"/>
  <c r="BK368" i="1"/>
  <c r="BK354" i="1"/>
  <c r="BS356" i="1"/>
  <c r="CA354" i="1"/>
  <c r="CI356" i="1"/>
  <c r="BT374" i="1"/>
  <c r="BP374" i="1"/>
  <c r="BO354" i="1"/>
  <c r="CA369" i="1"/>
  <c r="BS373" i="1"/>
  <c r="CA364" i="1"/>
  <c r="BK355" i="1"/>
  <c r="BS355" i="1"/>
  <c r="CE370" i="1"/>
  <c r="BO372" i="1"/>
  <c r="BW370" i="1"/>
  <c r="BO364" i="1"/>
  <c r="CE364" i="1"/>
  <c r="BG352" i="1"/>
  <c r="AI353" i="1"/>
  <c r="AM353" i="1"/>
  <c r="AQ353" i="1"/>
  <c r="AU353" i="1"/>
  <c r="AY353" i="1"/>
  <c r="BC353" i="1"/>
  <c r="BF352" i="1"/>
  <c r="AL353" i="1"/>
  <c r="AP353" i="1"/>
  <c r="AT353" i="1"/>
  <c r="AX353" i="1"/>
  <c r="BB353" i="1"/>
  <c r="AL361" i="1"/>
  <c r="AP361" i="1"/>
  <c r="AT361" i="1"/>
  <c r="AX361" i="1"/>
  <c r="BB361" i="1"/>
  <c r="BK370" i="1"/>
  <c r="BO350" i="1"/>
  <c r="BS358" i="1"/>
  <c r="CA370" i="1"/>
  <c r="CE354" i="1"/>
  <c r="CI362" i="1"/>
  <c r="CI350" i="1"/>
  <c r="CI369" i="1"/>
  <c r="CI352" i="1"/>
  <c r="CE357" i="1"/>
  <c r="CE368" i="1"/>
  <c r="CE351" i="1"/>
  <c r="CA356" i="1"/>
  <c r="CA367" i="1"/>
  <c r="CA350" i="1"/>
  <c r="BW355" i="1"/>
  <c r="BW366" i="1"/>
  <c r="BW353" i="1"/>
  <c r="BS354" i="1"/>
  <c r="BS369" i="1"/>
  <c r="BS352" i="1"/>
  <c r="BO353" i="1"/>
  <c r="BO368" i="1"/>
  <c r="BO351" i="1"/>
  <c r="BK352" i="1"/>
  <c r="BK367" i="1"/>
  <c r="BK350" i="1"/>
  <c r="BK369" i="1"/>
  <c r="BS371" i="1"/>
  <c r="CA373" i="1"/>
  <c r="CI367" i="1"/>
  <c r="BS367" i="1"/>
  <c r="CE356" i="1"/>
  <c r="BK371" i="1"/>
  <c r="BS362" i="1"/>
  <c r="CE363" i="1"/>
  <c r="BK353" i="1"/>
  <c r="BW368" i="1"/>
  <c r="CI357" i="1"/>
  <c r="BO361" i="1"/>
  <c r="BW363" i="1"/>
  <c r="BS364" i="1"/>
  <c r="BK363" i="1"/>
  <c r="CA363" i="1"/>
  <c r="BG359" i="1"/>
  <c r="AC374" i="1"/>
  <c r="E18" i="11" s="1"/>
  <c r="BK357" i="1"/>
  <c r="BO365" i="1"/>
  <c r="BW373" i="1"/>
  <c r="CA353" i="1"/>
  <c r="CE361" i="1"/>
  <c r="CI363" i="1"/>
  <c r="CI354" i="1"/>
  <c r="CI368" i="1"/>
  <c r="CE362" i="1"/>
  <c r="CE353" i="1"/>
  <c r="CE367" i="1"/>
  <c r="CA361" i="1"/>
  <c r="CA352" i="1"/>
  <c r="CA366" i="1"/>
  <c r="BW360" i="1"/>
  <c r="BW351" i="1"/>
  <c r="BW369" i="1"/>
  <c r="BS359" i="1"/>
  <c r="BS350" i="1"/>
  <c r="BO358" i="1"/>
  <c r="BO357" i="1"/>
  <c r="BO367" i="1"/>
  <c r="BK365" i="1"/>
  <c r="BK356" i="1"/>
  <c r="BK366" i="1"/>
  <c r="BO355" i="1"/>
  <c r="BW357" i="1"/>
  <c r="CE355" i="1"/>
  <c r="BK373" i="1"/>
  <c r="BW354" i="1"/>
  <c r="BK360" i="1"/>
  <c r="BW365" i="1"/>
  <c r="CI373" i="1"/>
  <c r="CA355" i="1"/>
  <c r="CI351" i="1"/>
  <c r="AC343" i="1"/>
  <c r="CK321" i="1" s="1"/>
  <c r="CE343" i="1"/>
  <c r="BU324" i="1"/>
  <c r="CG320" i="1"/>
  <c r="BU322" i="1"/>
  <c r="BM319" i="1"/>
  <c r="BY327" i="1"/>
  <c r="CC334" i="1"/>
  <c r="CG321" i="1"/>
  <c r="CB336" i="1"/>
  <c r="BM337" i="1"/>
  <c r="BJ332" i="1"/>
  <c r="BX340" i="1"/>
  <c r="BF327" i="1"/>
  <c r="BO343" i="1"/>
  <c r="BM332" i="1"/>
  <c r="BY328" i="1"/>
  <c r="CC338" i="1"/>
  <c r="BQ327" i="1"/>
  <c r="CC335" i="1"/>
  <c r="BM334" i="1"/>
  <c r="CG322" i="1"/>
  <c r="BP319" i="1"/>
  <c r="BU329" i="1"/>
  <c r="BU336" i="1"/>
  <c r="BY336" i="1"/>
  <c r="CC321" i="1"/>
  <c r="CG336" i="1"/>
  <c r="AJ322" i="1"/>
  <c r="BO289" i="1"/>
  <c r="CE295" i="1"/>
  <c r="BO299" i="1"/>
  <c r="BO302" i="1"/>
  <c r="AI299" i="1"/>
  <c r="BG296" i="1"/>
  <c r="BS304" i="1"/>
  <c r="BK300" i="1"/>
  <c r="BS297" i="1"/>
  <c r="CI310" i="1"/>
  <c r="CE290" i="1"/>
  <c r="BW296" i="1"/>
  <c r="BS291" i="1"/>
  <c r="BK309" i="1"/>
  <c r="BW295" i="1"/>
  <c r="BS306" i="1"/>
  <c r="BT307" i="1"/>
  <c r="CB291" i="1"/>
  <c r="BL298" i="1"/>
  <c r="BX306" i="1"/>
  <c r="CF299" i="1"/>
  <c r="BT298" i="1"/>
  <c r="CF306" i="1"/>
  <c r="CF294" i="1"/>
  <c r="CF296" i="1"/>
  <c r="CF295" i="1"/>
  <c r="CF309" i="1"/>
  <c r="CB311" i="1"/>
  <c r="CB290" i="1"/>
  <c r="CB304" i="1"/>
  <c r="CB303" i="1"/>
  <c r="BX301" i="1"/>
  <c r="BX292" i="1"/>
  <c r="BX298" i="1"/>
  <c r="BX293" i="1"/>
  <c r="BX311" i="1"/>
  <c r="BT309" i="1"/>
  <c r="BT288" i="1"/>
  <c r="BT306" i="1"/>
  <c r="BT301" i="1"/>
  <c r="BP303" i="1"/>
  <c r="BP294" i="1"/>
  <c r="BP296" i="1"/>
  <c r="BP295" i="1"/>
  <c r="BP309" i="1"/>
  <c r="BL311" i="1"/>
  <c r="BL290" i="1"/>
  <c r="BL304" i="1"/>
  <c r="BL303" i="1"/>
  <c r="BP299" i="1"/>
  <c r="CI301" i="1"/>
  <c r="BT305" i="1"/>
  <c r="BG288" i="1"/>
  <c r="CI295" i="1"/>
  <c r="CA305" i="1"/>
  <c r="BO296" i="1"/>
  <c r="CI300" i="1"/>
  <c r="CI306" i="1"/>
  <c r="BZ312" i="1"/>
  <c r="CA302" i="1"/>
  <c r="CI305" i="1"/>
  <c r="CA288" i="1"/>
  <c r="BW299" i="1"/>
  <c r="BO301" i="1"/>
  <c r="BK296" i="1"/>
  <c r="CE294" i="1"/>
  <c r="BW291" i="1"/>
  <c r="BS294" i="1"/>
  <c r="BL305" i="1"/>
  <c r="BT289" i="1"/>
  <c r="CF297" i="1"/>
  <c r="BP304" i="1"/>
  <c r="CB289" i="1"/>
  <c r="BL296" i="1"/>
  <c r="BX304" i="1"/>
  <c r="CF292" i="1"/>
  <c r="CF310" i="1"/>
  <c r="CF289" i="1"/>
  <c r="CF311" i="1"/>
  <c r="CF302" i="1"/>
  <c r="CB300" i="1"/>
  <c r="CB306" i="1"/>
  <c r="CB297" i="1"/>
  <c r="BX294" i="1"/>
  <c r="BX308" i="1"/>
  <c r="BX291" i="1"/>
  <c r="BX309" i="1"/>
  <c r="BX300" i="1"/>
  <c r="BT302" i="1"/>
  <c r="BT304" i="1"/>
  <c r="BT299" i="1"/>
  <c r="BP292" i="1"/>
  <c r="BP310" i="1"/>
  <c r="BP289" i="1"/>
  <c r="BP311" i="1"/>
  <c r="BP302" i="1"/>
  <c r="BL300" i="1"/>
  <c r="BL306" i="1"/>
  <c r="BL297" i="1"/>
  <c r="BO291" i="1"/>
  <c r="AF299" i="1"/>
  <c r="BF288" i="1"/>
  <c r="BQ258" i="1"/>
  <c r="BQ266" i="1"/>
  <c r="BY275" i="1"/>
  <c r="CC265" i="1"/>
  <c r="CG259" i="1"/>
  <c r="CG268" i="1"/>
  <c r="BQ261" i="1"/>
  <c r="BY263" i="1"/>
  <c r="CC272" i="1"/>
  <c r="CG258" i="1"/>
  <c r="BU278" i="1"/>
  <c r="BY270" i="1"/>
  <c r="CC279" i="1"/>
  <c r="CG265" i="1"/>
  <c r="CC263" i="1"/>
  <c r="BY271" i="1"/>
  <c r="BY276" i="1"/>
  <c r="CG269" i="1"/>
  <c r="CC262" i="1"/>
  <c r="CC264" i="1"/>
  <c r="BY272" i="1"/>
  <c r="BW281" i="1"/>
  <c r="BO281" i="1"/>
  <c r="BQ278" i="1"/>
  <c r="BU268" i="1"/>
  <c r="BP281" i="1"/>
  <c r="BU258" i="1"/>
  <c r="BY259" i="1"/>
  <c r="CC276" i="1"/>
  <c r="CG266" i="1"/>
  <c r="BK281" i="1"/>
  <c r="BY277" i="1"/>
  <c r="BY262" i="1"/>
  <c r="CC275" i="1"/>
  <c r="CG261" i="1"/>
  <c r="BY261" i="1"/>
  <c r="CC270" i="1"/>
  <c r="CC259" i="1"/>
  <c r="CG272" i="1"/>
  <c r="CG276" i="1"/>
  <c r="CC257" i="1"/>
  <c r="BY265" i="1"/>
  <c r="BY274" i="1"/>
  <c r="CG274" i="1"/>
  <c r="CG280" i="1"/>
  <c r="BY269" i="1"/>
  <c r="CC277" i="1"/>
  <c r="CG277" i="1"/>
  <c r="AF268" i="1"/>
  <c r="BF265" i="1"/>
  <c r="BQ264" i="1"/>
  <c r="BU273" i="1"/>
  <c r="BY257" i="1"/>
  <c r="BY266" i="1"/>
  <c r="CC260" i="1"/>
  <c r="CG273" i="1"/>
  <c r="BY280" i="1"/>
  <c r="CC266" i="1"/>
  <c r="CG279" i="1"/>
  <c r="CG264" i="1"/>
  <c r="BY264" i="1"/>
  <c r="CC273" i="1"/>
  <c r="CG263" i="1"/>
  <c r="CC278" i="1"/>
  <c r="BY273" i="1"/>
  <c r="BY278" i="1"/>
  <c r="AF260" i="1"/>
  <c r="AW260" i="1"/>
  <c r="BA260" i="1"/>
  <c r="BQ262" i="1"/>
  <c r="BU279" i="1"/>
  <c r="BU261" i="1"/>
  <c r="BQ265" i="1"/>
  <c r="BU275" i="1"/>
  <c r="BU257" i="1"/>
  <c r="BM260" i="1"/>
  <c r="BQ257" i="1"/>
  <c r="BM264" i="1"/>
  <c r="BU264" i="1"/>
  <c r="BM262" i="1"/>
  <c r="BQ263" i="1"/>
  <c r="BU265" i="1"/>
  <c r="BU271" i="1"/>
  <c r="BM275" i="1"/>
  <c r="BM280" i="1"/>
  <c r="BM272" i="1"/>
  <c r="BM279" i="1"/>
  <c r="BM266" i="1"/>
  <c r="BF259" i="1"/>
  <c r="BF260" i="1" s="1"/>
  <c r="AC281" i="1"/>
  <c r="CK270" i="1" s="1"/>
  <c r="BQ269" i="1"/>
  <c r="BU263" i="1"/>
  <c r="BQ267" i="1"/>
  <c r="BQ276" i="1"/>
  <c r="BU259" i="1"/>
  <c r="BM258" i="1"/>
  <c r="BM267" i="1"/>
  <c r="BU276" i="1"/>
  <c r="BM278" i="1"/>
  <c r="BM263" i="1"/>
  <c r="BU274" i="1"/>
  <c r="BM261" i="1"/>
  <c r="BQ273" i="1"/>
  <c r="BU272" i="1"/>
  <c r="BM269" i="1"/>
  <c r="BM259" i="1"/>
  <c r="BQ279" i="1"/>
  <c r="BU262" i="1"/>
  <c r="BU269" i="1"/>
  <c r="BQ270" i="1"/>
  <c r="BQ272" i="1"/>
  <c r="AB281" i="1"/>
  <c r="CJ275" i="1" s="1"/>
  <c r="BQ280" i="1"/>
  <c r="BU270" i="1"/>
  <c r="BQ274" i="1"/>
  <c r="BQ260" i="1"/>
  <c r="BU266" i="1"/>
  <c r="BM265" i="1"/>
  <c r="BQ275" i="1"/>
  <c r="BU267" i="1"/>
  <c r="BM277" i="1"/>
  <c r="BQ259" i="1"/>
  <c r="BM268" i="1"/>
  <c r="BU280" i="1"/>
  <c r="BQ277" i="1"/>
  <c r="BM274" i="1"/>
  <c r="BM270" i="1"/>
  <c r="AI268" i="1"/>
  <c r="BG257" i="1"/>
  <c r="AK260" i="1"/>
  <c r="AO260" i="1"/>
  <c r="AS260" i="1"/>
  <c r="AM229" i="1"/>
  <c r="AQ229" i="1"/>
  <c r="AU229" i="1"/>
  <c r="AY229" i="1"/>
  <c r="BC229" i="1"/>
  <c r="AH229" i="1"/>
  <c r="AL229" i="1"/>
  <c r="AT229" i="1"/>
  <c r="AX229" i="1"/>
  <c r="BB229" i="1"/>
  <c r="CI233" i="1"/>
  <c r="BS245" i="1"/>
  <c r="BS250" i="1" s="1"/>
  <c r="BW242" i="1"/>
  <c r="BW250" i="1" s="1"/>
  <c r="CE241" i="1"/>
  <c r="CE250" i="1" s="1"/>
  <c r="CI238" i="1"/>
  <c r="BG235" i="1"/>
  <c r="AB250" i="1"/>
  <c r="CJ228" i="1" s="1"/>
  <c r="BK229" i="1"/>
  <c r="BK250" i="1" s="1"/>
  <c r="BO244" i="1"/>
  <c r="BO250" i="1" s="1"/>
  <c r="BF228" i="1"/>
  <c r="BJ219" i="1"/>
  <c r="CG211" i="1"/>
  <c r="CC213" i="1"/>
  <c r="BY216" i="1"/>
  <c r="BY195" i="1"/>
  <c r="BU197" i="1"/>
  <c r="BQ200" i="1"/>
  <c r="BM203" i="1"/>
  <c r="CG203" i="1"/>
  <c r="CC200" i="1"/>
  <c r="BY197" i="1"/>
  <c r="BQ203" i="1"/>
  <c r="BQ198" i="1"/>
  <c r="BQ214" i="1"/>
  <c r="BY206" i="1"/>
  <c r="CG198" i="1"/>
  <c r="CG214" i="1"/>
  <c r="CC217" i="1"/>
  <c r="CC196" i="1"/>
  <c r="BU217" i="1"/>
  <c r="BU196" i="1"/>
  <c r="BM217" i="1"/>
  <c r="BM196" i="1"/>
  <c r="BU205" i="1"/>
  <c r="BM211" i="1"/>
  <c r="BM206" i="1"/>
  <c r="BU198" i="1"/>
  <c r="BU214" i="1"/>
  <c r="CC206" i="1"/>
  <c r="BQ212" i="1"/>
  <c r="CC199" i="1"/>
  <c r="BQ207" i="1"/>
  <c r="CC215" i="1"/>
  <c r="CC209" i="1"/>
  <c r="BQ201" i="1"/>
  <c r="CG217" i="1"/>
  <c r="CG205" i="1"/>
  <c r="CC208" i="1"/>
  <c r="BY211" i="1"/>
  <c r="BU213" i="1"/>
  <c r="BQ216" i="1"/>
  <c r="BQ195" i="1"/>
  <c r="BM197" i="1"/>
  <c r="CC216" i="1"/>
  <c r="CC195" i="1"/>
  <c r="BU216" i="1"/>
  <c r="BM216" i="1"/>
  <c r="BQ202" i="1"/>
  <c r="BQ218" i="1"/>
  <c r="BY210" i="1"/>
  <c r="CG202" i="1"/>
  <c r="CG218" i="1"/>
  <c r="CG209" i="1"/>
  <c r="CC212" i="1"/>
  <c r="BY209" i="1"/>
  <c r="BU212" i="1"/>
  <c r="BQ209" i="1"/>
  <c r="BM212" i="1"/>
  <c r="CG197" i="1"/>
  <c r="BU195" i="1"/>
  <c r="BM200" i="1"/>
  <c r="BM210" i="1"/>
  <c r="BU202" i="1"/>
  <c r="BU218" i="1"/>
  <c r="CC210" i="1"/>
  <c r="BY196" i="1"/>
  <c r="CG196" i="1"/>
  <c r="BM204" i="1"/>
  <c r="BU204" i="1"/>
  <c r="BU199" i="1"/>
  <c r="BQ215" i="1"/>
  <c r="CG215" i="1"/>
  <c r="CC204" i="1"/>
  <c r="BQ196" i="1"/>
  <c r="AH198" i="1"/>
  <c r="AP198" i="1"/>
  <c r="AX198" i="1"/>
  <c r="BB198" i="1"/>
  <c r="AK198" i="1"/>
  <c r="AO198" i="1"/>
  <c r="AS198" i="1"/>
  <c r="AN198" i="1"/>
  <c r="AR198" i="1"/>
  <c r="AV198" i="1"/>
  <c r="AZ198" i="1"/>
  <c r="BF203" i="1"/>
  <c r="AL206" i="1"/>
  <c r="AP206" i="1"/>
  <c r="AT206" i="1"/>
  <c r="AX206" i="1"/>
  <c r="BB206" i="1"/>
  <c r="AJ206" i="1"/>
  <c r="AN206" i="1"/>
  <c r="AR206" i="1"/>
  <c r="AV206" i="1"/>
  <c r="AZ206" i="1"/>
  <c r="BF205" i="1"/>
  <c r="CG200" i="1"/>
  <c r="CC203" i="1"/>
  <c r="BY205" i="1"/>
  <c r="BU208" i="1"/>
  <c r="BQ211" i="1"/>
  <c r="BM213" i="1"/>
  <c r="CG213" i="1"/>
  <c r="CC211" i="1"/>
  <c r="BY213" i="1"/>
  <c r="BU200" i="1"/>
  <c r="BM205" i="1"/>
  <c r="BQ206" i="1"/>
  <c r="BY198" i="1"/>
  <c r="BY214" i="1"/>
  <c r="CG206" i="1"/>
  <c r="CG204" i="1"/>
  <c r="CC207" i="1"/>
  <c r="BY204" i="1"/>
  <c r="BU207" i="1"/>
  <c r="BQ204" i="1"/>
  <c r="BM207" i="1"/>
  <c r="BY203" i="1"/>
  <c r="BQ208" i="1"/>
  <c r="BM198" i="1"/>
  <c r="BM214" i="1"/>
  <c r="BU206" i="1"/>
  <c r="CC198" i="1"/>
  <c r="CG201" i="1"/>
  <c r="BY217" i="1"/>
  <c r="BG205" i="1"/>
  <c r="BG206" i="1" s="1"/>
  <c r="BJ164" i="1"/>
  <c r="BJ185" i="1"/>
  <c r="BJ168" i="1"/>
  <c r="BJ184" i="1"/>
  <c r="BJ169" i="1"/>
  <c r="BJ166" i="1"/>
  <c r="BJ171" i="1"/>
  <c r="BJ172" i="1"/>
  <c r="BJ170" i="1"/>
  <c r="BJ173" i="1"/>
  <c r="BJ174" i="1"/>
  <c r="BJ175" i="1"/>
  <c r="BJ187" i="1"/>
  <c r="BJ176" i="1"/>
  <c r="BJ182" i="1"/>
  <c r="BJ177" i="1"/>
  <c r="BJ178" i="1"/>
  <c r="BJ179" i="1"/>
  <c r="BJ186" i="1"/>
  <c r="BX178" i="1"/>
  <c r="BX176" i="1"/>
  <c r="BX169" i="1"/>
  <c r="BX184" i="1"/>
  <c r="BX170" i="1"/>
  <c r="BX175" i="1"/>
  <c r="BX172" i="1"/>
  <c r="BX181" i="1"/>
  <c r="BX171" i="1"/>
  <c r="BX168" i="1"/>
  <c r="BX177" i="1"/>
  <c r="BX182" i="1"/>
  <c r="BX183" i="1"/>
  <c r="BX165" i="1"/>
  <c r="BX179" i="1"/>
  <c r="BX180" i="1"/>
  <c r="BX166" i="1"/>
  <c r="BX167" i="1"/>
  <c r="BP179" i="1"/>
  <c r="BP177" i="1"/>
  <c r="BP176" i="1"/>
  <c r="BP166" i="1"/>
  <c r="BP175" i="1"/>
  <c r="BP172" i="1"/>
  <c r="BP184" i="1"/>
  <c r="BP170" i="1"/>
  <c r="BP186" i="1"/>
  <c r="BP185" i="1"/>
  <c r="BP173" i="1"/>
  <c r="BP174" i="1"/>
  <c r="BP183" i="1"/>
  <c r="BP187" i="1"/>
  <c r="BP180" i="1"/>
  <c r="BP181" i="1"/>
  <c r="BP167" i="1"/>
  <c r="CF175" i="1"/>
  <c r="CF184" i="1"/>
  <c r="BX164" i="1"/>
  <c r="BT181" i="1"/>
  <c r="CC188" i="1"/>
  <c r="BJ167" i="1"/>
  <c r="BR188" i="1"/>
  <c r="BP182" i="1"/>
  <c r="BF172" i="1"/>
  <c r="BF175" i="1" s="1"/>
  <c r="CB168" i="1"/>
  <c r="CB186" i="1"/>
  <c r="CB176" i="1"/>
  <c r="CB181" i="1"/>
  <c r="CB167" i="1"/>
  <c r="CB164" i="1"/>
  <c r="CB170" i="1"/>
  <c r="CB187" i="1"/>
  <c r="CB165" i="1"/>
  <c r="CB174" i="1"/>
  <c r="CB175" i="1"/>
  <c r="CB184" i="1"/>
  <c r="CB179" i="1"/>
  <c r="CB185" i="1"/>
  <c r="CB171" i="1"/>
  <c r="CB172" i="1"/>
  <c r="CB173" i="1"/>
  <c r="CB182" i="1"/>
  <c r="BL185" i="1"/>
  <c r="BL178" i="1"/>
  <c r="BL177" i="1"/>
  <c r="BL179" i="1"/>
  <c r="BL184" i="1"/>
  <c r="BL181" i="1"/>
  <c r="BL166" i="1"/>
  <c r="BL182" i="1"/>
  <c r="BL167" i="1"/>
  <c r="BL183" i="1"/>
  <c r="BL165" i="1"/>
  <c r="BL164" i="1"/>
  <c r="BL187" i="1"/>
  <c r="BL170" i="1"/>
  <c r="BL172" i="1"/>
  <c r="BL171" i="1"/>
  <c r="BL168" i="1"/>
  <c r="BL169" i="1"/>
  <c r="BL186" i="1"/>
  <c r="CF183" i="1"/>
  <c r="CF173" i="1"/>
  <c r="CB166" i="1"/>
  <c r="CB169" i="1"/>
  <c r="BX186" i="1"/>
  <c r="BJ181" i="1"/>
  <c r="BX185" i="1"/>
  <c r="BL173" i="1"/>
  <c r="BL174" i="1"/>
  <c r="BP169" i="1"/>
  <c r="BP171" i="1"/>
  <c r="CF186" i="1"/>
  <c r="CF176" i="1"/>
  <c r="CF178" i="1"/>
  <c r="CF185" i="1"/>
  <c r="CF170" i="1"/>
  <c r="CF179" i="1"/>
  <c r="CF180" i="1"/>
  <c r="CF181" i="1"/>
  <c r="CF167" i="1"/>
  <c r="CF187" i="1"/>
  <c r="CF171" i="1"/>
  <c r="CF177" i="1"/>
  <c r="CF182" i="1"/>
  <c r="CF164" i="1"/>
  <c r="CF165" i="1"/>
  <c r="BT170" i="1"/>
  <c r="BT177" i="1"/>
  <c r="BT178" i="1"/>
  <c r="BT183" i="1"/>
  <c r="BT165" i="1"/>
  <c r="BT166" i="1"/>
  <c r="BT168" i="1"/>
  <c r="BT179" i="1"/>
  <c r="BT185" i="1"/>
  <c r="BT167" i="1"/>
  <c r="BT172" i="1"/>
  <c r="BT173" i="1"/>
  <c r="BT186" i="1"/>
  <c r="BT184" i="1"/>
  <c r="BT187" i="1"/>
  <c r="BT169" i="1"/>
  <c r="BT174" i="1"/>
  <c r="BT175" i="1"/>
  <c r="BT180" i="1"/>
  <c r="CF172" i="1"/>
  <c r="CF166" i="1"/>
  <c r="CB180" i="1"/>
  <c r="BX174" i="1"/>
  <c r="BT164" i="1"/>
  <c r="BT171" i="1"/>
  <c r="CB177" i="1"/>
  <c r="BJ165" i="1"/>
  <c r="BP165" i="1"/>
  <c r="BL176" i="1"/>
  <c r="BP168" i="1"/>
  <c r="BP178" i="1"/>
  <c r="AF175" i="1"/>
  <c r="AC27" i="8"/>
  <c r="R31" i="8"/>
  <c r="R86" i="8" s="1"/>
  <c r="W31" i="8"/>
  <c r="W81" i="8" s="1"/>
  <c r="L31" i="8"/>
  <c r="L80" i="8" s="1"/>
  <c r="M31" i="8"/>
  <c r="M87" i="8" s="1"/>
  <c r="BS188" i="1"/>
  <c r="AI175" i="1"/>
  <c r="Y14" i="10"/>
  <c r="Q14" i="10"/>
  <c r="I14" i="10"/>
  <c r="Y10" i="10"/>
  <c r="Q10" i="10"/>
  <c r="I10" i="10"/>
  <c r="AB188" i="1"/>
  <c r="CJ167" i="1" s="1"/>
  <c r="CI188" i="1"/>
  <c r="AF167" i="1"/>
  <c r="AI167" i="1"/>
  <c r="AM167" i="1"/>
  <c r="AQ167" i="1"/>
  <c r="AU167" i="1"/>
  <c r="AY167" i="1"/>
  <c r="BC167" i="1"/>
  <c r="BF165" i="1"/>
  <c r="AG167" i="1"/>
  <c r="AK167" i="1"/>
  <c r="AO167" i="1"/>
  <c r="AS167" i="1"/>
  <c r="AW167" i="1"/>
  <c r="BA167" i="1"/>
  <c r="BE167" i="1"/>
  <c r="AG175" i="1"/>
  <c r="AK175" i="1"/>
  <c r="AO175" i="1"/>
  <c r="AS175" i="1"/>
  <c r="AW175" i="1"/>
  <c r="BA175" i="1"/>
  <c r="BE175" i="1"/>
  <c r="BG173" i="1"/>
  <c r="BG174" i="1"/>
  <c r="BG175" i="1" s="1"/>
  <c r="C16" i="10"/>
  <c r="AA12" i="10"/>
  <c r="S12" i="10"/>
  <c r="K12" i="10"/>
  <c r="C12" i="10"/>
  <c r="AA8" i="10"/>
  <c r="S8" i="10"/>
  <c r="K8" i="10"/>
  <c r="C8" i="10"/>
  <c r="BF134" i="1"/>
  <c r="AM136" i="1"/>
  <c r="AQ136" i="1"/>
  <c r="AU136" i="1"/>
  <c r="BC136" i="1"/>
  <c r="AI144" i="1"/>
  <c r="AM144" i="1"/>
  <c r="AU144" i="1"/>
  <c r="AY144" i="1"/>
  <c r="BC144" i="1"/>
  <c r="BG143" i="1"/>
  <c r="AB157" i="1"/>
  <c r="CJ143" i="1" s="1"/>
  <c r="BG134" i="1"/>
  <c r="BG136" i="1" s="1"/>
  <c r="BJ125" i="1"/>
  <c r="BP117" i="1"/>
  <c r="BX118" i="1"/>
  <c r="CB111" i="1"/>
  <c r="CF104" i="1"/>
  <c r="BL111" i="1"/>
  <c r="BT124" i="1"/>
  <c r="BP120" i="1"/>
  <c r="BG102" i="1"/>
  <c r="CB108" i="1"/>
  <c r="BL112" i="1"/>
  <c r="BF103" i="1"/>
  <c r="AU82" i="1"/>
  <c r="BG81" i="1"/>
  <c r="BU75" i="1"/>
  <c r="BY75" i="1"/>
  <c r="BQ86" i="1"/>
  <c r="BF71" i="1"/>
  <c r="AB95" i="1"/>
  <c r="BQ73" i="1"/>
  <c r="BU73" i="1"/>
  <c r="BM88" i="1"/>
  <c r="BU76" i="1"/>
  <c r="CG94" i="1"/>
  <c r="CJ58" i="1"/>
  <c r="CJ54" i="1"/>
  <c r="CJ50" i="1"/>
  <c r="CJ46" i="1"/>
  <c r="CI60" i="1"/>
  <c r="BK61" i="1"/>
  <c r="BV64" i="1"/>
  <c r="AR43" i="1"/>
  <c r="AM43" i="1"/>
  <c r="CA50" i="1"/>
  <c r="BS41" i="1"/>
  <c r="BF41" i="1"/>
  <c r="CA60" i="1"/>
  <c r="CD28" i="1"/>
  <c r="BZ32" i="1"/>
  <c r="BR32" i="1"/>
  <c r="BR14" i="1"/>
  <c r="BN16" i="1"/>
  <c r="BJ32" i="1"/>
  <c r="BN15" i="1"/>
  <c r="BZ30" i="1"/>
  <c r="BR20" i="1"/>
  <c r="BN29" i="1"/>
  <c r="BZ25" i="1"/>
  <c r="CH19" i="1"/>
  <c r="BN19" i="1"/>
  <c r="BV28" i="1"/>
  <c r="BR12" i="1"/>
  <c r="BZ15" i="1"/>
  <c r="CH22" i="1"/>
  <c r="CH26" i="1"/>
  <c r="CH29" i="1"/>
  <c r="CD23" i="1"/>
  <c r="CD12" i="1"/>
  <c r="CD9" i="1"/>
  <c r="BZ26" i="1"/>
  <c r="BV31" i="1"/>
  <c r="BR27" i="1"/>
  <c r="BN28" i="1"/>
  <c r="BN30" i="1"/>
  <c r="BN11" i="1"/>
  <c r="BV23" i="1"/>
  <c r="CH9" i="1"/>
  <c r="BJ24" i="1"/>
  <c r="BJ18" i="1"/>
  <c r="AV20" i="1"/>
  <c r="AF20" i="1"/>
  <c r="AX20" i="1"/>
  <c r="AH20" i="1"/>
  <c r="AU20" i="1"/>
  <c r="CD21" i="1"/>
  <c r="CD20" i="1"/>
  <c r="BV32" i="1"/>
  <c r="BR19" i="1"/>
  <c r="BR11" i="1"/>
  <c r="BN25" i="1"/>
  <c r="BN20" i="1"/>
  <c r="BV26" i="1"/>
  <c r="BR31" i="1"/>
  <c r="CH31" i="1"/>
  <c r="BJ28" i="1"/>
  <c r="BJ10" i="1"/>
  <c r="BN22" i="1"/>
  <c r="BV21" i="1"/>
  <c r="BR25" i="1"/>
  <c r="CH23" i="1"/>
  <c r="CH18" i="1"/>
  <c r="BV24" i="1"/>
  <c r="CH20" i="1"/>
  <c r="CH32" i="1"/>
  <c r="CD25" i="1"/>
  <c r="CD19" i="1"/>
  <c r="BZ9" i="1"/>
  <c r="BZ10" i="1"/>
  <c r="BV29" i="1"/>
  <c r="BR29" i="1"/>
  <c r="BN18" i="1"/>
  <c r="BN26" i="1"/>
  <c r="BJ12" i="1"/>
  <c r="CH21" i="1"/>
  <c r="BV15" i="1"/>
  <c r="BZ13" i="1"/>
  <c r="BV27" i="1"/>
  <c r="CD30" i="1"/>
  <c r="CD15" i="1"/>
  <c r="BV25" i="1"/>
  <c r="BR21" i="1"/>
  <c r="BN9" i="1"/>
  <c r="BN17" i="1"/>
  <c r="CD13" i="1"/>
  <c r="BV17" i="1"/>
  <c r="BR16" i="1"/>
  <c r="BZ24" i="1"/>
  <c r="BV14" i="1"/>
  <c r="CD10" i="1"/>
  <c r="BR13" i="1"/>
  <c r="BJ9" i="1"/>
  <c r="BZ11" i="1"/>
  <c r="BJ25" i="1"/>
  <c r="BZ16" i="1"/>
  <c r="BV22" i="1"/>
  <c r="CH16" i="1"/>
  <c r="CH30" i="1"/>
  <c r="CD18" i="1"/>
  <c r="CD26" i="1"/>
  <c r="BZ12" i="1"/>
  <c r="BZ29" i="1"/>
  <c r="BV19" i="1"/>
  <c r="BR22" i="1"/>
  <c r="BN23" i="1"/>
  <c r="BN14" i="1"/>
  <c r="BJ23" i="1"/>
  <c r="BZ31" i="1"/>
  <c r="BJ20" i="1"/>
  <c r="CH24" i="1"/>
  <c r="BJ27" i="1"/>
  <c r="BV10" i="1"/>
  <c r="BZ18" i="1"/>
  <c r="BJ29" i="1"/>
  <c r="E37" i="11"/>
  <c r="CK959" i="1"/>
  <c r="CK943" i="1"/>
  <c r="CK953" i="1"/>
  <c r="CK958" i="1"/>
  <c r="CK957" i="1"/>
  <c r="CK962" i="1"/>
  <c r="CK960" i="1"/>
  <c r="CK951" i="1"/>
  <c r="CK939" i="1"/>
  <c r="CK948" i="1"/>
  <c r="CK956" i="1"/>
  <c r="CK940" i="1"/>
  <c r="CJ947" i="1"/>
  <c r="CG960" i="1"/>
  <c r="CG946" i="1"/>
  <c r="BM947" i="1"/>
  <c r="BQ950" i="1"/>
  <c r="BU955" i="1"/>
  <c r="BU958" i="1"/>
  <c r="BY954" i="1"/>
  <c r="CG942" i="1"/>
  <c r="CC958" i="1"/>
  <c r="CC952" i="1"/>
  <c r="CC945" i="1"/>
  <c r="BY961" i="1"/>
  <c r="BY960" i="1"/>
  <c r="BU945" i="1"/>
  <c r="BQ960" i="1"/>
  <c r="BQ962" i="1"/>
  <c r="BM945" i="1"/>
  <c r="CG944" i="1"/>
  <c r="BM958" i="1"/>
  <c r="BU962" i="1"/>
  <c r="CC940" i="1"/>
  <c r="BM943" i="1"/>
  <c r="BQ961" i="1"/>
  <c r="BU961" i="1"/>
  <c r="BY955" i="1"/>
  <c r="CG958" i="1"/>
  <c r="BM954" i="1"/>
  <c r="BQ956" i="1"/>
  <c r="BY948" i="1"/>
  <c r="CC944" i="1"/>
  <c r="BQ953" i="1"/>
  <c r="BY940" i="1"/>
  <c r="BU951" i="1"/>
  <c r="BM946" i="1"/>
  <c r="BQ947" i="1"/>
  <c r="BU950" i="1"/>
  <c r="CJ949" i="1"/>
  <c r="CJ944" i="1"/>
  <c r="CG947" i="1"/>
  <c r="CG953" i="1"/>
  <c r="CG940" i="1"/>
  <c r="BM942" i="1"/>
  <c r="BQ944" i="1"/>
  <c r="BU947" i="1"/>
  <c r="BY950" i="1"/>
  <c r="CG948" i="1"/>
  <c r="CC957" i="1"/>
  <c r="CC947" i="1"/>
  <c r="CC949" i="1"/>
  <c r="BY941" i="1"/>
  <c r="BU960" i="1"/>
  <c r="BU949" i="1"/>
  <c r="BQ941" i="1"/>
  <c r="BM960" i="1"/>
  <c r="BM949" i="1"/>
  <c r="CG959" i="1"/>
  <c r="BQ940" i="1"/>
  <c r="BY946" i="1"/>
  <c r="CC959" i="1"/>
  <c r="BM959" i="1"/>
  <c r="BQ955" i="1"/>
  <c r="BY952" i="1"/>
  <c r="CC946" i="1"/>
  <c r="CG961" i="1"/>
  <c r="BQ954" i="1"/>
  <c r="BU946" i="1"/>
  <c r="BY942" i="1"/>
  <c r="CC956" i="1"/>
  <c r="BU957" i="1"/>
  <c r="CC960" i="1"/>
  <c r="BY947" i="1"/>
  <c r="BQ942" i="1"/>
  <c r="BM953" i="1"/>
  <c r="AF942" i="1"/>
  <c r="AH942" i="1"/>
  <c r="AP942" i="1"/>
  <c r="AT942" i="1"/>
  <c r="AX942" i="1"/>
  <c r="BB942" i="1"/>
  <c r="AG942" i="1"/>
  <c r="AK942" i="1"/>
  <c r="AO942" i="1"/>
  <c r="AS942" i="1"/>
  <c r="AW942" i="1"/>
  <c r="BA942" i="1"/>
  <c r="BE942" i="1"/>
  <c r="AJ942" i="1"/>
  <c r="AN942" i="1"/>
  <c r="BD942" i="1"/>
  <c r="AH950" i="1"/>
  <c r="AL950" i="1"/>
  <c r="AP950" i="1"/>
  <c r="AT950" i="1"/>
  <c r="AX950" i="1"/>
  <c r="BB950" i="1"/>
  <c r="BF948" i="1"/>
  <c r="AJ950" i="1"/>
  <c r="AR950" i="1"/>
  <c r="AZ950" i="1"/>
  <c r="CJ940" i="1"/>
  <c r="CJ948" i="1"/>
  <c r="CG943" i="1"/>
  <c r="CG950" i="1"/>
  <c r="CG952" i="1"/>
  <c r="BM962" i="1"/>
  <c r="BQ939" i="1"/>
  <c r="BU942" i="1"/>
  <c r="BY944" i="1"/>
  <c r="CG955" i="1"/>
  <c r="CG954" i="1"/>
  <c r="CC955" i="1"/>
  <c r="CC942" i="1"/>
  <c r="CC961" i="1"/>
  <c r="BY945" i="1"/>
  <c r="BU953" i="1"/>
  <c r="BU959" i="1"/>
  <c r="BQ945" i="1"/>
  <c r="BM951" i="1"/>
  <c r="BM961" i="1"/>
  <c r="BM944" i="1"/>
  <c r="BQ957" i="1"/>
  <c r="BY962" i="1"/>
  <c r="CG941" i="1"/>
  <c r="BQ958" i="1"/>
  <c r="BU948" i="1"/>
  <c r="BY943" i="1"/>
  <c r="CC939" i="1"/>
  <c r="BQ943" i="1"/>
  <c r="BU939" i="1"/>
  <c r="CC951" i="1"/>
  <c r="CC950" i="1"/>
  <c r="CG951" i="1"/>
  <c r="BS923" i="1"/>
  <c r="BS920" i="1"/>
  <c r="BS927" i="1"/>
  <c r="BS911" i="1"/>
  <c r="BS918" i="1"/>
  <c r="BS908" i="1"/>
  <c r="BS921" i="1"/>
  <c r="BS912" i="1"/>
  <c r="BS930" i="1"/>
  <c r="BS929" i="1"/>
  <c r="BS919" i="1"/>
  <c r="BS925" i="1"/>
  <c r="BS926" i="1"/>
  <c r="BS910" i="1"/>
  <c r="BS914" i="1"/>
  <c r="BS915" i="1"/>
  <c r="BS916" i="1"/>
  <c r="BS913" i="1"/>
  <c r="BS922" i="1"/>
  <c r="BW929" i="1"/>
  <c r="BW931" i="1"/>
  <c r="BW910" i="1"/>
  <c r="BW925" i="1"/>
  <c r="BW914" i="1"/>
  <c r="BW919" i="1"/>
  <c r="BW908" i="1"/>
  <c r="BW920" i="1"/>
  <c r="BW917" i="1"/>
  <c r="BW913" i="1"/>
  <c r="BW922" i="1"/>
  <c r="BW916" i="1"/>
  <c r="BW915" i="1"/>
  <c r="BW911" i="1"/>
  <c r="BW921" i="1"/>
  <c r="BW912" i="1"/>
  <c r="BW918" i="1"/>
  <c r="CI923" i="1"/>
  <c r="CI922" i="1"/>
  <c r="CI908" i="1"/>
  <c r="CI931" i="1"/>
  <c r="CI921" i="1"/>
  <c r="CI924" i="1"/>
  <c r="CI926" i="1"/>
  <c r="CI912" i="1"/>
  <c r="CI930" i="1"/>
  <c r="CI915" i="1"/>
  <c r="CI911" i="1"/>
  <c r="CI920" i="1"/>
  <c r="CI914" i="1"/>
  <c r="CI909" i="1"/>
  <c r="CI919" i="1"/>
  <c r="CI913" i="1"/>
  <c r="CI927" i="1"/>
  <c r="CI917" i="1"/>
  <c r="CI910" i="1"/>
  <c r="BO924" i="1"/>
  <c r="BO922" i="1"/>
  <c r="BW927" i="1"/>
  <c r="CI929" i="1"/>
  <c r="CE924" i="1"/>
  <c r="CE910" i="1"/>
  <c r="CA914" i="1"/>
  <c r="BK917" i="1"/>
  <c r="BW923" i="1"/>
  <c r="BK921" i="1"/>
  <c r="BK923" i="1"/>
  <c r="BK931" i="1"/>
  <c r="BK929" i="1"/>
  <c r="BK913" i="1"/>
  <c r="BK915" i="1"/>
  <c r="BK928" i="1"/>
  <c r="BK916" i="1"/>
  <c r="BK918" i="1"/>
  <c r="BK927" i="1"/>
  <c r="BK911" i="1"/>
  <c r="BK920" i="1"/>
  <c r="BK908" i="1"/>
  <c r="BK912" i="1"/>
  <c r="BK930" i="1"/>
  <c r="BK919" i="1"/>
  <c r="BK914" i="1"/>
  <c r="BS909" i="1"/>
  <c r="BO920" i="1"/>
  <c r="CI925" i="1"/>
  <c r="BO931" i="1"/>
  <c r="BK922" i="1"/>
  <c r="BK909" i="1"/>
  <c r="AG919" i="1"/>
  <c r="BO926" i="1"/>
  <c r="BO929" i="1"/>
  <c r="BO921" i="1"/>
  <c r="BO927" i="1"/>
  <c r="BO917" i="1"/>
  <c r="BO923" i="1"/>
  <c r="BO908" i="1"/>
  <c r="BO909" i="1"/>
  <c r="BO913" i="1"/>
  <c r="BO925" i="1"/>
  <c r="BO918" i="1"/>
  <c r="BO911" i="1"/>
  <c r="BO915" i="1"/>
  <c r="BO930" i="1"/>
  <c r="BO916" i="1"/>
  <c r="BO919" i="1"/>
  <c r="BO928" i="1"/>
  <c r="BO912" i="1"/>
  <c r="CA921" i="1"/>
  <c r="CA926" i="1"/>
  <c r="CA929" i="1"/>
  <c r="CA928" i="1"/>
  <c r="CA913" i="1"/>
  <c r="CA910" i="1"/>
  <c r="CA923" i="1"/>
  <c r="CA911" i="1"/>
  <c r="CA924" i="1"/>
  <c r="CA925" i="1"/>
  <c r="CA918" i="1"/>
  <c r="CA916" i="1"/>
  <c r="CA917" i="1"/>
  <c r="CA912" i="1"/>
  <c r="CA908" i="1"/>
  <c r="CA909" i="1"/>
  <c r="CA915" i="1"/>
  <c r="CA927" i="1"/>
  <c r="CA931" i="1"/>
  <c r="CE923" i="1"/>
  <c r="CE916" i="1"/>
  <c r="CE922" i="1"/>
  <c r="CE911" i="1"/>
  <c r="CE928" i="1"/>
  <c r="CE917" i="1"/>
  <c r="CE914" i="1"/>
  <c r="CE908" i="1"/>
  <c r="CE929" i="1"/>
  <c r="CE913" i="1"/>
  <c r="CE927" i="1"/>
  <c r="CE909" i="1"/>
  <c r="CE926" i="1"/>
  <c r="CE920" i="1"/>
  <c r="CE915" i="1"/>
  <c r="CE930" i="1"/>
  <c r="CE912" i="1"/>
  <c r="CE931" i="1"/>
  <c r="BF940" i="1"/>
  <c r="BF942" i="1" s="1"/>
  <c r="BW909" i="1"/>
  <c r="BS924" i="1"/>
  <c r="CI928" i="1"/>
  <c r="CI916" i="1"/>
  <c r="CE921" i="1"/>
  <c r="BW924" i="1"/>
  <c r="BS917" i="1"/>
  <c r="BK924" i="1"/>
  <c r="BS928" i="1"/>
  <c r="BK926" i="1"/>
  <c r="BW930" i="1"/>
  <c r="BK925" i="1"/>
  <c r="BF909" i="1"/>
  <c r="BF911" i="1" s="1"/>
  <c r="AH911" i="1"/>
  <c r="AL911" i="1"/>
  <c r="AP911" i="1"/>
  <c r="AX911" i="1"/>
  <c r="AI911" i="1"/>
  <c r="AM911" i="1"/>
  <c r="AQ911" i="1"/>
  <c r="AU911" i="1"/>
  <c r="AY911" i="1"/>
  <c r="BC911" i="1"/>
  <c r="BG911" i="1"/>
  <c r="AJ911" i="1"/>
  <c r="AN911" i="1"/>
  <c r="AV911" i="1"/>
  <c r="AZ911" i="1"/>
  <c r="BD911" i="1"/>
  <c r="AH919" i="1"/>
  <c r="AL919" i="1"/>
  <c r="AP919" i="1"/>
  <c r="AT919" i="1"/>
  <c r="AX919" i="1"/>
  <c r="BB919" i="1"/>
  <c r="BF918" i="1"/>
  <c r="AC932" i="1"/>
  <c r="CK915" i="1" s="1"/>
  <c r="AB932" i="1"/>
  <c r="CJ925" i="1" s="1"/>
  <c r="AG911" i="1"/>
  <c r="AK911" i="1"/>
  <c r="AO911" i="1"/>
  <c r="AS911" i="1"/>
  <c r="AW911" i="1"/>
  <c r="BA911" i="1"/>
  <c r="BE911" i="1"/>
  <c r="CG892" i="1"/>
  <c r="CC883" i="1"/>
  <c r="CC900" i="1"/>
  <c r="BY892" i="1"/>
  <c r="BU879" i="1"/>
  <c r="BU900" i="1"/>
  <c r="BQ892" i="1"/>
  <c r="BM877" i="1"/>
  <c r="BM900" i="1"/>
  <c r="BM882" i="1"/>
  <c r="BQ889" i="1"/>
  <c r="BU878" i="1"/>
  <c r="BY887" i="1"/>
  <c r="CC879" i="1"/>
  <c r="BM897" i="1"/>
  <c r="BQ899" i="1"/>
  <c r="BQ882" i="1"/>
  <c r="BU887" i="1"/>
  <c r="BY882" i="1"/>
  <c r="CC885" i="1"/>
  <c r="CG883" i="1"/>
  <c r="BQ888" i="1"/>
  <c r="CG895" i="1"/>
  <c r="BM895" i="1"/>
  <c r="BY888" i="1"/>
  <c r="BQ895" i="1"/>
  <c r="CC880" i="1"/>
  <c r="CG886" i="1"/>
  <c r="CC878" i="1"/>
  <c r="CC899" i="1"/>
  <c r="BY877" i="1"/>
  <c r="BU893" i="1"/>
  <c r="BQ878" i="1"/>
  <c r="BQ897" i="1"/>
  <c r="BM891" i="1"/>
  <c r="CG889" i="1"/>
  <c r="BU888" i="1"/>
  <c r="AG880" i="1"/>
  <c r="AK880" i="1"/>
  <c r="AO880" i="1"/>
  <c r="AS880" i="1"/>
  <c r="AW880" i="1"/>
  <c r="BA880" i="1"/>
  <c r="BE880" i="1"/>
  <c r="AR880" i="1"/>
  <c r="AF888" i="1"/>
  <c r="AJ888" i="1"/>
  <c r="AN888" i="1"/>
  <c r="AR888" i="1"/>
  <c r="AV888" i="1"/>
  <c r="AZ888" i="1"/>
  <c r="BD888" i="1"/>
  <c r="AB901" i="1"/>
  <c r="CJ892" i="1" s="1"/>
  <c r="CG884" i="1"/>
  <c r="CG896" i="1"/>
  <c r="CC882" i="1"/>
  <c r="BY886" i="1"/>
  <c r="BY896" i="1"/>
  <c r="BU880" i="1"/>
  <c r="BQ880" i="1"/>
  <c r="BQ896" i="1"/>
  <c r="BM878" i="1"/>
  <c r="BM885" i="1"/>
  <c r="BQ877" i="1"/>
  <c r="BU890" i="1"/>
  <c r="CC894" i="1"/>
  <c r="CG891" i="1"/>
  <c r="BM890" i="1"/>
  <c r="BQ894" i="1"/>
  <c r="BU897" i="1"/>
  <c r="BY899" i="1"/>
  <c r="BY879" i="1"/>
  <c r="CC881" i="1"/>
  <c r="CG880" i="1"/>
  <c r="BU883" i="1"/>
  <c r="BQ898" i="1"/>
  <c r="CC884" i="1"/>
  <c r="BU898" i="1"/>
  <c r="CG882" i="1"/>
  <c r="CG893" i="1"/>
  <c r="CC898" i="1"/>
  <c r="BY884" i="1"/>
  <c r="BY898" i="1"/>
  <c r="BU881" i="1"/>
  <c r="BQ887" i="1"/>
  <c r="BM887" i="1"/>
  <c r="BM886" i="1"/>
  <c r="CG898" i="1"/>
  <c r="BQ890" i="1"/>
  <c r="BF878" i="1"/>
  <c r="AG888" i="1"/>
  <c r="BG886" i="1"/>
  <c r="CG881" i="1"/>
  <c r="CG900" i="1"/>
  <c r="CC892" i="1"/>
  <c r="BY883" i="1"/>
  <c r="BY900" i="1"/>
  <c r="BU892" i="1"/>
  <c r="BQ886" i="1"/>
  <c r="BQ900" i="1"/>
  <c r="BM892" i="1"/>
  <c r="BM889" i="1"/>
  <c r="BU894" i="1"/>
  <c r="BY891" i="1"/>
  <c r="CC886" i="1"/>
  <c r="CG877" i="1"/>
  <c r="BM880" i="1"/>
  <c r="BQ883" i="1"/>
  <c r="BU891" i="1"/>
  <c r="BY894" i="1"/>
  <c r="CC897" i="1"/>
  <c r="CG899" i="1"/>
  <c r="CG888" i="1"/>
  <c r="BY889" i="1"/>
  <c r="BQ881" i="1"/>
  <c r="CG878" i="1"/>
  <c r="BU889" i="1"/>
  <c r="CG890" i="1"/>
  <c r="CC888" i="1"/>
  <c r="BY895" i="1"/>
  <c r="BM881" i="1"/>
  <c r="BM899" i="1"/>
  <c r="AI880" i="1"/>
  <c r="AM880" i="1"/>
  <c r="AQ880" i="1"/>
  <c r="AU880" i="1"/>
  <c r="AY880" i="1"/>
  <c r="BC880" i="1"/>
  <c r="AC901" i="1"/>
  <c r="CK898" i="1" s="1"/>
  <c r="BS860" i="1"/>
  <c r="BS859" i="1"/>
  <c r="BO860" i="1"/>
  <c r="BO863" i="1"/>
  <c r="BO858" i="1"/>
  <c r="CI847" i="1"/>
  <c r="CE868" i="1"/>
  <c r="CE857" i="1"/>
  <c r="CI865" i="1"/>
  <c r="CI861" i="1"/>
  <c r="CI859" i="1"/>
  <c r="CE860" i="1"/>
  <c r="BW857" i="1"/>
  <c r="BW854" i="1"/>
  <c r="BS847" i="1"/>
  <c r="BO865" i="1"/>
  <c r="CA859" i="1"/>
  <c r="CA868" i="1"/>
  <c r="CA847" i="1"/>
  <c r="CA865" i="1"/>
  <c r="CA867" i="1"/>
  <c r="CA863" i="1"/>
  <c r="BK865" i="1"/>
  <c r="CI853" i="1"/>
  <c r="BK859" i="1"/>
  <c r="BK861" i="1"/>
  <c r="BW865" i="1"/>
  <c r="BO854" i="1"/>
  <c r="BW847" i="1"/>
  <c r="BK847" i="1"/>
  <c r="BS852" i="1"/>
  <c r="BK856" i="1"/>
  <c r="BK858" i="1"/>
  <c r="BW855" i="1"/>
  <c r="BW848" i="1"/>
  <c r="BK849" i="1"/>
  <c r="BW867" i="1"/>
  <c r="AI857" i="1"/>
  <c r="AK849" i="1"/>
  <c r="AO849" i="1"/>
  <c r="AS849" i="1"/>
  <c r="AW849" i="1"/>
  <c r="BA849" i="1"/>
  <c r="BE849" i="1"/>
  <c r="AV849" i="1"/>
  <c r="AC870" i="1"/>
  <c r="CK860" i="1" s="1"/>
  <c r="AB870" i="1"/>
  <c r="BS865" i="1"/>
  <c r="BS854" i="1"/>
  <c r="BS853" i="1"/>
  <c r="BO849" i="1"/>
  <c r="BO866" i="1"/>
  <c r="BO853" i="1"/>
  <c r="CI860" i="1"/>
  <c r="CE864" i="1"/>
  <c r="CE852" i="1"/>
  <c r="CE858" i="1"/>
  <c r="CI857" i="1"/>
  <c r="CI866" i="1"/>
  <c r="CI856" i="1"/>
  <c r="CI854" i="1"/>
  <c r="CE855" i="1"/>
  <c r="BW859" i="1"/>
  <c r="BW868" i="1"/>
  <c r="BS867" i="1"/>
  <c r="BO859" i="1"/>
  <c r="CA862" i="1"/>
  <c r="CA846" i="1"/>
  <c r="CA864" i="1"/>
  <c r="CA848" i="1"/>
  <c r="CA854" i="1"/>
  <c r="BK846" i="1"/>
  <c r="CI867" i="1"/>
  <c r="BK855" i="1"/>
  <c r="CI862" i="1"/>
  <c r="BW858" i="1"/>
  <c r="BW852" i="1"/>
  <c r="BW869" i="1"/>
  <c r="BW846" i="1"/>
  <c r="CA853" i="1"/>
  <c r="BW849" i="1"/>
  <c r="BK868" i="1"/>
  <c r="CI851" i="1"/>
  <c r="BK863" i="1"/>
  <c r="BO850" i="1"/>
  <c r="BK869" i="1"/>
  <c r="BK867" i="1"/>
  <c r="BS846" i="1"/>
  <c r="BW861" i="1"/>
  <c r="BK850" i="1"/>
  <c r="BO846" i="1"/>
  <c r="BS864" i="1"/>
  <c r="BW864" i="1"/>
  <c r="CA849" i="1"/>
  <c r="CE863" i="1"/>
  <c r="CI863" i="1"/>
  <c r="BG854" i="1"/>
  <c r="BG857" i="1" s="1"/>
  <c r="BG846" i="1"/>
  <c r="BS849" i="1"/>
  <c r="BS857" i="1"/>
  <c r="BS848" i="1"/>
  <c r="BO861" i="1"/>
  <c r="BO864" i="1"/>
  <c r="BO851" i="1"/>
  <c r="CE854" i="1"/>
  <c r="CE856" i="1"/>
  <c r="CE866" i="1"/>
  <c r="CE849" i="1"/>
  <c r="CE862" i="1"/>
  <c r="CI848" i="1"/>
  <c r="CI868" i="1"/>
  <c r="CI849" i="1"/>
  <c r="CI850" i="1"/>
  <c r="BW856" i="1"/>
  <c r="BS851" i="1"/>
  <c r="BO868" i="1"/>
  <c r="CA858" i="1"/>
  <c r="CA850" i="1"/>
  <c r="CA866" i="1"/>
  <c r="CA869" i="1"/>
  <c r="CA852" i="1"/>
  <c r="BK851" i="1"/>
  <c r="CE850" i="1"/>
  <c r="CE867" i="1"/>
  <c r="BK864" i="1"/>
  <c r="CA857" i="1"/>
  <c r="BO857" i="1"/>
  <c r="BO852" i="1"/>
  <c r="BS861" i="1"/>
  <c r="BK854" i="1"/>
  <c r="BS868" i="1"/>
  <c r="BO855" i="1"/>
  <c r="BK853" i="1"/>
  <c r="BK866" i="1"/>
  <c r="BO848" i="1"/>
  <c r="BF847" i="1"/>
  <c r="AI849" i="1"/>
  <c r="AM849" i="1"/>
  <c r="AQ849" i="1"/>
  <c r="AU849" i="1"/>
  <c r="AY849" i="1"/>
  <c r="BC849" i="1"/>
  <c r="M80" i="8"/>
  <c r="BQ834" i="1"/>
  <c r="BQ818" i="1"/>
  <c r="BQ815" i="1"/>
  <c r="BQ833" i="1"/>
  <c r="BQ835" i="1"/>
  <c r="BQ817" i="1"/>
  <c r="BQ830" i="1"/>
  <c r="BQ825" i="1"/>
  <c r="BQ829" i="1"/>
  <c r="BQ832" i="1"/>
  <c r="BQ820" i="1"/>
  <c r="BQ821" i="1"/>
  <c r="BQ826" i="1"/>
  <c r="BQ824" i="1"/>
  <c r="BQ828" i="1"/>
  <c r="BQ831" i="1"/>
  <c r="BQ816" i="1"/>
  <c r="BQ819" i="1"/>
  <c r="BY832" i="1"/>
  <c r="BY816" i="1"/>
  <c r="BY823" i="1"/>
  <c r="BY830" i="1"/>
  <c r="BY819" i="1"/>
  <c r="BY815" i="1"/>
  <c r="BY828" i="1"/>
  <c r="BY827" i="1"/>
  <c r="BY822" i="1"/>
  <c r="BY829" i="1"/>
  <c r="BY817" i="1"/>
  <c r="BY837" i="1"/>
  <c r="BY824" i="1"/>
  <c r="BY826" i="1"/>
  <c r="BY821" i="1"/>
  <c r="BY834" i="1"/>
  <c r="BY835" i="1"/>
  <c r="BY818" i="1"/>
  <c r="CC833" i="1"/>
  <c r="CC817" i="1"/>
  <c r="CC820" i="1"/>
  <c r="CC831" i="1"/>
  <c r="CC816" i="1"/>
  <c r="CC822" i="1"/>
  <c r="CC829" i="1"/>
  <c r="CC836" i="1"/>
  <c r="CC819" i="1"/>
  <c r="CC830" i="1"/>
  <c r="CC823" i="1"/>
  <c r="CC828" i="1"/>
  <c r="CC825" i="1"/>
  <c r="CC835" i="1"/>
  <c r="CC818" i="1"/>
  <c r="CC815" i="1"/>
  <c r="CC827" i="1"/>
  <c r="CC826" i="1"/>
  <c r="AC23" i="8"/>
  <c r="AC17" i="8"/>
  <c r="Z31" i="8"/>
  <c r="K31" i="8"/>
  <c r="K93" i="8" s="1"/>
  <c r="X31" i="8"/>
  <c r="X93" i="8" s="1"/>
  <c r="Q31" i="8"/>
  <c r="Q88" i="8" s="1"/>
  <c r="T31" i="8"/>
  <c r="T90" i="8" s="1"/>
  <c r="CG836" i="1"/>
  <c r="H31" i="8"/>
  <c r="H76" i="8" s="1"/>
  <c r="CC824" i="1"/>
  <c r="CC821" i="1"/>
  <c r="BY831" i="1"/>
  <c r="BU830" i="1"/>
  <c r="BU819" i="1"/>
  <c r="BQ827" i="1"/>
  <c r="BM828" i="1"/>
  <c r="BG826" i="1"/>
  <c r="AI818" i="1"/>
  <c r="BG816" i="1"/>
  <c r="BG818" i="1" s="1"/>
  <c r="BM833" i="1"/>
  <c r="BM817" i="1"/>
  <c r="BM838" i="1"/>
  <c r="BM824" i="1"/>
  <c r="BM815" i="1"/>
  <c r="BM826" i="1"/>
  <c r="BM829" i="1"/>
  <c r="BM832" i="1"/>
  <c r="BM820" i="1"/>
  <c r="BM823" i="1"/>
  <c r="BM827" i="1"/>
  <c r="BM836" i="1"/>
  <c r="BM825" i="1"/>
  <c r="BM831" i="1"/>
  <c r="BM819" i="1"/>
  <c r="BM822" i="1"/>
  <c r="BM835" i="1"/>
  <c r="BM834" i="1"/>
  <c r="V31" i="8"/>
  <c r="V89" i="8" s="1"/>
  <c r="J31" i="8"/>
  <c r="J90" i="8" s="1"/>
  <c r="O31" i="8"/>
  <c r="O85" i="8" s="1"/>
  <c r="CG825" i="1"/>
  <c r="CC838" i="1"/>
  <c r="CC837" i="1"/>
  <c r="BY825" i="1"/>
  <c r="BU821" i="1"/>
  <c r="BQ823" i="1"/>
  <c r="BM816" i="1"/>
  <c r="BM837" i="1"/>
  <c r="BU831" i="1"/>
  <c r="BU834" i="1"/>
  <c r="BU817" i="1"/>
  <c r="BU836" i="1"/>
  <c r="BU820" i="1"/>
  <c r="BU828" i="1"/>
  <c r="BU827" i="1"/>
  <c r="BU833" i="1"/>
  <c r="BU816" i="1"/>
  <c r="BU815" i="1"/>
  <c r="BU826" i="1"/>
  <c r="BU825" i="1"/>
  <c r="BU823" i="1"/>
  <c r="BU832" i="1"/>
  <c r="BU838" i="1"/>
  <c r="BU822" i="1"/>
  <c r="BU824" i="1"/>
  <c r="BU829" i="1"/>
  <c r="CG826" i="1"/>
  <c r="CG820" i="1"/>
  <c r="CG835" i="1"/>
  <c r="CG815" i="1"/>
  <c r="CG837" i="1"/>
  <c r="CG822" i="1"/>
  <c r="CG819" i="1"/>
  <c r="CG816" i="1"/>
  <c r="CG832" i="1"/>
  <c r="CG818" i="1"/>
  <c r="CG824" i="1"/>
  <c r="CG830" i="1"/>
  <c r="CG828" i="1"/>
  <c r="CG823" i="1"/>
  <c r="CG817" i="1"/>
  <c r="CG831" i="1"/>
  <c r="CG834" i="1"/>
  <c r="CG821" i="1"/>
  <c r="T60" i="8"/>
  <c r="AB16" i="8"/>
  <c r="AB12" i="8"/>
  <c r="N31" i="8"/>
  <c r="N79" i="8" s="1"/>
  <c r="S31" i="8"/>
  <c r="S82" i="8" s="1"/>
  <c r="P31" i="8"/>
  <c r="P76" i="8" s="1"/>
  <c r="I31" i="8"/>
  <c r="I75" i="8" s="1"/>
  <c r="CG827" i="1"/>
  <c r="CC832" i="1"/>
  <c r="BY833" i="1"/>
  <c r="BY820" i="1"/>
  <c r="BU837" i="1"/>
  <c r="BQ836" i="1"/>
  <c r="BQ822" i="1"/>
  <c r="BM818" i="1"/>
  <c r="AL818" i="1"/>
  <c r="AP818" i="1"/>
  <c r="AT818" i="1"/>
  <c r="BB818" i="1"/>
  <c r="AN818" i="1"/>
  <c r="AV818" i="1"/>
  <c r="BD818" i="1"/>
  <c r="AH826" i="1"/>
  <c r="AL826" i="1"/>
  <c r="AP826" i="1"/>
  <c r="AT826" i="1"/>
  <c r="AX826" i="1"/>
  <c r="BB826" i="1"/>
  <c r="BF824" i="1"/>
  <c r="AV826" i="1"/>
  <c r="AC839" i="1"/>
  <c r="AB839" i="1"/>
  <c r="CJ827" i="1" s="1"/>
  <c r="BO798" i="1"/>
  <c r="BS785" i="1"/>
  <c r="BW803" i="1"/>
  <c r="CE798" i="1"/>
  <c r="CI789" i="1"/>
  <c r="BK800" i="1"/>
  <c r="BO800" i="1"/>
  <c r="BS797" i="1"/>
  <c r="CA804" i="1"/>
  <c r="CE805" i="1"/>
  <c r="CI801" i="1"/>
  <c r="CI788" i="1"/>
  <c r="CI784" i="1"/>
  <c r="CI803" i="1"/>
  <c r="CE799" i="1"/>
  <c r="CE807" i="1"/>
  <c r="CE802" i="1"/>
  <c r="CA786" i="1"/>
  <c r="CA796" i="1"/>
  <c r="CA801" i="1"/>
  <c r="BW797" i="1"/>
  <c r="BW789" i="1"/>
  <c r="BW800" i="1"/>
  <c r="BS784" i="1"/>
  <c r="BS788" i="1"/>
  <c r="BS803" i="1"/>
  <c r="BO796" i="1"/>
  <c r="BO804" i="1"/>
  <c r="BO802" i="1"/>
  <c r="BK803" i="1"/>
  <c r="BK791" i="1"/>
  <c r="BK801" i="1"/>
  <c r="CE787" i="1"/>
  <c r="BS800" i="1"/>
  <c r="CI807" i="1"/>
  <c r="BK805" i="1"/>
  <c r="BW787" i="1"/>
  <c r="BO792" i="1"/>
  <c r="BK798" i="1"/>
  <c r="BO806" i="1"/>
  <c r="CE785" i="1"/>
  <c r="BK802" i="1"/>
  <c r="BO790" i="1"/>
  <c r="BS806" i="1"/>
  <c r="BW788" i="1"/>
  <c r="CA807" i="1"/>
  <c r="CE790" i="1"/>
  <c r="CI794" i="1"/>
  <c r="BF793" i="1"/>
  <c r="AB808" i="1"/>
  <c r="CJ786" i="1" s="1"/>
  <c r="BK797" i="1"/>
  <c r="BO797" i="1"/>
  <c r="BS794" i="1"/>
  <c r="CA797" i="1"/>
  <c r="CE800" i="1"/>
  <c r="CI798" i="1"/>
  <c r="BK787" i="1"/>
  <c r="BO788" i="1"/>
  <c r="BW795" i="1"/>
  <c r="CA792" i="1"/>
  <c r="CE792" i="1"/>
  <c r="CI800" i="1"/>
  <c r="CI805" i="1"/>
  <c r="CI793" i="1"/>
  <c r="CE791" i="1"/>
  <c r="CE796" i="1"/>
  <c r="CE784" i="1"/>
  <c r="CA784" i="1"/>
  <c r="CA803" i="1"/>
  <c r="CA806" i="1"/>
  <c r="BW805" i="1"/>
  <c r="BW794" i="1"/>
  <c r="BW786" i="1"/>
  <c r="BS796" i="1"/>
  <c r="BS801" i="1"/>
  <c r="BS805" i="1"/>
  <c r="BO787" i="1"/>
  <c r="BO793" i="1"/>
  <c r="BO801" i="1"/>
  <c r="BK806" i="1"/>
  <c r="BK799" i="1"/>
  <c r="BK788" i="1"/>
  <c r="BW793" i="1"/>
  <c r="CI796" i="1"/>
  <c r="BK795" i="1"/>
  <c r="CA802" i="1"/>
  <c r="BW804" i="1"/>
  <c r="BS791" i="1"/>
  <c r="CA790" i="1"/>
  <c r="BS807" i="1"/>
  <c r="BG786" i="1"/>
  <c r="BG787" i="1" s="1"/>
  <c r="BK804" i="1"/>
  <c r="BO803" i="1"/>
  <c r="BW796" i="1"/>
  <c r="CA787" i="1"/>
  <c r="CE789" i="1"/>
  <c r="BK807" i="1"/>
  <c r="BS802" i="1"/>
  <c r="BW785" i="1"/>
  <c r="CA798" i="1"/>
  <c r="CI806" i="1"/>
  <c r="CI797" i="1"/>
  <c r="CI795" i="1"/>
  <c r="CI790" i="1"/>
  <c r="CE788" i="1"/>
  <c r="CE794" i="1"/>
  <c r="CE801" i="1"/>
  <c r="CA794" i="1"/>
  <c r="CA793" i="1"/>
  <c r="CA788" i="1"/>
  <c r="BW802" i="1"/>
  <c r="BW792" i="1"/>
  <c r="BW799" i="1"/>
  <c r="BS793" i="1"/>
  <c r="BS795" i="1"/>
  <c r="BS786" i="1"/>
  <c r="BO785" i="1"/>
  <c r="BO794" i="1"/>
  <c r="BO791" i="1"/>
  <c r="BK796" i="1"/>
  <c r="BK793" i="1"/>
  <c r="BK784" i="1"/>
  <c r="BO784" i="1"/>
  <c r="BO808" i="1" s="1"/>
  <c r="CA789" i="1"/>
  <c r="CA800" i="1"/>
  <c r="AC808" i="1"/>
  <c r="CK800" i="1" s="1"/>
  <c r="E31" i="11"/>
  <c r="CK768" i="1"/>
  <c r="CK753" i="1"/>
  <c r="CK766" i="1"/>
  <c r="CK754" i="1"/>
  <c r="CK776" i="1"/>
  <c r="CK762" i="1"/>
  <c r="CK775" i="1"/>
  <c r="CK763" i="1"/>
  <c r="CK757" i="1"/>
  <c r="CK758" i="1"/>
  <c r="CK774" i="1"/>
  <c r="CK760" i="1"/>
  <c r="CK771" i="1"/>
  <c r="CK759" i="1"/>
  <c r="CK772" i="1"/>
  <c r="CK770" i="1"/>
  <c r="CK764" i="1"/>
  <c r="CK773" i="1"/>
  <c r="CK767" i="1"/>
  <c r="BK753" i="1"/>
  <c r="BO754" i="1"/>
  <c r="BS760" i="1"/>
  <c r="BW754" i="1"/>
  <c r="BW765" i="1"/>
  <c r="CA756" i="1"/>
  <c r="CE774" i="1"/>
  <c r="CI768" i="1"/>
  <c r="BK763" i="1"/>
  <c r="BK765" i="1"/>
  <c r="BO769" i="1"/>
  <c r="BS761" i="1"/>
  <c r="BS771" i="1"/>
  <c r="BW772" i="1"/>
  <c r="CA763" i="1"/>
  <c r="CA769" i="1"/>
  <c r="CE753" i="1"/>
  <c r="CI761" i="1"/>
  <c r="CI755" i="1"/>
  <c r="BO760" i="1"/>
  <c r="BS764" i="1"/>
  <c r="BW759" i="1"/>
  <c r="CE760" i="1"/>
  <c r="CI772" i="1"/>
  <c r="BK774" i="1"/>
  <c r="BO753" i="1"/>
  <c r="BS755" i="1"/>
  <c r="CA776" i="1"/>
  <c r="CE773" i="1"/>
  <c r="CI759" i="1"/>
  <c r="BS773" i="1"/>
  <c r="CA757" i="1"/>
  <c r="CI756" i="1"/>
  <c r="CE763" i="1"/>
  <c r="CE776" i="1"/>
  <c r="CA767" i="1"/>
  <c r="BW766" i="1"/>
  <c r="BS774" i="1"/>
  <c r="BO770" i="1"/>
  <c r="BK757" i="1"/>
  <c r="AG756" i="1"/>
  <c r="AB777" i="1"/>
  <c r="CJ764" i="1" s="1"/>
  <c r="BK755" i="1"/>
  <c r="BK770" i="1"/>
  <c r="BO757" i="1"/>
  <c r="BS763" i="1"/>
  <c r="BW753" i="1"/>
  <c r="CA755" i="1"/>
  <c r="CA774" i="1"/>
  <c r="CE757" i="1"/>
  <c r="CI771" i="1"/>
  <c r="BK773" i="1"/>
  <c r="BK768" i="1"/>
  <c r="BO759" i="1"/>
  <c r="BS775" i="1"/>
  <c r="BS754" i="1"/>
  <c r="BW755" i="1"/>
  <c r="CA762" i="1"/>
  <c r="CA772" i="1"/>
  <c r="CE759" i="1"/>
  <c r="CI763" i="1"/>
  <c r="CI758" i="1"/>
  <c r="BK759" i="1"/>
  <c r="BO755" i="1"/>
  <c r="BS770" i="1"/>
  <c r="CA759" i="1"/>
  <c r="CE775" i="1"/>
  <c r="CI754" i="1"/>
  <c r="BK761" i="1"/>
  <c r="BO774" i="1"/>
  <c r="BW769" i="1"/>
  <c r="CA753" i="1"/>
  <c r="CE766" i="1"/>
  <c r="BK775" i="1"/>
  <c r="BS767" i="1"/>
  <c r="CE769" i="1"/>
  <c r="CI767" i="1"/>
  <c r="CE758" i="1"/>
  <c r="CA770" i="1"/>
  <c r="BW761" i="1"/>
  <c r="BW774" i="1"/>
  <c r="BS765" i="1"/>
  <c r="BO768" i="1"/>
  <c r="BK772" i="1"/>
  <c r="BK758" i="1"/>
  <c r="BO756" i="1"/>
  <c r="BO775" i="1"/>
  <c r="BS766" i="1"/>
  <c r="BW757" i="1"/>
  <c r="CA760" i="1"/>
  <c r="CE756" i="1"/>
  <c r="CE767" i="1"/>
  <c r="CI774" i="1"/>
  <c r="BK756" i="1"/>
  <c r="BO764" i="1"/>
  <c r="BO762" i="1"/>
  <c r="BS758" i="1"/>
  <c r="BW762" i="1"/>
  <c r="BW760" i="1"/>
  <c r="CA765" i="1"/>
  <c r="CE764" i="1"/>
  <c r="CE762" i="1"/>
  <c r="CI766" i="1"/>
  <c r="BK776" i="1"/>
  <c r="BO761" i="1"/>
  <c r="BW758" i="1"/>
  <c r="CA764" i="1"/>
  <c r="CE761" i="1"/>
  <c r="BK769" i="1"/>
  <c r="BS776" i="1"/>
  <c r="BW756" i="1"/>
  <c r="CA773" i="1"/>
  <c r="CI764" i="1"/>
  <c r="BK754" i="1"/>
  <c r="BW767" i="1"/>
  <c r="CI773" i="1"/>
  <c r="CI762" i="1"/>
  <c r="CE754" i="1"/>
  <c r="CA766" i="1"/>
  <c r="BW776" i="1"/>
  <c r="BS772" i="1"/>
  <c r="BO763" i="1"/>
  <c r="BO776" i="1"/>
  <c r="BK767" i="1"/>
  <c r="AI756" i="1"/>
  <c r="AI764" i="1"/>
  <c r="CI723" i="1"/>
  <c r="CI739" i="1"/>
  <c r="CE731" i="1"/>
  <c r="CA723" i="1"/>
  <c r="CA739" i="1"/>
  <c r="BW731" i="1"/>
  <c r="BS723" i="1"/>
  <c r="BS739" i="1"/>
  <c r="BO731" i="1"/>
  <c r="CI732" i="1"/>
  <c r="CE729" i="1"/>
  <c r="CA726" i="1"/>
  <c r="BW724" i="1"/>
  <c r="BW745" i="1"/>
  <c r="BS742" i="1"/>
  <c r="BO740" i="1"/>
  <c r="BO736" i="1"/>
  <c r="BS724" i="1"/>
  <c r="CA729" i="1"/>
  <c r="CI734" i="1"/>
  <c r="BO741" i="1"/>
  <c r="BS736" i="1"/>
  <c r="BW732" i="1"/>
  <c r="CA728" i="1"/>
  <c r="CE722" i="1"/>
  <c r="BS741" i="1"/>
  <c r="BW737" i="1"/>
  <c r="CA733" i="1"/>
  <c r="CE728" i="1"/>
  <c r="CI724" i="1"/>
  <c r="CE733" i="1"/>
  <c r="BS725" i="1"/>
  <c r="BO744" i="1"/>
  <c r="BW736" i="1"/>
  <c r="BK723" i="1"/>
  <c r="BK731" i="1"/>
  <c r="BK739" i="1"/>
  <c r="BK722" i="1"/>
  <c r="BK730" i="1"/>
  <c r="BK738" i="1"/>
  <c r="AH725" i="1"/>
  <c r="CI727" i="1"/>
  <c r="CI743" i="1"/>
  <c r="CE735" i="1"/>
  <c r="CA727" i="1"/>
  <c r="CA743" i="1"/>
  <c r="BW735" i="1"/>
  <c r="BS727" i="1"/>
  <c r="BS743" i="1"/>
  <c r="BO735" i="1"/>
  <c r="CI737" i="1"/>
  <c r="CE734" i="1"/>
  <c r="CA732" i="1"/>
  <c r="BW729" i="1"/>
  <c r="BS726" i="1"/>
  <c r="BO724" i="1"/>
  <c r="BO745" i="1"/>
  <c r="BO728" i="1"/>
  <c r="BW733" i="1"/>
  <c r="CA722" i="1"/>
  <c r="CI728" i="1"/>
  <c r="BO733" i="1"/>
  <c r="BS729" i="1"/>
  <c r="BW725" i="1"/>
  <c r="CE744" i="1"/>
  <c r="CI740" i="1"/>
  <c r="BO738" i="1"/>
  <c r="BS734" i="1"/>
  <c r="BW730" i="1"/>
  <c r="CA725" i="1"/>
  <c r="CI745" i="1"/>
  <c r="BO722" i="1"/>
  <c r="CI729" i="1"/>
  <c r="CA745" i="1"/>
  <c r="BS740" i="1"/>
  <c r="CI744" i="1"/>
  <c r="BK725" i="1"/>
  <c r="BK733" i="1"/>
  <c r="BK741" i="1"/>
  <c r="BK724" i="1"/>
  <c r="BK732" i="1"/>
  <c r="BK740" i="1"/>
  <c r="BF724" i="1"/>
  <c r="AC746" i="1"/>
  <c r="CK742" i="1" s="1"/>
  <c r="CI731" i="1"/>
  <c r="CE723" i="1"/>
  <c r="CE739" i="1"/>
  <c r="CA731" i="1"/>
  <c r="BW723" i="1"/>
  <c r="BW739" i="1"/>
  <c r="BS731" i="1"/>
  <c r="BO723" i="1"/>
  <c r="BO739" i="1"/>
  <c r="CI742" i="1"/>
  <c r="CE740" i="1"/>
  <c r="CA737" i="1"/>
  <c r="BW734" i="1"/>
  <c r="BS732" i="1"/>
  <c r="BO729" i="1"/>
  <c r="BS738" i="1"/>
  <c r="BW726" i="1"/>
  <c r="CE732" i="1"/>
  <c r="BO726" i="1"/>
  <c r="BS722" i="1"/>
  <c r="CA741" i="1"/>
  <c r="CE737" i="1"/>
  <c r="CI733" i="1"/>
  <c r="BO732" i="1"/>
  <c r="BS728" i="1"/>
  <c r="BW722" i="1"/>
  <c r="CE742" i="1"/>
  <c r="CI738" i="1"/>
  <c r="BW742" i="1"/>
  <c r="CE741" i="1"/>
  <c r="CA730" i="1"/>
  <c r="BS733" i="1"/>
  <c r="BW728" i="1"/>
  <c r="BO737" i="1"/>
  <c r="BK727" i="1"/>
  <c r="BK735" i="1"/>
  <c r="BK743" i="1"/>
  <c r="BK726" i="1"/>
  <c r="BK734" i="1"/>
  <c r="AB746" i="1"/>
  <c r="CJ733" i="1" s="1"/>
  <c r="BM702" i="1"/>
  <c r="BU701" i="1"/>
  <c r="CC699" i="1"/>
  <c r="BM692" i="1"/>
  <c r="BU692" i="1"/>
  <c r="CC702" i="1"/>
  <c r="BQ714" i="1"/>
  <c r="BU706" i="1"/>
  <c r="CC708" i="1"/>
  <c r="CG701" i="1"/>
  <c r="CG704" i="1"/>
  <c r="CG710" i="1"/>
  <c r="CG691" i="1"/>
  <c r="CC712" i="1"/>
  <c r="CC691" i="1"/>
  <c r="CC694" i="1"/>
  <c r="CC700" i="1"/>
  <c r="BY705" i="1"/>
  <c r="BY709" i="1"/>
  <c r="BY703" i="1"/>
  <c r="BY700" i="1"/>
  <c r="BU691" i="1"/>
  <c r="BU698" i="1"/>
  <c r="BU694" i="1"/>
  <c r="BQ697" i="1"/>
  <c r="BQ700" i="1"/>
  <c r="BQ710" i="1"/>
  <c r="BQ707" i="1"/>
  <c r="BM704" i="1"/>
  <c r="BM707" i="1"/>
  <c r="BM691" i="1"/>
  <c r="BM711" i="1"/>
  <c r="CC711" i="1"/>
  <c r="BQ698" i="1"/>
  <c r="BY702" i="1"/>
  <c r="CC714" i="1"/>
  <c r="CG711" i="1"/>
  <c r="AG694" i="1"/>
  <c r="AG702" i="1"/>
  <c r="AC715" i="1"/>
  <c r="BQ694" i="1"/>
  <c r="BY712" i="1"/>
  <c r="CC710" i="1"/>
  <c r="BQ709" i="1"/>
  <c r="BY696" i="1"/>
  <c r="CC695" i="1"/>
  <c r="BQ708" i="1"/>
  <c r="BY692" i="1"/>
  <c r="CG714" i="1"/>
  <c r="CG712" i="1"/>
  <c r="CG695" i="1"/>
  <c r="CG703" i="1"/>
  <c r="CG708" i="1"/>
  <c r="CC704" i="1"/>
  <c r="CC707" i="1"/>
  <c r="CC692" i="1"/>
  <c r="CC701" i="1"/>
  <c r="BY704" i="1"/>
  <c r="BY707" i="1"/>
  <c r="BY693" i="1"/>
  <c r="BU710" i="1"/>
  <c r="BU711" i="1"/>
  <c r="BU695" i="1"/>
  <c r="BU696" i="1"/>
  <c r="BQ692" i="1"/>
  <c r="BQ711" i="1"/>
  <c r="BQ699" i="1"/>
  <c r="BQ704" i="1"/>
  <c r="BM695" i="1"/>
  <c r="BM699" i="1"/>
  <c r="BM708" i="1"/>
  <c r="BM701" i="1"/>
  <c r="BY691" i="1"/>
  <c r="BM703" i="1"/>
  <c r="BU709" i="1"/>
  <c r="BM712" i="1"/>
  <c r="BQ691" i="1"/>
  <c r="BU707" i="1"/>
  <c r="AH694" i="1"/>
  <c r="BQ712" i="1"/>
  <c r="BY711" i="1"/>
  <c r="CG694" i="1"/>
  <c r="BM709" i="1"/>
  <c r="BQ695" i="1"/>
  <c r="BY694" i="1"/>
  <c r="CG693" i="1"/>
  <c r="BM705" i="1"/>
  <c r="BQ701" i="1"/>
  <c r="BY699" i="1"/>
  <c r="CG692" i="1"/>
  <c r="CG707" i="1"/>
  <c r="CG713" i="1"/>
  <c r="CG700" i="1"/>
  <c r="CG702" i="1"/>
  <c r="CC693" i="1"/>
  <c r="CC698" i="1"/>
  <c r="BY697" i="1"/>
  <c r="BY714" i="1"/>
  <c r="BY708" i="1"/>
  <c r="BU693" i="1"/>
  <c r="BU704" i="1"/>
  <c r="BU708" i="1"/>
  <c r="BQ703" i="1"/>
  <c r="BQ693" i="1"/>
  <c r="BQ696" i="1"/>
  <c r="BM693" i="1"/>
  <c r="BM696" i="1"/>
  <c r="AI694" i="1"/>
  <c r="AI702" i="1"/>
  <c r="BF702" i="1"/>
  <c r="AB715" i="1"/>
  <c r="CJ695" i="1" s="1"/>
  <c r="D28" i="11"/>
  <c r="G28" i="11" s="1"/>
  <c r="CJ666" i="1"/>
  <c r="CJ677" i="1"/>
  <c r="CJ683" i="1"/>
  <c r="CJ672" i="1"/>
  <c r="CJ680" i="1"/>
  <c r="CJ673" i="1"/>
  <c r="AI663" i="1"/>
  <c r="BF661" i="1"/>
  <c r="AG671" i="1"/>
  <c r="BG663" i="1"/>
  <c r="AB61" i="9"/>
  <c r="AB653" i="1"/>
  <c r="AC653" i="1"/>
  <c r="AC622" i="1"/>
  <c r="AI601" i="1"/>
  <c r="AI609" i="1"/>
  <c r="BG607" i="1"/>
  <c r="AB622" i="1"/>
  <c r="AG601" i="1"/>
  <c r="CJ588" i="1"/>
  <c r="CJ586" i="1"/>
  <c r="CJ587" i="1"/>
  <c r="CJ568" i="1"/>
  <c r="CJ583" i="1"/>
  <c r="CJ574" i="1"/>
  <c r="CJ578" i="1"/>
  <c r="CJ584" i="1"/>
  <c r="CJ576" i="1"/>
  <c r="CJ572" i="1"/>
  <c r="CJ585" i="1"/>
  <c r="CJ573" i="1"/>
  <c r="D25" i="11"/>
  <c r="G25" i="11" s="1"/>
  <c r="CJ590" i="1"/>
  <c r="CJ567" i="1"/>
  <c r="CJ580" i="1"/>
  <c r="CJ589" i="1"/>
  <c r="CJ571" i="1"/>
  <c r="CJ579" i="1"/>
  <c r="CJ577" i="1"/>
  <c r="CJ575" i="1"/>
  <c r="CJ581" i="1"/>
  <c r="CJ569" i="1"/>
  <c r="CJ570" i="1"/>
  <c r="CJ582" i="1"/>
  <c r="BL579" i="1"/>
  <c r="BP587" i="1"/>
  <c r="BT570" i="1"/>
  <c r="BX583" i="1"/>
  <c r="BX569" i="1"/>
  <c r="CB575" i="1"/>
  <c r="CF583" i="1"/>
  <c r="BL580" i="1"/>
  <c r="BP590" i="1"/>
  <c r="BP579" i="1"/>
  <c r="BT582" i="1"/>
  <c r="BX588" i="1"/>
  <c r="BX581" i="1"/>
  <c r="CB580" i="1"/>
  <c r="CF590" i="1"/>
  <c r="CF575" i="1"/>
  <c r="BL569" i="1"/>
  <c r="BL590" i="1"/>
  <c r="BP576" i="1"/>
  <c r="BT567" i="1"/>
  <c r="BT584" i="1"/>
  <c r="BX578" i="1"/>
  <c r="CB569" i="1"/>
  <c r="CB586" i="1"/>
  <c r="CF580" i="1"/>
  <c r="CF572" i="1"/>
  <c r="CB577" i="1"/>
  <c r="BT590" i="1"/>
  <c r="BL582" i="1"/>
  <c r="BT579" i="1"/>
  <c r="CF584" i="1"/>
  <c r="BX587" i="1"/>
  <c r="BX590" i="1"/>
  <c r="CF573" i="1"/>
  <c r="BX571" i="1"/>
  <c r="CB572" i="1"/>
  <c r="CF589" i="1"/>
  <c r="BF569" i="1"/>
  <c r="BF570" i="1" s="1"/>
  <c r="BL584" i="1"/>
  <c r="BL574" i="1"/>
  <c r="BP580" i="1"/>
  <c r="BT588" i="1"/>
  <c r="BX567" i="1"/>
  <c r="CB584" i="1"/>
  <c r="CB570" i="1"/>
  <c r="CF576" i="1"/>
  <c r="BL583" i="1"/>
  <c r="BP574" i="1"/>
  <c r="BP572" i="1"/>
  <c r="BT585" i="1"/>
  <c r="BX572" i="1"/>
  <c r="BX574" i="1"/>
  <c r="CB587" i="1"/>
  <c r="CF574" i="1"/>
  <c r="CF568" i="1"/>
  <c r="BL576" i="1"/>
  <c r="BP586" i="1"/>
  <c r="BP571" i="1"/>
  <c r="BT578" i="1"/>
  <c r="BX584" i="1"/>
  <c r="BX573" i="1"/>
  <c r="CB576" i="1"/>
  <c r="CF586" i="1"/>
  <c r="CF567" i="1"/>
  <c r="CF578" i="1"/>
  <c r="BX570" i="1"/>
  <c r="BT575" i="1"/>
  <c r="BL588" i="1"/>
  <c r="BX580" i="1"/>
  <c r="BL567" i="1"/>
  <c r="CB581" i="1"/>
  <c r="BL587" i="1"/>
  <c r="BP588" i="1"/>
  <c r="BT569" i="1"/>
  <c r="AF578" i="1"/>
  <c r="AC591" i="1"/>
  <c r="BL568" i="1"/>
  <c r="BP585" i="1"/>
  <c r="BP567" i="1"/>
  <c r="BT581" i="1"/>
  <c r="BX589" i="1"/>
  <c r="CB568" i="1"/>
  <c r="CF585" i="1"/>
  <c r="CF571" i="1"/>
  <c r="BL589" i="1"/>
  <c r="BL578" i="1"/>
  <c r="BP581" i="1"/>
  <c r="BT587" i="1"/>
  <c r="BT580" i="1"/>
  <c r="BX579" i="1"/>
  <c r="CB589" i="1"/>
  <c r="CB582" i="1"/>
  <c r="CF581" i="1"/>
  <c r="BL575" i="1"/>
  <c r="BP570" i="1"/>
  <c r="BP583" i="1"/>
  <c r="BT577" i="1"/>
  <c r="BX568" i="1"/>
  <c r="BX585" i="1"/>
  <c r="CB579" i="1"/>
  <c r="CF570" i="1"/>
  <c r="CF587" i="1"/>
  <c r="CB578" i="1"/>
  <c r="BX576" i="1"/>
  <c r="BP568" i="1"/>
  <c r="BL577" i="1"/>
  <c r="CK549" i="1"/>
  <c r="CK541" i="1"/>
  <c r="CK537" i="1"/>
  <c r="CK536" i="1"/>
  <c r="CK538" i="1"/>
  <c r="CJ537" i="1"/>
  <c r="CJ546" i="1"/>
  <c r="CJ540" i="1"/>
  <c r="CJ549" i="1"/>
  <c r="BL556" i="1"/>
  <c r="BP558" i="1"/>
  <c r="BP537" i="1"/>
  <c r="BT540" i="1"/>
  <c r="BX542" i="1"/>
  <c r="CB545" i="1"/>
  <c r="CF548" i="1"/>
  <c r="BL544" i="1"/>
  <c r="BP546" i="1"/>
  <c r="BT549" i="1"/>
  <c r="BX552" i="1"/>
  <c r="CB554" i="1"/>
  <c r="CF557" i="1"/>
  <c r="CF536" i="1"/>
  <c r="CF551" i="1"/>
  <c r="CB543" i="1"/>
  <c r="CB559" i="1"/>
  <c r="BX551" i="1"/>
  <c r="BT543" i="1"/>
  <c r="BT559" i="1"/>
  <c r="BP551" i="1"/>
  <c r="BL543" i="1"/>
  <c r="BL559" i="1"/>
  <c r="BL537" i="1"/>
  <c r="CB548" i="1"/>
  <c r="BP556" i="1"/>
  <c r="CB542" i="1"/>
  <c r="BL536" i="1"/>
  <c r="BT541" i="1"/>
  <c r="CB546" i="1"/>
  <c r="BX550" i="1"/>
  <c r="BT536" i="1"/>
  <c r="BP554" i="1"/>
  <c r="CB541" i="1"/>
  <c r="AJ539" i="1"/>
  <c r="BG536" i="1"/>
  <c r="BG539" i="1" s="1"/>
  <c r="BG544" i="1"/>
  <c r="CJ554" i="1"/>
  <c r="CJ550" i="1"/>
  <c r="CJ538" i="1"/>
  <c r="CJ544" i="1"/>
  <c r="BL550" i="1"/>
  <c r="BP553" i="1"/>
  <c r="BT556" i="1"/>
  <c r="BX558" i="1"/>
  <c r="BX537" i="1"/>
  <c r="CB540" i="1"/>
  <c r="CF542" i="1"/>
  <c r="BL538" i="1"/>
  <c r="BP541" i="1"/>
  <c r="BT544" i="1"/>
  <c r="BX546" i="1"/>
  <c r="CB549" i="1"/>
  <c r="CF552" i="1"/>
  <c r="CF539" i="1"/>
  <c r="CF555" i="1"/>
  <c r="CB547" i="1"/>
  <c r="BX539" i="1"/>
  <c r="BX555" i="1"/>
  <c r="BT547" i="1"/>
  <c r="BP539" i="1"/>
  <c r="BP555" i="1"/>
  <c r="BL547" i="1"/>
  <c r="BP540" i="1"/>
  <c r="CB537" i="1"/>
  <c r="BT558" i="1"/>
  <c r="CF545" i="1"/>
  <c r="BP549" i="1"/>
  <c r="BX554" i="1"/>
  <c r="CB536" i="1"/>
  <c r="BL542" i="1"/>
  <c r="CB553" i="1"/>
  <c r="BL541" i="1"/>
  <c r="CJ552" i="1"/>
  <c r="CF554" i="1"/>
  <c r="BX549" i="1"/>
  <c r="BX538" i="1"/>
  <c r="BT557" i="1"/>
  <c r="CJ545" i="1"/>
  <c r="CJ536" i="1"/>
  <c r="CJ553" i="1"/>
  <c r="CJ557" i="1"/>
  <c r="CJ542" i="1"/>
  <c r="BL545" i="1"/>
  <c r="BP548" i="1"/>
  <c r="BT550" i="1"/>
  <c r="BX553" i="1"/>
  <c r="CB556" i="1"/>
  <c r="CF558" i="1"/>
  <c r="CF537" i="1"/>
  <c r="BL554" i="1"/>
  <c r="BP557" i="1"/>
  <c r="BP536" i="1"/>
  <c r="BT538" i="1"/>
  <c r="BX541" i="1"/>
  <c r="CB544" i="1"/>
  <c r="CF546" i="1"/>
  <c r="CF543" i="1"/>
  <c r="CF559" i="1"/>
  <c r="BX543" i="1"/>
  <c r="BX559" i="1"/>
  <c r="BT551" i="1"/>
  <c r="BP543" i="1"/>
  <c r="BP559" i="1"/>
  <c r="BL551" i="1"/>
  <c r="BT542" i="1"/>
  <c r="CF540" i="1"/>
  <c r="BT537" i="1"/>
  <c r="BP538" i="1"/>
  <c r="CF549" i="1"/>
  <c r="BP545" i="1"/>
  <c r="CF556" i="1"/>
  <c r="AF508" i="1"/>
  <c r="BF514" i="1"/>
  <c r="BF507" i="1"/>
  <c r="BP479" i="1"/>
  <c r="BT477" i="1"/>
  <c r="CB492" i="1"/>
  <c r="CF488" i="1"/>
  <c r="BP494" i="1"/>
  <c r="BX497" i="1"/>
  <c r="CB484" i="1"/>
  <c r="CF490" i="1"/>
  <c r="CF489" i="1"/>
  <c r="CB483" i="1"/>
  <c r="CB476" i="1"/>
  <c r="CB495" i="1"/>
  <c r="CB474" i="1"/>
  <c r="BX488" i="1"/>
  <c r="BX495" i="1"/>
  <c r="BX474" i="1"/>
  <c r="BX493" i="1"/>
  <c r="BT495" i="1"/>
  <c r="BT479" i="1"/>
  <c r="BT486" i="1"/>
  <c r="BP489" i="1"/>
  <c r="BP476" i="1"/>
  <c r="BP487" i="1"/>
  <c r="BP482" i="1"/>
  <c r="BL487" i="1"/>
  <c r="BL480" i="1"/>
  <c r="BL491" i="1"/>
  <c r="BL474" i="1"/>
  <c r="BL475" i="1"/>
  <c r="CB496" i="1"/>
  <c r="BT487" i="1"/>
  <c r="BX496" i="1"/>
  <c r="CF477" i="1"/>
  <c r="CF494" i="1"/>
  <c r="BP495" i="1"/>
  <c r="BP484" i="1"/>
  <c r="CB480" i="1"/>
  <c r="AB498" i="1"/>
  <c r="CJ476" i="1" s="1"/>
  <c r="BP496" i="1"/>
  <c r="BX480" i="1"/>
  <c r="CF495" i="1"/>
  <c r="BP488" i="1"/>
  <c r="BX476" i="1"/>
  <c r="CF483" i="1"/>
  <c r="CF480" i="1"/>
  <c r="CF487" i="1"/>
  <c r="CF482" i="1"/>
  <c r="CB477" i="1"/>
  <c r="CB491" i="1"/>
  <c r="CB475" i="1"/>
  <c r="CB490" i="1"/>
  <c r="BX485" i="1"/>
  <c r="BX492" i="1"/>
  <c r="BX487" i="1"/>
  <c r="BT485" i="1"/>
  <c r="BT496" i="1"/>
  <c r="BT480" i="1"/>
  <c r="BT483" i="1"/>
  <c r="BP477" i="1"/>
  <c r="BP497" i="1"/>
  <c r="BP492" i="1"/>
  <c r="BP475" i="1"/>
  <c r="BL477" i="1"/>
  <c r="BL495" i="1"/>
  <c r="BL479" i="1"/>
  <c r="BL490" i="1"/>
  <c r="BP481" i="1"/>
  <c r="CF479" i="1"/>
  <c r="CB482" i="1"/>
  <c r="CB479" i="1"/>
  <c r="BL482" i="1"/>
  <c r="BL492" i="1"/>
  <c r="BP478" i="1"/>
  <c r="BT491" i="1"/>
  <c r="BX481" i="1"/>
  <c r="CB486" i="1"/>
  <c r="CF474" i="1"/>
  <c r="AH477" i="1"/>
  <c r="BG474" i="1"/>
  <c r="BL493" i="1"/>
  <c r="BT488" i="1"/>
  <c r="BX475" i="1"/>
  <c r="CF486" i="1"/>
  <c r="BL489" i="1"/>
  <c r="BT484" i="1"/>
  <c r="BX486" i="1"/>
  <c r="CF478" i="1"/>
  <c r="CF493" i="1"/>
  <c r="CF496" i="1"/>
  <c r="CF475" i="1"/>
  <c r="CB497" i="1"/>
  <c r="CB481" i="1"/>
  <c r="CB488" i="1"/>
  <c r="BX483" i="1"/>
  <c r="BX478" i="1"/>
  <c r="BX489" i="1"/>
  <c r="BX484" i="1"/>
  <c r="BT489" i="1"/>
  <c r="BT474" i="1"/>
  <c r="BT493" i="1"/>
  <c r="BT476" i="1"/>
  <c r="BP486" i="1"/>
  <c r="BP493" i="1"/>
  <c r="BP480" i="1"/>
  <c r="BL497" i="1"/>
  <c r="BL481" i="1"/>
  <c r="CF485" i="1"/>
  <c r="CK460" i="1"/>
  <c r="BL453" i="1"/>
  <c r="BP459" i="1"/>
  <c r="BT457" i="1"/>
  <c r="BX447" i="1"/>
  <c r="BX449" i="1"/>
  <c r="CB457" i="1"/>
  <c r="CF463" i="1"/>
  <c r="BL456" i="1"/>
  <c r="BP448" i="1"/>
  <c r="BT464" i="1"/>
  <c r="CB456" i="1"/>
  <c r="CF448" i="1"/>
  <c r="BL444" i="1"/>
  <c r="BL465" i="1"/>
  <c r="BP451" i="1"/>
  <c r="BT446" i="1"/>
  <c r="BT459" i="1"/>
  <c r="BX453" i="1"/>
  <c r="CB444" i="1"/>
  <c r="CB461" i="1"/>
  <c r="CF455" i="1"/>
  <c r="BL450" i="1"/>
  <c r="BP458" i="1"/>
  <c r="BX466" i="1"/>
  <c r="CB446" i="1"/>
  <c r="CF454" i="1"/>
  <c r="BT445" i="1"/>
  <c r="CF453" i="1"/>
  <c r="BP450" i="1"/>
  <c r="CB465" i="1"/>
  <c r="BP444" i="1"/>
  <c r="BL459" i="1"/>
  <c r="CF466" i="1"/>
  <c r="CB445" i="1"/>
  <c r="BX446" i="1"/>
  <c r="AG446" i="1"/>
  <c r="BF451" i="1"/>
  <c r="BF445" i="1"/>
  <c r="BF446" i="1" s="1"/>
  <c r="AB467" i="1"/>
  <c r="CJ454" i="1" s="1"/>
  <c r="BL448" i="1"/>
  <c r="BL446" i="1"/>
  <c r="BP454" i="1"/>
  <c r="BT460" i="1"/>
  <c r="BX458" i="1"/>
  <c r="CB448" i="1"/>
  <c r="CB450" i="1"/>
  <c r="CF458" i="1"/>
  <c r="BL447" i="1"/>
  <c r="BP463" i="1"/>
  <c r="BX455" i="1"/>
  <c r="CB447" i="1"/>
  <c r="CF459" i="1"/>
  <c r="BL451" i="1"/>
  <c r="BP461" i="1"/>
  <c r="BP446" i="1"/>
  <c r="BT453" i="1"/>
  <c r="BX459" i="1"/>
  <c r="BX448" i="1"/>
  <c r="CB451" i="1"/>
  <c r="CF461" i="1"/>
  <c r="CF450" i="1"/>
  <c r="BL457" i="1"/>
  <c r="BT465" i="1"/>
  <c r="BX445" i="1"/>
  <c r="CB453" i="1"/>
  <c r="BL443" i="1"/>
  <c r="BX451" i="1"/>
  <c r="CF451" i="1"/>
  <c r="BT463" i="1"/>
  <c r="CF460" i="1"/>
  <c r="BT456" i="1"/>
  <c r="BP462" i="1"/>
  <c r="BL449" i="1"/>
  <c r="CB458" i="1"/>
  <c r="BL455" i="1"/>
  <c r="BP449" i="1"/>
  <c r="BP447" i="1"/>
  <c r="BT455" i="1"/>
  <c r="BX461" i="1"/>
  <c r="CB455" i="1"/>
  <c r="CF449" i="1"/>
  <c r="CF443" i="1"/>
  <c r="BL462" i="1"/>
  <c r="BT458" i="1"/>
  <c r="BX450" i="1"/>
  <c r="CB466" i="1"/>
  <c r="BL458" i="1"/>
  <c r="BP445" i="1"/>
  <c r="BP466" i="1"/>
  <c r="BT452" i="1"/>
  <c r="BX443" i="1"/>
  <c r="BX460" i="1"/>
  <c r="CB454" i="1"/>
  <c r="CF445" i="1"/>
  <c r="CF462" i="1"/>
  <c r="BP464" i="1"/>
  <c r="BT444" i="1"/>
  <c r="BX452" i="1"/>
  <c r="CF464" i="1"/>
  <c r="BP453" i="1"/>
  <c r="BX457" i="1"/>
  <c r="BL461" i="1"/>
  <c r="BX462" i="1"/>
  <c r="CF446" i="1"/>
  <c r="CB452" i="1"/>
  <c r="BT443" i="1"/>
  <c r="BT461" i="1"/>
  <c r="BT454" i="1"/>
  <c r="BL454" i="1"/>
  <c r="E20" i="11"/>
  <c r="CK421" i="1"/>
  <c r="CK431" i="1"/>
  <c r="CK432" i="1"/>
  <c r="CK435" i="1"/>
  <c r="CK414" i="1"/>
  <c r="CK412" i="1"/>
  <c r="CK426" i="1"/>
  <c r="CK420" i="1"/>
  <c r="CK422" i="1"/>
  <c r="CK415" i="1"/>
  <c r="CK419" i="1"/>
  <c r="CK429" i="1"/>
  <c r="CK425" i="1"/>
  <c r="CK427" i="1"/>
  <c r="CK418" i="1"/>
  <c r="CK433" i="1"/>
  <c r="CK417" i="1"/>
  <c r="CK424" i="1"/>
  <c r="CK430" i="1"/>
  <c r="CK428" i="1"/>
  <c r="CK413" i="1"/>
  <c r="CK416" i="1"/>
  <c r="CK423" i="1"/>
  <c r="CK434" i="1"/>
  <c r="AB436" i="1"/>
  <c r="AB10" i="8"/>
  <c r="B31" i="8"/>
  <c r="B80" i="8" s="1"/>
  <c r="AC29" i="8"/>
  <c r="AB28" i="8"/>
  <c r="AC25" i="8"/>
  <c r="AB24" i="8"/>
  <c r="AC21" i="8"/>
  <c r="AB20" i="8"/>
  <c r="AC19" i="8"/>
  <c r="AC15" i="8"/>
  <c r="AC13" i="8"/>
  <c r="AC11" i="8"/>
  <c r="F31" i="8"/>
  <c r="F74" i="8" s="1"/>
  <c r="AA31" i="8"/>
  <c r="G31" i="8"/>
  <c r="G89" i="8" s="1"/>
  <c r="C31" i="8"/>
  <c r="C93" i="8" s="1"/>
  <c r="AC9" i="8"/>
  <c r="AB8" i="8"/>
  <c r="Y31" i="8"/>
  <c r="Y75" i="8" s="1"/>
  <c r="U31" i="8"/>
  <c r="U79" i="8" s="1"/>
  <c r="AC7" i="8"/>
  <c r="E31" i="8"/>
  <c r="BF381" i="1"/>
  <c r="AF384" i="1"/>
  <c r="AG384" i="1"/>
  <c r="BG382" i="1"/>
  <c r="BF389" i="1"/>
  <c r="AH392" i="1"/>
  <c r="AF392" i="1"/>
  <c r="BF390" i="1"/>
  <c r="BM389" i="1"/>
  <c r="BM399" i="1"/>
  <c r="BM383" i="1"/>
  <c r="BM390" i="1"/>
  <c r="BM392" i="1"/>
  <c r="BM393" i="1"/>
  <c r="BM404" i="1"/>
  <c r="BM396" i="1"/>
  <c r="BM395" i="1"/>
  <c r="BM402" i="1"/>
  <c r="BM386" i="1"/>
  <c r="BM400" i="1"/>
  <c r="BM401" i="1"/>
  <c r="BM388" i="1"/>
  <c r="BM381" i="1"/>
  <c r="BM391" i="1"/>
  <c r="BM398" i="1"/>
  <c r="BM382" i="1"/>
  <c r="BQ404" i="1"/>
  <c r="BQ395" i="1"/>
  <c r="BQ402" i="1"/>
  <c r="BQ386" i="1"/>
  <c r="BQ385" i="1"/>
  <c r="BQ396" i="1"/>
  <c r="BQ389" i="1"/>
  <c r="BQ384" i="1"/>
  <c r="BQ391" i="1"/>
  <c r="BQ398" i="1"/>
  <c r="BQ382" i="1"/>
  <c r="BQ393" i="1"/>
  <c r="BQ397" i="1"/>
  <c r="BQ392" i="1"/>
  <c r="BQ403" i="1"/>
  <c r="BQ387" i="1"/>
  <c r="BQ394" i="1"/>
  <c r="BQ401" i="1"/>
  <c r="BU404" i="1"/>
  <c r="BU381" i="1"/>
  <c r="BU399" i="1"/>
  <c r="BU383" i="1"/>
  <c r="BU390" i="1"/>
  <c r="BU400" i="1"/>
  <c r="BU389" i="1"/>
  <c r="BU395" i="1"/>
  <c r="BU402" i="1"/>
  <c r="BU386" i="1"/>
  <c r="BU385" i="1"/>
  <c r="BU396" i="1"/>
  <c r="BU391" i="1"/>
  <c r="BU398" i="1"/>
  <c r="BU382" i="1"/>
  <c r="BU384" i="1"/>
  <c r="BU393" i="1"/>
  <c r="BY400" i="1"/>
  <c r="BY388" i="1"/>
  <c r="BY397" i="1"/>
  <c r="BY384" i="1"/>
  <c r="BY395" i="1"/>
  <c r="BY402" i="1"/>
  <c r="BY386" i="1"/>
  <c r="BY401" i="1"/>
  <c r="BY396" i="1"/>
  <c r="BY404" i="1"/>
  <c r="BY392" i="1"/>
  <c r="BY391" i="1"/>
  <c r="BY398" i="1"/>
  <c r="BY382" i="1"/>
  <c r="BY381" i="1"/>
  <c r="BY403" i="1"/>
  <c r="BY387" i="1"/>
  <c r="BY394" i="1"/>
  <c r="BY385" i="1"/>
  <c r="CC397" i="1"/>
  <c r="CC404" i="1"/>
  <c r="CC399" i="1"/>
  <c r="CC383" i="1"/>
  <c r="CC390" i="1"/>
  <c r="CC393" i="1"/>
  <c r="CC395" i="1"/>
  <c r="CC402" i="1"/>
  <c r="CC386" i="1"/>
  <c r="CC384" i="1"/>
  <c r="CC401" i="1"/>
  <c r="CC381" i="1"/>
  <c r="CC391" i="1"/>
  <c r="CC398" i="1"/>
  <c r="CC382" i="1"/>
  <c r="CC392" i="1"/>
  <c r="CG400" i="1"/>
  <c r="CG392" i="1"/>
  <c r="CG395" i="1"/>
  <c r="CG402" i="1"/>
  <c r="CG386" i="1"/>
  <c r="CG385" i="1"/>
  <c r="CG381" i="1"/>
  <c r="CG388" i="1"/>
  <c r="CG389" i="1"/>
  <c r="CG391" i="1"/>
  <c r="CG398" i="1"/>
  <c r="CG382" i="1"/>
  <c r="CG393" i="1"/>
  <c r="CG396" i="1"/>
  <c r="CG404" i="1"/>
  <c r="CG397" i="1"/>
  <c r="CG403" i="1"/>
  <c r="CG387" i="1"/>
  <c r="CG394" i="1"/>
  <c r="CG401" i="1"/>
  <c r="V80" i="8"/>
  <c r="CC396" i="1"/>
  <c r="CC388" i="1"/>
  <c r="D31" i="8"/>
  <c r="D76" i="8" s="1"/>
  <c r="BM397" i="1"/>
  <c r="BQ400" i="1"/>
  <c r="BU397" i="1"/>
  <c r="D60" i="8"/>
  <c r="H60" i="8"/>
  <c r="C61" i="8"/>
  <c r="BF383" i="1"/>
  <c r="AB405" i="1"/>
  <c r="AB61" i="8"/>
  <c r="CK362" i="1"/>
  <c r="CK366" i="1"/>
  <c r="CK368" i="1"/>
  <c r="CK373" i="1"/>
  <c r="CK361" i="1"/>
  <c r="CK367" i="1"/>
  <c r="BR368" i="1"/>
  <c r="BV350" i="1"/>
  <c r="CD354" i="1"/>
  <c r="BN360" i="1"/>
  <c r="BV366" i="1"/>
  <c r="CD370" i="1"/>
  <c r="CH352" i="1"/>
  <c r="BR370" i="1"/>
  <c r="CD358" i="1"/>
  <c r="BV368" i="1"/>
  <c r="BR354" i="1"/>
  <c r="CH366" i="1"/>
  <c r="BN358" i="1"/>
  <c r="BG351" i="1"/>
  <c r="AH361" i="1"/>
  <c r="BN365" i="1"/>
  <c r="BR369" i="1"/>
  <c r="BR353" i="1"/>
  <c r="BV357" i="1"/>
  <c r="BZ361" i="1"/>
  <c r="CD365" i="1"/>
  <c r="CH369" i="1"/>
  <c r="CH353" i="1"/>
  <c r="BN367" i="1"/>
  <c r="BN351" i="1"/>
  <c r="BR359" i="1"/>
  <c r="BV367" i="1"/>
  <c r="BV351" i="1"/>
  <c r="BZ359" i="1"/>
  <c r="CD367" i="1"/>
  <c r="CD351" i="1"/>
  <c r="CH359" i="1"/>
  <c r="BN356" i="1"/>
  <c r="BV372" i="1"/>
  <c r="BZ364" i="1"/>
  <c r="CD356" i="1"/>
  <c r="BR358" i="1"/>
  <c r="BZ362" i="1"/>
  <c r="CH368" i="1"/>
  <c r="BN350" i="1"/>
  <c r="BV354" i="1"/>
  <c r="CD360" i="1"/>
  <c r="BR350" i="1"/>
  <c r="CH360" i="1"/>
  <c r="BZ350" i="1"/>
  <c r="BV358" i="1"/>
  <c r="BN362" i="1"/>
  <c r="CD368" i="1"/>
  <c r="BN373" i="1"/>
  <c r="BR373" i="1"/>
  <c r="BV373" i="1"/>
  <c r="BZ373" i="1"/>
  <c r="CD373" i="1"/>
  <c r="CH373" i="1"/>
  <c r="AH353" i="1"/>
  <c r="BN361" i="1"/>
  <c r="BR365" i="1"/>
  <c r="BV369" i="1"/>
  <c r="BV353" i="1"/>
  <c r="BZ357" i="1"/>
  <c r="CD361" i="1"/>
  <c r="CH365" i="1"/>
  <c r="BN363" i="1"/>
  <c r="BR371" i="1"/>
  <c r="BR355" i="1"/>
  <c r="BV363" i="1"/>
  <c r="BZ371" i="1"/>
  <c r="BZ355" i="1"/>
  <c r="CD363" i="1"/>
  <c r="CH371" i="1"/>
  <c r="CH355" i="1"/>
  <c r="BR372" i="1"/>
  <c r="BV364" i="1"/>
  <c r="BZ356" i="1"/>
  <c r="CH372" i="1"/>
  <c r="BV370" i="1"/>
  <c r="BZ352" i="1"/>
  <c r="CH358" i="1"/>
  <c r="BR362" i="1"/>
  <c r="BZ368" i="1"/>
  <c r="CD350" i="1"/>
  <c r="BZ360" i="1"/>
  <c r="AB374" i="1"/>
  <c r="CJ319" i="1"/>
  <c r="CJ327" i="1"/>
  <c r="CJ342" i="1"/>
  <c r="CJ338" i="1"/>
  <c r="CJ329" i="1"/>
  <c r="CJ321" i="1"/>
  <c r="CJ331" i="1"/>
  <c r="CJ323" i="1"/>
  <c r="CJ330" i="1"/>
  <c r="CJ341" i="1"/>
  <c r="CJ335" i="1"/>
  <c r="CJ325" i="1"/>
  <c r="CJ337" i="1"/>
  <c r="CJ340" i="1"/>
  <c r="D17" i="11"/>
  <c r="G17" i="11" s="1"/>
  <c r="CJ322" i="1"/>
  <c r="CJ334" i="1"/>
  <c r="CJ333" i="1"/>
  <c r="CJ339" i="1"/>
  <c r="CJ320" i="1"/>
  <c r="CJ326" i="1"/>
  <c r="CJ324" i="1"/>
  <c r="CJ328" i="1"/>
  <c r="CJ332" i="1"/>
  <c r="CJ336" i="1"/>
  <c r="CK324" i="1"/>
  <c r="CK322" i="1"/>
  <c r="CK332" i="1"/>
  <c r="CK328" i="1"/>
  <c r="BM328" i="1"/>
  <c r="BQ332" i="1"/>
  <c r="BQ342" i="1"/>
  <c r="BU320" i="1"/>
  <c r="BY324" i="1"/>
  <c r="CC328" i="1"/>
  <c r="CG332" i="1"/>
  <c r="CG341" i="1"/>
  <c r="BM330" i="1"/>
  <c r="BQ322" i="1"/>
  <c r="BY338" i="1"/>
  <c r="CC330" i="1"/>
  <c r="CG326" i="1"/>
  <c r="BM331" i="1"/>
  <c r="BQ340" i="1"/>
  <c r="BQ323" i="1"/>
  <c r="BU331" i="1"/>
  <c r="BY342" i="1"/>
  <c r="BY323" i="1"/>
  <c r="CC331" i="1"/>
  <c r="CG340" i="1"/>
  <c r="CG323" i="1"/>
  <c r="BM326" i="1"/>
  <c r="BQ339" i="1"/>
  <c r="BY334" i="1"/>
  <c r="CC322" i="1"/>
  <c r="BU325" i="1"/>
  <c r="CG333" i="1"/>
  <c r="BM333" i="1"/>
  <c r="BU339" i="1"/>
  <c r="CG325" i="1"/>
  <c r="BY321" i="1"/>
  <c r="BQ321" i="1"/>
  <c r="CC336" i="1"/>
  <c r="BU321" i="1"/>
  <c r="BM336" i="1"/>
  <c r="BG320" i="1"/>
  <c r="AH330" i="1"/>
  <c r="CK340" i="1"/>
  <c r="CK331" i="1"/>
  <c r="CK335" i="1"/>
  <c r="CK334" i="1"/>
  <c r="BM324" i="1"/>
  <c r="BQ328" i="1"/>
  <c r="BU332" i="1"/>
  <c r="BU342" i="1"/>
  <c r="BY320" i="1"/>
  <c r="CC324" i="1"/>
  <c r="CG328" i="1"/>
  <c r="BM322" i="1"/>
  <c r="BU338" i="1"/>
  <c r="BY330" i="1"/>
  <c r="CC326" i="1"/>
  <c r="CG339" i="1"/>
  <c r="BM327" i="1"/>
  <c r="BQ335" i="1"/>
  <c r="BQ319" i="1"/>
  <c r="BU327" i="1"/>
  <c r="BY335" i="1"/>
  <c r="BY319" i="1"/>
  <c r="CC327" i="1"/>
  <c r="CG335" i="1"/>
  <c r="CG319" i="1"/>
  <c r="BM342" i="1"/>
  <c r="BU334" i="1"/>
  <c r="BY326" i="1"/>
  <c r="CG338" i="1"/>
  <c r="BM325" i="1"/>
  <c r="BY333" i="1"/>
  <c r="CG342" i="1"/>
  <c r="BM340" i="1"/>
  <c r="BY325" i="1"/>
  <c r="CG337" i="1"/>
  <c r="BY337" i="1"/>
  <c r="BQ329" i="1"/>
  <c r="BU337" i="1"/>
  <c r="BY329" i="1"/>
  <c r="CK327" i="1"/>
  <c r="CK319" i="1"/>
  <c r="CK330" i="1"/>
  <c r="CK338" i="1"/>
  <c r="CK336" i="1"/>
  <c r="CK326" i="1"/>
  <c r="CK320" i="1"/>
  <c r="BM320" i="1"/>
  <c r="BQ324" i="1"/>
  <c r="BU328" i="1"/>
  <c r="BY332" i="1"/>
  <c r="BY339" i="1"/>
  <c r="CC320" i="1"/>
  <c r="CG324" i="1"/>
  <c r="BQ338" i="1"/>
  <c r="BU330" i="1"/>
  <c r="BY322" i="1"/>
  <c r="CC342" i="1"/>
  <c r="BM339" i="1"/>
  <c r="BM323" i="1"/>
  <c r="BQ331" i="1"/>
  <c r="BU341" i="1"/>
  <c r="BU323" i="1"/>
  <c r="BY331" i="1"/>
  <c r="CC339" i="1"/>
  <c r="CC323" i="1"/>
  <c r="CG331" i="1"/>
  <c r="BQ334" i="1"/>
  <c r="BY341" i="1"/>
  <c r="CG330" i="1"/>
  <c r="BQ333" i="1"/>
  <c r="BQ325" i="1"/>
  <c r="CC333" i="1"/>
  <c r="BQ337" i="1"/>
  <c r="BF321" i="1"/>
  <c r="BF291" i="1"/>
  <c r="BK303" i="1"/>
  <c r="BS308" i="1"/>
  <c r="BW289" i="1"/>
  <c r="CA297" i="1"/>
  <c r="CE305" i="1"/>
  <c r="CI309" i="1"/>
  <c r="CI311" i="1"/>
  <c r="CI298" i="1"/>
  <c r="CE300" i="1"/>
  <c r="CE288" i="1"/>
  <c r="CE306" i="1"/>
  <c r="CA308" i="1"/>
  <c r="CA307" i="1"/>
  <c r="CA298" i="1"/>
  <c r="BW293" i="1"/>
  <c r="BW288" i="1"/>
  <c r="BS290" i="1"/>
  <c r="BS289" i="1"/>
  <c r="BS307" i="1"/>
  <c r="BO298" i="1"/>
  <c r="BO297" i="1"/>
  <c r="BK295" i="1"/>
  <c r="BK306" i="1"/>
  <c r="BK289" i="1"/>
  <c r="BK292" i="1"/>
  <c r="BS295" i="1"/>
  <c r="BW294" i="1"/>
  <c r="CE289" i="1"/>
  <c r="BK293" i="1"/>
  <c r="BO293" i="1"/>
  <c r="BS301" i="1"/>
  <c r="CA310" i="1"/>
  <c r="CE291" i="1"/>
  <c r="CI299" i="1"/>
  <c r="BW298" i="1"/>
  <c r="BW309" i="1"/>
  <c r="BO308" i="1"/>
  <c r="BS300" i="1"/>
  <c r="CA294" i="1"/>
  <c r="BS299" i="1"/>
  <c r="CE293" i="1"/>
  <c r="CE303" i="1"/>
  <c r="CI308" i="1"/>
  <c r="BO303" i="1"/>
  <c r="BS303" i="1"/>
  <c r="BW311" i="1"/>
  <c r="CA292" i="1"/>
  <c r="CE296" i="1"/>
  <c r="CI293" i="1"/>
  <c r="CI304" i="1"/>
  <c r="CI291" i="1"/>
  <c r="CE301" i="1"/>
  <c r="CE304" i="1"/>
  <c r="CE299" i="1"/>
  <c r="CA309" i="1"/>
  <c r="CA296" i="1"/>
  <c r="BW302" i="1"/>
  <c r="BW290" i="1"/>
  <c r="BW304" i="1"/>
  <c r="BS310" i="1"/>
  <c r="BS305" i="1"/>
  <c r="BS296" i="1"/>
  <c r="BO295" i="1"/>
  <c r="BO290" i="1"/>
  <c r="BK288" i="1"/>
  <c r="BK291" i="1"/>
  <c r="BK305" i="1"/>
  <c r="BO310" i="1"/>
  <c r="BS309" i="1"/>
  <c r="CA304" i="1"/>
  <c r="CI303" i="1"/>
  <c r="BK311" i="1"/>
  <c r="BO292" i="1"/>
  <c r="BW301" i="1"/>
  <c r="CA301" i="1"/>
  <c r="CE309" i="1"/>
  <c r="CI294" i="1"/>
  <c r="BK301" i="1"/>
  <c r="CE307" i="1"/>
  <c r="CA293" i="1"/>
  <c r="BW308" i="1"/>
  <c r="BW307" i="1"/>
  <c r="CA290" i="1"/>
  <c r="BK299" i="1"/>
  <c r="BK302" i="1"/>
  <c r="BO311" i="1"/>
  <c r="BS292" i="1"/>
  <c r="BW305" i="1"/>
  <c r="BG290" i="1"/>
  <c r="AC312" i="1"/>
  <c r="CK300" i="1" s="1"/>
  <c r="BK290" i="1"/>
  <c r="BO294" i="1"/>
  <c r="BS302" i="1"/>
  <c r="BW310" i="1"/>
  <c r="CE311" i="1"/>
  <c r="CI292" i="1"/>
  <c r="CI290" i="1"/>
  <c r="CI289" i="1"/>
  <c r="CI307" i="1"/>
  <c r="CE298" i="1"/>
  <c r="CE297" i="1"/>
  <c r="CA295" i="1"/>
  <c r="CA306" i="1"/>
  <c r="CA289" i="1"/>
  <c r="BW303" i="1"/>
  <c r="BW306" i="1"/>
  <c r="BW297" i="1"/>
  <c r="BS311" i="1"/>
  <c r="BS298" i="1"/>
  <c r="BO300" i="1"/>
  <c r="BO288" i="1"/>
  <c r="BO306" i="1"/>
  <c r="BK308" i="1"/>
  <c r="BK307" i="1"/>
  <c r="BO305" i="1"/>
  <c r="BW300" i="1"/>
  <c r="CA303" i="1"/>
  <c r="CI302" i="1"/>
  <c r="BO307" i="1"/>
  <c r="CA300" i="1"/>
  <c r="CE308" i="1"/>
  <c r="CE292" i="1"/>
  <c r="AB312" i="1"/>
  <c r="CJ304" i="1" s="1"/>
  <c r="N31" i="5"/>
  <c r="N92" i="5" s="1"/>
  <c r="CJ245" i="1"/>
  <c r="BG227" i="1"/>
  <c r="BG229" i="1" s="1"/>
  <c r="AI229" i="1"/>
  <c r="BF235" i="1"/>
  <c r="AH237" i="1"/>
  <c r="CH236" i="1"/>
  <c r="CH247" i="1"/>
  <c r="CH233" i="1"/>
  <c r="CH245" i="1"/>
  <c r="CH248" i="1"/>
  <c r="CH230" i="1"/>
  <c r="CH242" i="1"/>
  <c r="CH227" i="1"/>
  <c r="CH238" i="1"/>
  <c r="CH232" i="1"/>
  <c r="CH241" i="1"/>
  <c r="CH243" i="1"/>
  <c r="CH228" i="1"/>
  <c r="CH231" i="1"/>
  <c r="CH237" i="1"/>
  <c r="CH244" i="1"/>
  <c r="CH235" i="1"/>
  <c r="CH239" i="1"/>
  <c r="CH229" i="1"/>
  <c r="CH240" i="1"/>
  <c r="CD243" i="1"/>
  <c r="CD248" i="1"/>
  <c r="CD239" i="1"/>
  <c r="CD235" i="1"/>
  <c r="CD229" i="1"/>
  <c r="CD238" i="1"/>
  <c r="CD237" i="1"/>
  <c r="CD244" i="1"/>
  <c r="CD226" i="1"/>
  <c r="CD249" i="1"/>
  <c r="CD230" i="1"/>
  <c r="CD234" i="1"/>
  <c r="CD246" i="1"/>
  <c r="CD247" i="1"/>
  <c r="CD233" i="1"/>
  <c r="CD227" i="1"/>
  <c r="BZ234" i="1"/>
  <c r="BZ235" i="1"/>
  <c r="BZ236" i="1"/>
  <c r="BZ229" i="1"/>
  <c r="BZ240" i="1"/>
  <c r="BZ246" i="1"/>
  <c r="BZ232" i="1"/>
  <c r="BZ247" i="1"/>
  <c r="BZ233" i="1"/>
  <c r="BZ226" i="1"/>
  <c r="BZ242" i="1"/>
  <c r="BZ228" i="1"/>
  <c r="BZ237" i="1"/>
  <c r="BZ230" i="1"/>
  <c r="BZ239" i="1"/>
  <c r="BZ244" i="1"/>
  <c r="BZ249" i="1"/>
  <c r="BZ241" i="1"/>
  <c r="BZ245" i="1"/>
  <c r="BV245" i="1"/>
  <c r="BV239" i="1"/>
  <c r="BV226" i="1"/>
  <c r="BV228" i="1"/>
  <c r="BV240" i="1"/>
  <c r="BV234" i="1"/>
  <c r="BV242" i="1"/>
  <c r="BV236" i="1"/>
  <c r="BV237" i="1"/>
  <c r="BV243" i="1"/>
  <c r="BV248" i="1"/>
  <c r="BV247" i="1"/>
  <c r="BV235" i="1"/>
  <c r="BV244" i="1"/>
  <c r="BV241" i="1"/>
  <c r="BV230" i="1"/>
  <c r="BV249" i="1"/>
  <c r="BV231" i="1"/>
  <c r="BV232" i="1"/>
  <c r="BR233" i="1"/>
  <c r="BR237" i="1"/>
  <c r="BR228" i="1"/>
  <c r="BR235" i="1"/>
  <c r="BR248" i="1"/>
  <c r="BR230" i="1"/>
  <c r="BR229" i="1"/>
  <c r="BR240" i="1"/>
  <c r="BR244" i="1"/>
  <c r="BR232" i="1"/>
  <c r="BR241" i="1"/>
  <c r="BR249" i="1"/>
  <c r="BR227" i="1"/>
  <c r="BR226" i="1"/>
  <c r="BR245" i="1"/>
  <c r="BR239" i="1"/>
  <c r="BR242" i="1"/>
  <c r="BN248" i="1"/>
  <c r="BN246" i="1"/>
  <c r="BN238" i="1"/>
  <c r="BN227" i="1"/>
  <c r="BN235" i="1"/>
  <c r="BN242" i="1"/>
  <c r="BN228" i="1"/>
  <c r="BN232" i="1"/>
  <c r="BN249" i="1"/>
  <c r="BN236" i="1"/>
  <c r="BN244" i="1"/>
  <c r="BN245" i="1"/>
  <c r="BN229" i="1"/>
  <c r="BN247" i="1"/>
  <c r="BN233" i="1"/>
  <c r="BN237" i="1"/>
  <c r="CJ234" i="1"/>
  <c r="CH234" i="1"/>
  <c r="H31" i="5"/>
  <c r="H72" i="5" s="1"/>
  <c r="H10" i="10"/>
  <c r="AG229" i="1"/>
  <c r="AK229" i="1"/>
  <c r="AO229" i="1"/>
  <c r="AS229" i="1"/>
  <c r="AW229" i="1"/>
  <c r="BA229" i="1"/>
  <c r="BE229" i="1"/>
  <c r="BF236" i="1"/>
  <c r="BG237" i="1"/>
  <c r="AC250" i="1"/>
  <c r="BF195" i="1"/>
  <c r="AF198" i="1"/>
  <c r="AG198" i="1"/>
  <c r="BG196" i="1"/>
  <c r="AJ198" i="1"/>
  <c r="BF197" i="1"/>
  <c r="BF204" i="1"/>
  <c r="BF206" i="1" s="1"/>
  <c r="AF206" i="1"/>
  <c r="CI212" i="1"/>
  <c r="CI214" i="1"/>
  <c r="CI204" i="1"/>
  <c r="CI217" i="1"/>
  <c r="CI199" i="1"/>
  <c r="CI216" i="1"/>
  <c r="CI205" i="1"/>
  <c r="CI206" i="1"/>
  <c r="CI207" i="1"/>
  <c r="CI200" i="1"/>
  <c r="CI203" i="1"/>
  <c r="CI201" i="1"/>
  <c r="CI210" i="1"/>
  <c r="CI202" i="1"/>
  <c r="CI213" i="1"/>
  <c r="CI211" i="1"/>
  <c r="CI218" i="1"/>
  <c r="CI198" i="1"/>
  <c r="CI208" i="1"/>
  <c r="CI195" i="1"/>
  <c r="CE198" i="1"/>
  <c r="CE201" i="1"/>
  <c r="CE214" i="1"/>
  <c r="CE207" i="1"/>
  <c r="CE204" i="1"/>
  <c r="CE208" i="1"/>
  <c r="CE199" i="1"/>
  <c r="CE217" i="1"/>
  <c r="CE197" i="1"/>
  <c r="CE195" i="1"/>
  <c r="CE205" i="1"/>
  <c r="CE218" i="1"/>
  <c r="CE213" i="1"/>
  <c r="CE211" i="1"/>
  <c r="CE212" i="1"/>
  <c r="CE206" i="1"/>
  <c r="CE216" i="1"/>
  <c r="CE202" i="1"/>
  <c r="CE210" i="1"/>
  <c r="CA213" i="1"/>
  <c r="CA207" i="1"/>
  <c r="CA209" i="1"/>
  <c r="CA206" i="1"/>
  <c r="CA216" i="1"/>
  <c r="CA215" i="1"/>
  <c r="CA201" i="1"/>
  <c r="CA200" i="1"/>
  <c r="CA211" i="1"/>
  <c r="CA214" i="1"/>
  <c r="CA199" i="1"/>
  <c r="CA208" i="1"/>
  <c r="CA197" i="1"/>
  <c r="CA195" i="1"/>
  <c r="CA203" i="1"/>
  <c r="CA210" i="1"/>
  <c r="CA198" i="1"/>
  <c r="BW195" i="1"/>
  <c r="BW199" i="1"/>
  <c r="BW209" i="1"/>
  <c r="BW211" i="1"/>
  <c r="BW217" i="1"/>
  <c r="BW212" i="1"/>
  <c r="BW203" i="1"/>
  <c r="BW214" i="1"/>
  <c r="BW216" i="1"/>
  <c r="BW208" i="1"/>
  <c r="BW210" i="1"/>
  <c r="BW215" i="1"/>
  <c r="BW198" i="1"/>
  <c r="BW197" i="1"/>
  <c r="BW213" i="1"/>
  <c r="BW218" i="1"/>
  <c r="BW200" i="1"/>
  <c r="BW205" i="1"/>
  <c r="BS203" i="1"/>
  <c r="BS217" i="1"/>
  <c r="BS199" i="1"/>
  <c r="BS195" i="1"/>
  <c r="BS206" i="1"/>
  <c r="BS198" i="1"/>
  <c r="BS197" i="1"/>
  <c r="BS201" i="1"/>
  <c r="BS210" i="1"/>
  <c r="BS196" i="1"/>
  <c r="BS212" i="1"/>
  <c r="BS207" i="1"/>
  <c r="BS209" i="1"/>
  <c r="BS205" i="1"/>
  <c r="BS218" i="1"/>
  <c r="BS211" i="1"/>
  <c r="BS208" i="1"/>
  <c r="BS216" i="1"/>
  <c r="BO217" i="1"/>
  <c r="BO214" i="1"/>
  <c r="BO208" i="1"/>
  <c r="BO207" i="1"/>
  <c r="BO210" i="1"/>
  <c r="BO211" i="1"/>
  <c r="BO206" i="1"/>
  <c r="BO215" i="1"/>
  <c r="BO196" i="1"/>
  <c r="BO199" i="1"/>
  <c r="BO218" i="1"/>
  <c r="BO203" i="1"/>
  <c r="BO205" i="1"/>
  <c r="BO198" i="1"/>
  <c r="BO216" i="1"/>
  <c r="BO202" i="1"/>
  <c r="BO204" i="1"/>
  <c r="BK206" i="1"/>
  <c r="BK216" i="1"/>
  <c r="BK217" i="1"/>
  <c r="BK201" i="1"/>
  <c r="BK205" i="1"/>
  <c r="BK208" i="1"/>
  <c r="BK207" i="1"/>
  <c r="BK203" i="1"/>
  <c r="BK202" i="1"/>
  <c r="BK197" i="1"/>
  <c r="BK200" i="1"/>
  <c r="BK214" i="1"/>
  <c r="BK209" i="1"/>
  <c r="BK199" i="1"/>
  <c r="BK213" i="1"/>
  <c r="BK195" i="1"/>
  <c r="BK218" i="1"/>
  <c r="BK211" i="1"/>
  <c r="AC219" i="1"/>
  <c r="CK201" i="1" s="1"/>
  <c r="AB219" i="1"/>
  <c r="CJ215" i="1" s="1"/>
  <c r="BO197" i="1"/>
  <c r="CE215" i="1"/>
  <c r="CE196" i="1"/>
  <c r="BW201" i="1"/>
  <c r="Z31" i="9"/>
  <c r="Z76" i="9" s="1"/>
  <c r="BS214" i="1"/>
  <c r="CI209" i="1"/>
  <c r="CA212" i="1"/>
  <c r="CA196" i="1"/>
  <c r="BK204" i="1"/>
  <c r="AW198" i="1"/>
  <c r="BA198" i="1"/>
  <c r="BE198" i="1"/>
  <c r="O76" i="8"/>
  <c r="CJ185" i="1"/>
  <c r="CJ166" i="1"/>
  <c r="CJ176" i="1"/>
  <c r="CJ174" i="1"/>
  <c r="CJ187" i="1"/>
  <c r="CJ168" i="1"/>
  <c r="AC61" i="8"/>
  <c r="Q23" i="10"/>
  <c r="M23" i="10"/>
  <c r="I23" i="10"/>
  <c r="AA21" i="10"/>
  <c r="S21" i="10"/>
  <c r="K21" i="10"/>
  <c r="AA17" i="10"/>
  <c r="S17" i="10"/>
  <c r="Y15" i="10"/>
  <c r="M15" i="10"/>
  <c r="I15" i="10"/>
  <c r="AA13" i="10"/>
  <c r="Y11" i="10"/>
  <c r="U11" i="10"/>
  <c r="Q11" i="10"/>
  <c r="BF164" i="1"/>
  <c r="W29" i="10"/>
  <c r="W61" i="10" s="1"/>
  <c r="O29" i="10"/>
  <c r="O61" i="10" s="1"/>
  <c r="G29" i="10"/>
  <c r="G61" i="10" s="1"/>
  <c r="G25" i="10"/>
  <c r="W21" i="10"/>
  <c r="G21" i="10"/>
  <c r="G17" i="10"/>
  <c r="W13" i="10"/>
  <c r="O13" i="10"/>
  <c r="G13" i="10"/>
  <c r="W9" i="10"/>
  <c r="O9" i="10"/>
  <c r="G9" i="10"/>
  <c r="AC188" i="1"/>
  <c r="BG166" i="1"/>
  <c r="AC60" i="8"/>
  <c r="CJ146" i="1"/>
  <c r="B22" i="10"/>
  <c r="B18" i="10"/>
  <c r="Y27" i="10"/>
  <c r="M27" i="10"/>
  <c r="Z26" i="10"/>
  <c r="R26" i="10"/>
  <c r="T24" i="10"/>
  <c r="L24" i="10"/>
  <c r="Z22" i="10"/>
  <c r="R22" i="10"/>
  <c r="L20" i="10"/>
  <c r="Z18" i="10"/>
  <c r="J18" i="10"/>
  <c r="T16" i="10"/>
  <c r="L16" i="10"/>
  <c r="Z14" i="10"/>
  <c r="R14" i="10"/>
  <c r="J14" i="10"/>
  <c r="T12" i="10"/>
  <c r="Y7" i="10"/>
  <c r="AG144" i="1"/>
  <c r="AG136" i="1"/>
  <c r="AC157" i="1"/>
  <c r="AJ136" i="1"/>
  <c r="AN136" i="1"/>
  <c r="AR136" i="1"/>
  <c r="AV136" i="1"/>
  <c r="AZ136" i="1"/>
  <c r="BD136" i="1"/>
  <c r="AH144" i="1"/>
  <c r="AL144" i="1"/>
  <c r="AP144" i="1"/>
  <c r="AT144" i="1"/>
  <c r="AX144" i="1"/>
  <c r="BB144" i="1"/>
  <c r="AH113" i="1"/>
  <c r="BF110" i="1"/>
  <c r="BP109" i="1"/>
  <c r="BP125" i="1"/>
  <c r="BP119" i="1"/>
  <c r="BP124" i="1"/>
  <c r="BP106" i="1"/>
  <c r="BP113" i="1"/>
  <c r="BP123" i="1"/>
  <c r="BP116" i="1"/>
  <c r="BP121" i="1"/>
  <c r="BP103" i="1"/>
  <c r="BP108" i="1"/>
  <c r="BP104" i="1"/>
  <c r="BP114" i="1"/>
  <c r="BP111" i="1"/>
  <c r="BP105" i="1"/>
  <c r="BP110" i="1"/>
  <c r="BP115" i="1"/>
  <c r="BJ124" i="1"/>
  <c r="BT114" i="1"/>
  <c r="BP112" i="1"/>
  <c r="CF123" i="1"/>
  <c r="CB110" i="1"/>
  <c r="BX109" i="1"/>
  <c r="BF102" i="1"/>
  <c r="BF105" i="1" s="1"/>
  <c r="BF111" i="1"/>
  <c r="CF113" i="1"/>
  <c r="CF119" i="1"/>
  <c r="CF124" i="1"/>
  <c r="CF102" i="1"/>
  <c r="CF111" i="1"/>
  <c r="CF109" i="1"/>
  <c r="CF121" i="1"/>
  <c r="CF103" i="1"/>
  <c r="CF108" i="1"/>
  <c r="CF107" i="1"/>
  <c r="CF120" i="1"/>
  <c r="CF105" i="1"/>
  <c r="CF110" i="1"/>
  <c r="CF115" i="1"/>
  <c r="CF116" i="1"/>
  <c r="CF114" i="1"/>
  <c r="BX121" i="1"/>
  <c r="BX122" i="1"/>
  <c r="BX108" i="1"/>
  <c r="BX114" i="1"/>
  <c r="BX116" i="1"/>
  <c r="BX120" i="1"/>
  <c r="BX119" i="1"/>
  <c r="BX105" i="1"/>
  <c r="BX106" i="1"/>
  <c r="BX123" i="1"/>
  <c r="BX104" i="1"/>
  <c r="BX125" i="1"/>
  <c r="BX102" i="1"/>
  <c r="BX103" i="1"/>
  <c r="BX112" i="1"/>
  <c r="BX117" i="1"/>
  <c r="BX113" i="1"/>
  <c r="BX107" i="1"/>
  <c r="BT105" i="1"/>
  <c r="BT115" i="1"/>
  <c r="BT103" i="1"/>
  <c r="BT122" i="1"/>
  <c r="BT120" i="1"/>
  <c r="BT125" i="1"/>
  <c r="BT107" i="1"/>
  <c r="BT119" i="1"/>
  <c r="BT121" i="1"/>
  <c r="BT118" i="1"/>
  <c r="BT104" i="1"/>
  <c r="BT109" i="1"/>
  <c r="BT106" i="1"/>
  <c r="BT117" i="1"/>
  <c r="BT102" i="1"/>
  <c r="BT111" i="1"/>
  <c r="BT116" i="1"/>
  <c r="AC126" i="1"/>
  <c r="CK108" i="1" s="1"/>
  <c r="BJ121" i="1"/>
  <c r="BT113" i="1"/>
  <c r="BL125" i="1"/>
  <c r="BL124" i="1"/>
  <c r="CF106" i="1"/>
  <c r="CF125" i="1"/>
  <c r="CB125" i="1"/>
  <c r="BX115" i="1"/>
  <c r="BP118" i="1"/>
  <c r="BP102" i="1"/>
  <c r="BT112" i="1"/>
  <c r="BX111" i="1"/>
  <c r="CF118" i="1"/>
  <c r="BJ109" i="1"/>
  <c r="BJ111" i="1"/>
  <c r="BJ112" i="1"/>
  <c r="BJ123" i="1"/>
  <c r="BJ115" i="1"/>
  <c r="BJ108" i="1"/>
  <c r="BJ113" i="1"/>
  <c r="BJ116" i="1"/>
  <c r="BJ118" i="1"/>
  <c r="BJ119" i="1"/>
  <c r="BJ107" i="1"/>
  <c r="BJ106" i="1"/>
  <c r="BJ122" i="1"/>
  <c r="BJ120" i="1"/>
  <c r="BJ105" i="1"/>
  <c r="BJ102" i="1"/>
  <c r="BJ110" i="1"/>
  <c r="BJ114" i="1"/>
  <c r="CB118" i="1"/>
  <c r="CB123" i="1"/>
  <c r="CB109" i="1"/>
  <c r="CB106" i="1"/>
  <c r="CB119" i="1"/>
  <c r="CB120" i="1"/>
  <c r="CB102" i="1"/>
  <c r="CB107" i="1"/>
  <c r="CB115" i="1"/>
  <c r="CB117" i="1"/>
  <c r="CB112" i="1"/>
  <c r="CB121" i="1"/>
  <c r="CB104" i="1"/>
  <c r="CB113" i="1"/>
  <c r="CB114" i="1"/>
  <c r="CB124" i="1"/>
  <c r="CB105" i="1"/>
  <c r="CB122" i="1"/>
  <c r="BL103" i="1"/>
  <c r="BL117" i="1"/>
  <c r="BL119" i="1"/>
  <c r="BL118" i="1"/>
  <c r="BL123" i="1"/>
  <c r="BL109" i="1"/>
  <c r="BL121" i="1"/>
  <c r="BL115" i="1"/>
  <c r="BL120" i="1"/>
  <c r="BL102" i="1"/>
  <c r="BL107" i="1"/>
  <c r="BL108" i="1"/>
  <c r="BL106" i="1"/>
  <c r="BL104" i="1"/>
  <c r="BL113" i="1"/>
  <c r="BL114" i="1"/>
  <c r="BJ104" i="1"/>
  <c r="BP122" i="1"/>
  <c r="BL116" i="1"/>
  <c r="BT108" i="1"/>
  <c r="BL105" i="1"/>
  <c r="CF122" i="1"/>
  <c r="CB116" i="1"/>
  <c r="BX110" i="1"/>
  <c r="BL122" i="1"/>
  <c r="F8" i="10"/>
  <c r="AG105" i="1"/>
  <c r="BG105" i="1"/>
  <c r="D31" i="5"/>
  <c r="D79" i="5" s="1"/>
  <c r="F31" i="5"/>
  <c r="F74" i="5" s="1"/>
  <c r="AJ105" i="1"/>
  <c r="AN105" i="1"/>
  <c r="AR105" i="1"/>
  <c r="AV105" i="1"/>
  <c r="AZ105" i="1"/>
  <c r="BD105" i="1"/>
  <c r="AB126" i="1"/>
  <c r="CJ122" i="1" s="1"/>
  <c r="Z8" i="10"/>
  <c r="Z31" i="5"/>
  <c r="Z72" i="5" s="1"/>
  <c r="B8" i="10"/>
  <c r="B31" i="5"/>
  <c r="B72" i="5" s="1"/>
  <c r="H11" i="10"/>
  <c r="BG71" i="1"/>
  <c r="AI74" i="1"/>
  <c r="AI82" i="1"/>
  <c r="BG79" i="1"/>
  <c r="BG80" i="1"/>
  <c r="AG82" i="1"/>
  <c r="BM87" i="1"/>
  <c r="BU78" i="1"/>
  <c r="BQ77" i="1"/>
  <c r="CG83" i="1"/>
  <c r="CG79" i="1"/>
  <c r="B28" i="10"/>
  <c r="P7" i="10"/>
  <c r="P31" i="5"/>
  <c r="P91" i="5" s="1"/>
  <c r="R8" i="10"/>
  <c r="R31" i="5"/>
  <c r="R75" i="5" s="1"/>
  <c r="T9" i="10"/>
  <c r="T31" i="5"/>
  <c r="T77" i="5" s="1"/>
  <c r="V31" i="5"/>
  <c r="V90" i="5" s="1"/>
  <c r="BQ81" i="1"/>
  <c r="BQ90" i="1"/>
  <c r="BQ92" i="1"/>
  <c r="BQ78" i="1"/>
  <c r="BQ75" i="1"/>
  <c r="BQ80" i="1"/>
  <c r="BQ72" i="1"/>
  <c r="BQ87" i="1"/>
  <c r="BQ85" i="1"/>
  <c r="BQ91" i="1"/>
  <c r="BQ74" i="1"/>
  <c r="BQ71" i="1"/>
  <c r="BQ82" i="1"/>
  <c r="BQ79" i="1"/>
  <c r="BQ84" i="1"/>
  <c r="BQ88" i="1"/>
  <c r="BQ94" i="1"/>
  <c r="BQ89" i="1"/>
  <c r="BY87" i="1"/>
  <c r="BY93" i="1"/>
  <c r="BY77" i="1"/>
  <c r="BY80" i="1"/>
  <c r="BY78" i="1"/>
  <c r="BY82" i="1"/>
  <c r="BY71" i="1"/>
  <c r="BY81" i="1"/>
  <c r="BY73" i="1"/>
  <c r="BY90" i="1"/>
  <c r="BY84" i="1"/>
  <c r="BY83" i="1"/>
  <c r="BY79" i="1"/>
  <c r="BY89" i="1"/>
  <c r="BY94" i="1"/>
  <c r="BY76" i="1"/>
  <c r="BY92" i="1"/>
  <c r="BY86" i="1"/>
  <c r="CC91" i="1"/>
  <c r="CC81" i="1"/>
  <c r="CC78" i="1"/>
  <c r="CC89" i="1"/>
  <c r="CC93" i="1"/>
  <c r="CC80" i="1"/>
  <c r="CC72" i="1"/>
  <c r="CC88" i="1"/>
  <c r="CC76" i="1"/>
  <c r="CC92" i="1"/>
  <c r="CC84" i="1"/>
  <c r="CC94" i="1"/>
  <c r="CC90" i="1"/>
  <c r="CC71" i="1"/>
  <c r="CC87" i="1"/>
  <c r="CC75" i="1"/>
  <c r="CC77" i="1"/>
  <c r="CC79" i="1"/>
  <c r="CC82" i="1"/>
  <c r="BU92" i="1"/>
  <c r="BQ93" i="1"/>
  <c r="CC83" i="1"/>
  <c r="CC86" i="1"/>
  <c r="BY74" i="1"/>
  <c r="D17" i="10"/>
  <c r="D25" i="10"/>
  <c r="BM90" i="1"/>
  <c r="BM93" i="1"/>
  <c r="BM77" i="1"/>
  <c r="BM86" i="1"/>
  <c r="BM83" i="1"/>
  <c r="BM72" i="1"/>
  <c r="BM92" i="1"/>
  <c r="BM78" i="1"/>
  <c r="BM75" i="1"/>
  <c r="BM80" i="1"/>
  <c r="BM82" i="1"/>
  <c r="BM81" i="1"/>
  <c r="BM79" i="1"/>
  <c r="BM85" i="1"/>
  <c r="BM91" i="1"/>
  <c r="BM74" i="1"/>
  <c r="BM71" i="1"/>
  <c r="BM73" i="1"/>
  <c r="BM89" i="1"/>
  <c r="BU90" i="1"/>
  <c r="BU79" i="1"/>
  <c r="BU85" i="1"/>
  <c r="BU91" i="1"/>
  <c r="BU74" i="1"/>
  <c r="BU71" i="1"/>
  <c r="BU87" i="1"/>
  <c r="BU84" i="1"/>
  <c r="BU88" i="1"/>
  <c r="BU94" i="1"/>
  <c r="BU72" i="1"/>
  <c r="BU93" i="1"/>
  <c r="BU77" i="1"/>
  <c r="BU86" i="1"/>
  <c r="BU83" i="1"/>
  <c r="BU82" i="1"/>
  <c r="CG92" i="1"/>
  <c r="CG90" i="1"/>
  <c r="CG72" i="1"/>
  <c r="CG89" i="1"/>
  <c r="CG78" i="1"/>
  <c r="CG84" i="1"/>
  <c r="CG77" i="1"/>
  <c r="CG82" i="1"/>
  <c r="CG76" i="1"/>
  <c r="CG80" i="1"/>
  <c r="CG75" i="1"/>
  <c r="CG91" i="1"/>
  <c r="CG93" i="1"/>
  <c r="CG85" i="1"/>
  <c r="CG86" i="1"/>
  <c r="CG73" i="1"/>
  <c r="CG71" i="1"/>
  <c r="CG87" i="1"/>
  <c r="CG74" i="1"/>
  <c r="BU89" i="1"/>
  <c r="BU80" i="1"/>
  <c r="BQ83" i="1"/>
  <c r="BM94" i="1"/>
  <c r="BY88" i="1"/>
  <c r="BY91" i="1"/>
  <c r="CC74" i="1"/>
  <c r="CC73" i="1"/>
  <c r="BM76" i="1"/>
  <c r="N26" i="10"/>
  <c r="F26" i="10"/>
  <c r="N22" i="10"/>
  <c r="F22" i="10"/>
  <c r="N18" i="10"/>
  <c r="F18" i="10"/>
  <c r="V14" i="10"/>
  <c r="N14" i="10"/>
  <c r="F14" i="10"/>
  <c r="AC95" i="1"/>
  <c r="AF74" i="1"/>
  <c r="AG74" i="1"/>
  <c r="AK74" i="1"/>
  <c r="AO74" i="1"/>
  <c r="AS74" i="1"/>
  <c r="AW74" i="1"/>
  <c r="BA74" i="1"/>
  <c r="BE74" i="1"/>
  <c r="BF81" i="1"/>
  <c r="AI51" i="1"/>
  <c r="BG49" i="1"/>
  <c r="BO54" i="1"/>
  <c r="BO51" i="1"/>
  <c r="BO63" i="1"/>
  <c r="BO45" i="1"/>
  <c r="BO46" i="1"/>
  <c r="BO53" i="1"/>
  <c r="BO56" i="1"/>
  <c r="BO52" i="1"/>
  <c r="BO62" i="1"/>
  <c r="BO61" i="1"/>
  <c r="BO41" i="1"/>
  <c r="BO59" i="1"/>
  <c r="BO44" i="1"/>
  <c r="BO49" i="1"/>
  <c r="BO58" i="1"/>
  <c r="BO55" i="1"/>
  <c r="BO42" i="1"/>
  <c r="BW60" i="1"/>
  <c r="BW55" i="1"/>
  <c r="BW51" i="1"/>
  <c r="BW57" i="1"/>
  <c r="BW40" i="1"/>
  <c r="BW58" i="1"/>
  <c r="BW63" i="1"/>
  <c r="BW44" i="1"/>
  <c r="BW43" i="1"/>
  <c r="BW49" i="1"/>
  <c r="BW56" i="1"/>
  <c r="BW48" i="1"/>
  <c r="BW42" i="1"/>
  <c r="BW62" i="1"/>
  <c r="BW47" i="1"/>
  <c r="BW50" i="1"/>
  <c r="BW41" i="1"/>
  <c r="BW61" i="1"/>
  <c r="CE51" i="1"/>
  <c r="CE53" i="1"/>
  <c r="CE58" i="1"/>
  <c r="CE61" i="1"/>
  <c r="CE57" i="1"/>
  <c r="CE48" i="1"/>
  <c r="CE47" i="1"/>
  <c r="CE59" i="1"/>
  <c r="CE52" i="1"/>
  <c r="CE49" i="1"/>
  <c r="CE40" i="1"/>
  <c r="CE62" i="1"/>
  <c r="CE43" i="1"/>
  <c r="CE44" i="1"/>
  <c r="CE45" i="1"/>
  <c r="CE42" i="1"/>
  <c r="CE41" i="1"/>
  <c r="CE63" i="1"/>
  <c r="CE54" i="1"/>
  <c r="CE50" i="1"/>
  <c r="CJ55" i="1"/>
  <c r="CJ57" i="1"/>
  <c r="CJ59" i="1"/>
  <c r="CJ56" i="1"/>
  <c r="CI61" i="1"/>
  <c r="CE46" i="1"/>
  <c r="CA47" i="1"/>
  <c r="BW45" i="1"/>
  <c r="BS61" i="1"/>
  <c r="BO47" i="1"/>
  <c r="BK58" i="1"/>
  <c r="CE60" i="1"/>
  <c r="CI62" i="1"/>
  <c r="E31" i="5"/>
  <c r="E79" i="5" s="1"/>
  <c r="CJ49" i="1"/>
  <c r="CJ53" i="1"/>
  <c r="CJ40" i="1"/>
  <c r="CJ62" i="1"/>
  <c r="CJ45" i="1"/>
  <c r="CE55" i="1"/>
  <c r="BW54" i="1"/>
  <c r="BO57" i="1"/>
  <c r="BO48" i="1"/>
  <c r="BK52" i="1"/>
  <c r="BK43" i="1"/>
  <c r="BO40" i="1"/>
  <c r="BK47" i="1"/>
  <c r="BW53" i="1"/>
  <c r="F29" i="10"/>
  <c r="AB29" i="5"/>
  <c r="BK54" i="1"/>
  <c r="BK63" i="1"/>
  <c r="BK57" i="1"/>
  <c r="BK41" i="1"/>
  <c r="BK48" i="1"/>
  <c r="BK50" i="1"/>
  <c r="BK46" i="1"/>
  <c r="BK53" i="1"/>
  <c r="BK60" i="1"/>
  <c r="BK44" i="1"/>
  <c r="BK42" i="1"/>
  <c r="BK55" i="1"/>
  <c r="BK49" i="1"/>
  <c r="BK56" i="1"/>
  <c r="BK40" i="1"/>
  <c r="BK51" i="1"/>
  <c r="BS55" i="1"/>
  <c r="BS54" i="1"/>
  <c r="BS59" i="1"/>
  <c r="BS44" i="1"/>
  <c r="BS49" i="1"/>
  <c r="BS58" i="1"/>
  <c r="BS53" i="1"/>
  <c r="BS50" i="1"/>
  <c r="BS60" i="1"/>
  <c r="BS43" i="1"/>
  <c r="BS48" i="1"/>
  <c r="BS47" i="1"/>
  <c r="BS40" i="1"/>
  <c r="BS57" i="1"/>
  <c r="BS56" i="1"/>
  <c r="BS51" i="1"/>
  <c r="BS63" i="1"/>
  <c r="BS45" i="1"/>
  <c r="BS46" i="1"/>
  <c r="CA56" i="1"/>
  <c r="CA54" i="1"/>
  <c r="CA51" i="1"/>
  <c r="CA63" i="1"/>
  <c r="CA45" i="1"/>
  <c r="CA46" i="1"/>
  <c r="CA42" i="1"/>
  <c r="CA53" i="1"/>
  <c r="CA52" i="1"/>
  <c r="CA62" i="1"/>
  <c r="CA61" i="1"/>
  <c r="CA41" i="1"/>
  <c r="CA57" i="1"/>
  <c r="CA40" i="1"/>
  <c r="CA59" i="1"/>
  <c r="CA44" i="1"/>
  <c r="CA49" i="1"/>
  <c r="CA58" i="1"/>
  <c r="CA55" i="1"/>
  <c r="CI54" i="1"/>
  <c r="CI50" i="1"/>
  <c r="CI56" i="1"/>
  <c r="CI40" i="1"/>
  <c r="CI51" i="1"/>
  <c r="CI53" i="1"/>
  <c r="CI41" i="1"/>
  <c r="CI57" i="1"/>
  <c r="CI46" i="1"/>
  <c r="CI49" i="1"/>
  <c r="CI52" i="1"/>
  <c r="CI63" i="1"/>
  <c r="CI47" i="1"/>
  <c r="CI45" i="1"/>
  <c r="CI58" i="1"/>
  <c r="CI42" i="1"/>
  <c r="CI48" i="1"/>
  <c r="CI59" i="1"/>
  <c r="CI43" i="1"/>
  <c r="CJ47" i="1"/>
  <c r="CJ60" i="1"/>
  <c r="CJ44" i="1"/>
  <c r="CJ48" i="1"/>
  <c r="BK62" i="1"/>
  <c r="CI44" i="1"/>
  <c r="CE56" i="1"/>
  <c r="CA43" i="1"/>
  <c r="BW52" i="1"/>
  <c r="BS52" i="1"/>
  <c r="BO43" i="1"/>
  <c r="BK45" i="1"/>
  <c r="BS42" i="1"/>
  <c r="BW46" i="1"/>
  <c r="X7" i="10"/>
  <c r="X31" i="5"/>
  <c r="J31" i="5"/>
  <c r="J8" i="10"/>
  <c r="L9" i="10"/>
  <c r="L31" i="5"/>
  <c r="L81" i="5" s="1"/>
  <c r="AJ43" i="1"/>
  <c r="AN43" i="1"/>
  <c r="AV43" i="1"/>
  <c r="AZ43" i="1"/>
  <c r="BD43" i="1"/>
  <c r="AQ43" i="1"/>
  <c r="AU43" i="1"/>
  <c r="AY43" i="1"/>
  <c r="BC43" i="1"/>
  <c r="BF42" i="1"/>
  <c r="AL43" i="1"/>
  <c r="AP43" i="1"/>
  <c r="AT43" i="1"/>
  <c r="AX43" i="1"/>
  <c r="BB43" i="1"/>
  <c r="AL51" i="1"/>
  <c r="AP51" i="1"/>
  <c r="AT51" i="1"/>
  <c r="AX51" i="1"/>
  <c r="BB51" i="1"/>
  <c r="AC64" i="1"/>
  <c r="BG18" i="1"/>
  <c r="S7" i="10"/>
  <c r="S31" i="5"/>
  <c r="S83" i="5" s="1"/>
  <c r="Y28" i="10"/>
  <c r="AA27" i="10"/>
  <c r="AC27" i="5"/>
  <c r="C27" i="10"/>
  <c r="E26" i="10"/>
  <c r="O25" i="10"/>
  <c r="Q24" i="10"/>
  <c r="U22" i="10"/>
  <c r="Y20" i="10"/>
  <c r="AA19" i="10"/>
  <c r="S19" i="10"/>
  <c r="U18" i="10"/>
  <c r="Y16" i="10"/>
  <c r="AC7" i="5"/>
  <c r="C7" i="10"/>
  <c r="C31" i="5"/>
  <c r="C91" i="5" s="1"/>
  <c r="I28" i="10"/>
  <c r="M26" i="10"/>
  <c r="I24" i="10"/>
  <c r="K23" i="10"/>
  <c r="O21" i="10"/>
  <c r="AC19" i="5"/>
  <c r="C19" i="10"/>
  <c r="M18" i="10"/>
  <c r="W17" i="10"/>
  <c r="Q16" i="10"/>
  <c r="S15" i="10"/>
  <c r="AA7" i="10"/>
  <c r="AA31" i="5"/>
  <c r="AA87" i="5" s="1"/>
  <c r="K7" i="10"/>
  <c r="K31" i="5"/>
  <c r="Q28" i="10"/>
  <c r="W25" i="10"/>
  <c r="Y24" i="10"/>
  <c r="AA23" i="10"/>
  <c r="AC23" i="5"/>
  <c r="C23" i="10"/>
  <c r="M22" i="10"/>
  <c r="I20" i="10"/>
  <c r="K19" i="10"/>
  <c r="E18" i="10"/>
  <c r="O17" i="10"/>
  <c r="I16" i="10"/>
  <c r="K15" i="10"/>
  <c r="AC15" i="5"/>
  <c r="C15" i="10"/>
  <c r="AC11" i="5"/>
  <c r="C11" i="10"/>
  <c r="B26" i="10"/>
  <c r="AB26" i="9"/>
  <c r="B14" i="10"/>
  <c r="AB14" i="9"/>
  <c r="B10" i="10"/>
  <c r="B31" i="9"/>
  <c r="AB10" i="9"/>
  <c r="AA61" i="9"/>
  <c r="AA29" i="10"/>
  <c r="S61" i="9"/>
  <c r="S29" i="10"/>
  <c r="O61" i="9"/>
  <c r="K61" i="9"/>
  <c r="K29" i="10"/>
  <c r="C61" i="9"/>
  <c r="AC29" i="9"/>
  <c r="T60" i="9"/>
  <c r="T28" i="10"/>
  <c r="L60" i="9"/>
  <c r="L28" i="10"/>
  <c r="D60" i="9"/>
  <c r="AB28" i="9"/>
  <c r="D28" i="10"/>
  <c r="U27" i="10"/>
  <c r="Q27" i="10"/>
  <c r="I27" i="10"/>
  <c r="E27" i="10"/>
  <c r="AC27" i="9"/>
  <c r="V26" i="10"/>
  <c r="J26" i="10"/>
  <c r="AA25" i="10"/>
  <c r="S25" i="10"/>
  <c r="K25" i="10"/>
  <c r="AC25" i="9"/>
  <c r="AB24" i="9"/>
  <c r="D24" i="10"/>
  <c r="Y23" i="10"/>
  <c r="U23" i="10"/>
  <c r="E23" i="10"/>
  <c r="AC23" i="9"/>
  <c r="V22" i="10"/>
  <c r="J22" i="10"/>
  <c r="AC21" i="9"/>
  <c r="C21" i="10"/>
  <c r="T20" i="10"/>
  <c r="D20" i="10"/>
  <c r="Y19" i="10"/>
  <c r="U19" i="10"/>
  <c r="Q19" i="10"/>
  <c r="M19" i="10"/>
  <c r="I19" i="10"/>
  <c r="E19" i="10"/>
  <c r="AC19" i="9"/>
  <c r="V18" i="10"/>
  <c r="R18" i="10"/>
  <c r="K17" i="10"/>
  <c r="C17" i="10"/>
  <c r="AC17" i="9"/>
  <c r="D16" i="10"/>
  <c r="AB16" i="9"/>
  <c r="U15" i="10"/>
  <c r="Q15" i="10"/>
  <c r="E15" i="10"/>
  <c r="AC15" i="9"/>
  <c r="S13" i="10"/>
  <c r="K13" i="10"/>
  <c r="C13" i="10"/>
  <c r="AC13" i="9"/>
  <c r="L12" i="10"/>
  <c r="D12" i="10"/>
  <c r="AB12" i="9"/>
  <c r="M11" i="10"/>
  <c r="I11" i="10"/>
  <c r="E11" i="10"/>
  <c r="AC11" i="9"/>
  <c r="V10" i="10"/>
  <c r="V31" i="9"/>
  <c r="V82" i="9" s="1"/>
  <c r="R10" i="10"/>
  <c r="R31" i="9"/>
  <c r="R82" i="9" s="1"/>
  <c r="N10" i="10"/>
  <c r="N31" i="9"/>
  <c r="N74" i="9" s="1"/>
  <c r="J31" i="9"/>
  <c r="J90" i="9" s="1"/>
  <c r="F31" i="9"/>
  <c r="F10" i="10"/>
  <c r="AA9" i="10"/>
  <c r="AA31" i="9"/>
  <c r="AA73" i="9" s="1"/>
  <c r="W31" i="9"/>
  <c r="S9" i="10"/>
  <c r="S31" i="9"/>
  <c r="S89" i="9" s="1"/>
  <c r="O31" i="9"/>
  <c r="K9" i="10"/>
  <c r="K31" i="9"/>
  <c r="G31" i="9"/>
  <c r="G81" i="9" s="1"/>
  <c r="C9" i="10"/>
  <c r="C31" i="9"/>
  <c r="AC9" i="9"/>
  <c r="X8" i="10"/>
  <c r="X31" i="9"/>
  <c r="T31" i="9"/>
  <c r="P8" i="10"/>
  <c r="P31" i="9"/>
  <c r="P76" i="9" s="1"/>
  <c r="L31" i="9"/>
  <c r="L76" i="9" s="1"/>
  <c r="H8" i="10"/>
  <c r="H31" i="9"/>
  <c r="AB8" i="9"/>
  <c r="D31" i="9"/>
  <c r="D92" i="9" s="1"/>
  <c r="U7" i="10"/>
  <c r="U31" i="9"/>
  <c r="U83" i="9" s="1"/>
  <c r="Q7" i="10"/>
  <c r="Q31" i="9"/>
  <c r="M7" i="10"/>
  <c r="M31" i="9"/>
  <c r="M83" i="9" s="1"/>
  <c r="I7" i="10"/>
  <c r="I31" i="9"/>
  <c r="I75" i="9" s="1"/>
  <c r="E7" i="10"/>
  <c r="AC7" i="9"/>
  <c r="E31" i="9"/>
  <c r="E71" i="9" s="1"/>
  <c r="O31" i="5"/>
  <c r="AB22" i="9"/>
  <c r="C29" i="10"/>
  <c r="G31" i="5"/>
  <c r="Q31" i="5"/>
  <c r="Q88" i="5" s="1"/>
  <c r="I31" i="5"/>
  <c r="I92" i="5" s="1"/>
  <c r="AB20" i="9"/>
  <c r="AB18" i="9"/>
  <c r="Y31" i="9"/>
  <c r="Y31" i="5"/>
  <c r="Y92" i="5" s="1"/>
  <c r="U31" i="5"/>
  <c r="U82" i="5" s="1"/>
  <c r="M31" i="5"/>
  <c r="W31" i="5"/>
  <c r="W81" i="5" s="1"/>
  <c r="C25" i="10"/>
  <c r="X24" i="10"/>
  <c r="P24" i="10"/>
  <c r="H24" i="10"/>
  <c r="X28" i="10"/>
  <c r="P28" i="10"/>
  <c r="H28" i="10"/>
  <c r="BK30" i="1"/>
  <c r="BK13" i="1"/>
  <c r="BK12" i="1"/>
  <c r="BK22" i="1"/>
  <c r="BK18" i="1"/>
  <c r="BK15" i="1"/>
  <c r="BK10" i="1"/>
  <c r="BK14" i="1"/>
  <c r="BK26" i="1"/>
  <c r="BK11" i="1"/>
  <c r="BK16" i="1"/>
  <c r="BK24" i="1"/>
  <c r="BK28" i="1"/>
  <c r="BK29" i="1"/>
  <c r="BK21" i="1"/>
  <c r="BK27" i="1"/>
  <c r="BO14" i="1"/>
  <c r="BO25" i="1"/>
  <c r="BO28" i="1"/>
  <c r="BO29" i="1"/>
  <c r="BO26" i="1"/>
  <c r="BO9" i="1"/>
  <c r="BO16" i="1"/>
  <c r="BO19" i="1"/>
  <c r="BS19" i="1"/>
  <c r="BS31" i="1"/>
  <c r="BS25" i="1"/>
  <c r="BS14" i="1"/>
  <c r="BS16" i="1"/>
  <c r="BW20" i="1"/>
  <c r="BW21" i="1"/>
  <c r="BW14" i="1"/>
  <c r="BW25" i="1"/>
  <c r="BW12" i="1"/>
  <c r="BW13" i="1"/>
  <c r="BW9" i="1"/>
  <c r="CA28" i="1"/>
  <c r="CA10" i="1"/>
  <c r="CA20" i="1"/>
  <c r="CA32" i="1"/>
  <c r="CA27" i="1"/>
  <c r="CA24" i="1"/>
  <c r="CA12" i="1"/>
  <c r="CA31" i="1"/>
  <c r="CA22" i="1"/>
  <c r="CA26" i="1"/>
  <c r="CE13" i="1"/>
  <c r="CE20" i="1"/>
  <c r="CE32" i="1"/>
  <c r="CE16" i="1"/>
  <c r="CE22" i="1"/>
  <c r="CE24" i="1"/>
  <c r="CI30" i="1"/>
  <c r="CI10" i="1"/>
  <c r="CI13" i="1"/>
  <c r="CI28" i="1"/>
  <c r="CI22" i="1"/>
  <c r="CI21" i="1"/>
  <c r="CI12" i="1"/>
  <c r="CI20" i="1"/>
  <c r="CI18" i="1"/>
  <c r="CI32" i="1"/>
  <c r="CI15" i="1"/>
  <c r="BN32" i="1"/>
  <c r="BZ22" i="1"/>
  <c r="BR10" i="1"/>
  <c r="CH12" i="1"/>
  <c r="BN12" i="1"/>
  <c r="BJ30" i="1"/>
  <c r="BJ17" i="1"/>
  <c r="CD27" i="1"/>
  <c r="CD22" i="1"/>
  <c r="BN10" i="1"/>
  <c r="CH17" i="1"/>
  <c r="CH14" i="1"/>
  <c r="T8" i="10"/>
  <c r="L8" i="10"/>
  <c r="D8" i="10"/>
  <c r="CH11" i="1"/>
  <c r="CD32" i="1"/>
  <c r="BR23" i="1"/>
  <c r="BZ27" i="1"/>
  <c r="BJ11" i="1"/>
  <c r="BJ15" i="1"/>
  <c r="BR18" i="1"/>
  <c r="CH13" i="1"/>
  <c r="BJ19" i="1"/>
  <c r="CC33" i="1"/>
  <c r="CG33" i="1"/>
  <c r="BF19" i="1"/>
  <c r="AB9" i="5"/>
  <c r="B9" i="10"/>
  <c r="X12" i="10"/>
  <c r="P12" i="10"/>
  <c r="H12" i="10"/>
  <c r="AB15" i="5"/>
  <c r="V15" i="10"/>
  <c r="X16" i="10"/>
  <c r="P16" i="10"/>
  <c r="H16" i="10"/>
  <c r="X20" i="10"/>
  <c r="P20" i="10"/>
  <c r="H20" i="10"/>
  <c r="AB25" i="5"/>
  <c r="Z10" i="10"/>
  <c r="J10" i="10"/>
  <c r="AB18" i="5"/>
  <c r="AT20" i="1"/>
  <c r="BD20" i="1"/>
  <c r="AN20" i="1"/>
  <c r="BG17" i="1"/>
  <c r="AC26" i="5"/>
  <c r="AC22" i="5"/>
  <c r="AC18" i="5"/>
  <c r="AC14" i="5"/>
  <c r="AC10" i="5"/>
  <c r="AC8" i="5"/>
  <c r="AB33" i="1"/>
  <c r="CJ12" i="1" s="1"/>
  <c r="AB19" i="5"/>
  <c r="AP20" i="1"/>
  <c r="AZ20" i="1"/>
  <c r="AJ20" i="1"/>
  <c r="BG19" i="1"/>
  <c r="BA20" i="1"/>
  <c r="AS20" i="1"/>
  <c r="AK20" i="1"/>
  <c r="BC20" i="1"/>
  <c r="AM20" i="1"/>
  <c r="AC29" i="5"/>
  <c r="AC25" i="5"/>
  <c r="AC21" i="5"/>
  <c r="AC17" i="5"/>
  <c r="AC13" i="5"/>
  <c r="AC9" i="5"/>
  <c r="AC33" i="1"/>
  <c r="AB20" i="5"/>
  <c r="AR20" i="1"/>
  <c r="AY20" i="1"/>
  <c r="AI20" i="1"/>
  <c r="AC28" i="5"/>
  <c r="AC24" i="5"/>
  <c r="AC20" i="5"/>
  <c r="AC16" i="5"/>
  <c r="AC12" i="5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B62" i="10"/>
  <c r="AC62" i="10"/>
  <c r="BW23" i="1"/>
  <c r="CA11" i="1"/>
  <c r="AB7" i="5"/>
  <c r="AB10" i="5"/>
  <c r="AB14" i="5"/>
  <c r="AB17" i="5"/>
  <c r="AB11" i="5"/>
  <c r="AB13" i="5"/>
  <c r="BR17" i="1"/>
  <c r="F13" i="10"/>
  <c r="AB12" i="5"/>
  <c r="AB21" i="5"/>
  <c r="BG41" i="1"/>
  <c r="AI43" i="1"/>
  <c r="AH51" i="1"/>
  <c r="BF49" i="1"/>
  <c r="BF51" i="1" s="1"/>
  <c r="AB8" i="5"/>
  <c r="AB16" i="5"/>
  <c r="AB22" i="5"/>
  <c r="AB26" i="5"/>
  <c r="BF17" i="1"/>
  <c r="AF51" i="1"/>
  <c r="AB23" i="5"/>
  <c r="AB27" i="5"/>
  <c r="AH43" i="1"/>
  <c r="AB24" i="5"/>
  <c r="BG51" i="1"/>
  <c r="BG40" i="1"/>
  <c r="AG43" i="1"/>
  <c r="BF82" i="1"/>
  <c r="AF826" i="1"/>
  <c r="AK818" i="1"/>
  <c r="AO818" i="1"/>
  <c r="AS818" i="1"/>
  <c r="AW818" i="1"/>
  <c r="BA818" i="1"/>
  <c r="BE818" i="1"/>
  <c r="BF886" i="1"/>
  <c r="AJ849" i="1"/>
  <c r="AR849" i="1"/>
  <c r="AZ849" i="1"/>
  <c r="AJ857" i="1"/>
  <c r="AN857" i="1"/>
  <c r="AR857" i="1"/>
  <c r="AV857" i="1"/>
  <c r="AZ857" i="1"/>
  <c r="BD857" i="1"/>
  <c r="AN880" i="1"/>
  <c r="AV880" i="1"/>
  <c r="BD880" i="1"/>
  <c r="BF917" i="1"/>
  <c r="AB30" i="5"/>
  <c r="BF18" i="1"/>
  <c r="BE20" i="1"/>
  <c r="AW20" i="1"/>
  <c r="AO20" i="1"/>
  <c r="AG20" i="1"/>
  <c r="BF40" i="1"/>
  <c r="BF815" i="1"/>
  <c r="AF818" i="1"/>
  <c r="AF849" i="1"/>
  <c r="BF663" i="1"/>
  <c r="AB28" i="5"/>
  <c r="AG849" i="1"/>
  <c r="BG847" i="1"/>
  <c r="BG849" i="1" s="1"/>
  <c r="BF877" i="1"/>
  <c r="AF880" i="1"/>
  <c r="BG72" i="1"/>
  <c r="AF322" i="1"/>
  <c r="AF446" i="1"/>
  <c r="AF570" i="1"/>
  <c r="AF787" i="1"/>
  <c r="BF848" i="1"/>
  <c r="BF849" i="1" s="1"/>
  <c r="BF854" i="1"/>
  <c r="BF856" i="1"/>
  <c r="BF879" i="1"/>
  <c r="BF885" i="1"/>
  <c r="BF887" i="1"/>
  <c r="AR942" i="1"/>
  <c r="AZ942" i="1"/>
  <c r="BF947" i="1"/>
  <c r="BF949" i="1"/>
  <c r="BF226" i="1"/>
  <c r="BF229" i="1" s="1"/>
  <c r="AF105" i="1"/>
  <c r="AF291" i="1"/>
  <c r="AF415" i="1"/>
  <c r="AF539" i="1"/>
  <c r="AF725" i="1"/>
  <c r="BF817" i="1"/>
  <c r="BF823" i="1"/>
  <c r="BF825" i="1"/>
  <c r="AF857" i="1"/>
  <c r="AG260" i="1"/>
  <c r="AG818" i="1"/>
  <c r="AH763" i="1"/>
  <c r="AH764" i="1" s="1"/>
  <c r="AL763" i="1"/>
  <c r="AL764" i="1" s="1"/>
  <c r="AP763" i="1"/>
  <c r="AP764" i="1" s="1"/>
  <c r="AT763" i="1"/>
  <c r="AT764" i="1" s="1"/>
  <c r="AX763" i="1"/>
  <c r="AX764" i="1" s="1"/>
  <c r="BB763" i="1"/>
  <c r="BB764" i="1" s="1"/>
  <c r="AJ785" i="1"/>
  <c r="AJ787" i="1" s="1"/>
  <c r="AN785" i="1"/>
  <c r="AN787" i="1" s="1"/>
  <c r="AR785" i="1"/>
  <c r="AR787" i="1" s="1"/>
  <c r="AV785" i="1"/>
  <c r="AV787" i="1" s="1"/>
  <c r="AZ785" i="1"/>
  <c r="AZ787" i="1" s="1"/>
  <c r="BD785" i="1"/>
  <c r="BD787" i="1" s="1"/>
  <c r="AG792" i="1"/>
  <c r="AK792" i="1"/>
  <c r="AO792" i="1"/>
  <c r="AS792" i="1"/>
  <c r="AW792" i="1"/>
  <c r="BA792" i="1"/>
  <c r="BE792" i="1"/>
  <c r="AG794" i="1"/>
  <c r="AK794" i="1"/>
  <c r="AO794" i="1"/>
  <c r="AS794" i="1"/>
  <c r="AW794" i="1"/>
  <c r="BA794" i="1"/>
  <c r="BE794" i="1"/>
  <c r="AF763" i="1"/>
  <c r="AJ763" i="1"/>
  <c r="AJ764" i="1" s="1"/>
  <c r="AN763" i="1"/>
  <c r="AN764" i="1" s="1"/>
  <c r="AR763" i="1"/>
  <c r="AR764" i="1" s="1"/>
  <c r="AV763" i="1"/>
  <c r="AV764" i="1" s="1"/>
  <c r="AZ763" i="1"/>
  <c r="AZ764" i="1" s="1"/>
  <c r="AH785" i="1"/>
  <c r="AL785" i="1"/>
  <c r="AL787" i="1" s="1"/>
  <c r="AP785" i="1"/>
  <c r="AP787" i="1" s="1"/>
  <c r="AT785" i="1"/>
  <c r="AT787" i="1" s="1"/>
  <c r="AX785" i="1"/>
  <c r="AX787" i="1" s="1"/>
  <c r="AI792" i="1"/>
  <c r="AM792" i="1"/>
  <c r="AQ792" i="1"/>
  <c r="AU792" i="1"/>
  <c r="AY792" i="1"/>
  <c r="AI794" i="1"/>
  <c r="AM794" i="1"/>
  <c r="AQ794" i="1"/>
  <c r="AU794" i="1"/>
  <c r="AY794" i="1"/>
  <c r="CK450" i="1" l="1"/>
  <c r="CK453" i="1"/>
  <c r="CK444" i="1"/>
  <c r="BS467" i="1"/>
  <c r="BG454" i="1"/>
  <c r="CK461" i="1"/>
  <c r="CK447" i="1"/>
  <c r="BU467" i="1"/>
  <c r="BM467" i="1"/>
  <c r="CG963" i="1"/>
  <c r="CD963" i="1"/>
  <c r="BN963" i="1"/>
  <c r="BZ963" i="1"/>
  <c r="CH963" i="1"/>
  <c r="BR963" i="1"/>
  <c r="CJ939" i="1"/>
  <c r="CJ955" i="1"/>
  <c r="BY963" i="1"/>
  <c r="CJ962" i="1"/>
  <c r="CJ956" i="1"/>
  <c r="CJ946" i="1"/>
  <c r="BJ963" i="1"/>
  <c r="CJ941" i="1"/>
  <c r="BM963" i="1"/>
  <c r="CJ959" i="1"/>
  <c r="CJ952" i="1"/>
  <c r="CJ961" i="1"/>
  <c r="CJ960" i="1"/>
  <c r="CJ953" i="1"/>
  <c r="CJ957" i="1"/>
  <c r="CJ942" i="1"/>
  <c r="BT932" i="1"/>
  <c r="BV932" i="1"/>
  <c r="CD932" i="1"/>
  <c r="BR932" i="1"/>
  <c r="BR901" i="1"/>
  <c r="BG880" i="1"/>
  <c r="BJ870" i="1"/>
  <c r="BN870" i="1"/>
  <c r="CH870" i="1"/>
  <c r="BV870" i="1"/>
  <c r="CH839" i="1"/>
  <c r="CB839" i="1"/>
  <c r="CD839" i="1"/>
  <c r="BK839" i="1"/>
  <c r="BT839" i="1"/>
  <c r="BR839" i="1"/>
  <c r="BP839" i="1"/>
  <c r="BW839" i="1"/>
  <c r="BP808" i="1"/>
  <c r="BT808" i="1"/>
  <c r="BY808" i="1"/>
  <c r="CG808" i="1"/>
  <c r="BM808" i="1"/>
  <c r="BX808" i="1"/>
  <c r="CF808" i="1"/>
  <c r="CC808" i="1"/>
  <c r="BT777" i="1"/>
  <c r="BL777" i="1"/>
  <c r="BJ777" i="1"/>
  <c r="BU777" i="1"/>
  <c r="BV777" i="1"/>
  <c r="BP777" i="1"/>
  <c r="BR777" i="1"/>
  <c r="CF777" i="1"/>
  <c r="CD746" i="1"/>
  <c r="CG746" i="1"/>
  <c r="BG733" i="1"/>
  <c r="BV746" i="1"/>
  <c r="BM684" i="1"/>
  <c r="CC684" i="1"/>
  <c r="CF715" i="1"/>
  <c r="BT715" i="1"/>
  <c r="BP715" i="1"/>
  <c r="CG653" i="1"/>
  <c r="BQ653" i="1"/>
  <c r="BY653" i="1"/>
  <c r="T80" i="8"/>
  <c r="BG601" i="1"/>
  <c r="CH622" i="1"/>
  <c r="BM622" i="1"/>
  <c r="CH591" i="1"/>
  <c r="CK546" i="1"/>
  <c r="CK550" i="1"/>
  <c r="CK542" i="1"/>
  <c r="CK558" i="1"/>
  <c r="CK553" i="1"/>
  <c r="CD560" i="1"/>
  <c r="BR560" i="1"/>
  <c r="CK540" i="1"/>
  <c r="CK545" i="1"/>
  <c r="CK559" i="1"/>
  <c r="CK557" i="1"/>
  <c r="CK543" i="1"/>
  <c r="E24" i="11"/>
  <c r="BU560" i="1"/>
  <c r="BM560" i="1"/>
  <c r="CK539" i="1"/>
  <c r="CK547" i="1"/>
  <c r="CK551" i="1"/>
  <c r="CK555" i="1"/>
  <c r="CK554" i="1"/>
  <c r="CC560" i="1"/>
  <c r="CK511" i="1"/>
  <c r="CK509" i="1"/>
  <c r="CK526" i="1"/>
  <c r="CK523" i="1"/>
  <c r="CK517" i="1"/>
  <c r="CK525" i="1"/>
  <c r="CI529" i="1"/>
  <c r="D23" i="11"/>
  <c r="G23" i="11" s="1"/>
  <c r="CJ513" i="1"/>
  <c r="CJ511" i="1"/>
  <c r="CJ506" i="1"/>
  <c r="CJ523" i="1"/>
  <c r="CJ526" i="1"/>
  <c r="CJ514" i="1"/>
  <c r="CJ521" i="1"/>
  <c r="CJ528" i="1"/>
  <c r="CJ527" i="1"/>
  <c r="CJ525" i="1"/>
  <c r="CJ508" i="1"/>
  <c r="CK512" i="1"/>
  <c r="CK508" i="1"/>
  <c r="CK514" i="1"/>
  <c r="CK520" i="1"/>
  <c r="CK524" i="1"/>
  <c r="CK507" i="1"/>
  <c r="CB529" i="1"/>
  <c r="BX529" i="1"/>
  <c r="CF529" i="1"/>
  <c r="CK516" i="1"/>
  <c r="CK527" i="1"/>
  <c r="CK510" i="1"/>
  <c r="CK506" i="1"/>
  <c r="CK522" i="1"/>
  <c r="BP529" i="1"/>
  <c r="BG516" i="1"/>
  <c r="CJ520" i="1"/>
  <c r="CK952" i="1"/>
  <c r="CK946" i="1"/>
  <c r="CK941" i="1"/>
  <c r="CK947" i="1"/>
  <c r="CK963" i="1" s="1"/>
  <c r="CK955" i="1"/>
  <c r="CK954" i="1"/>
  <c r="CK944" i="1"/>
  <c r="CK961" i="1"/>
  <c r="CK945" i="1"/>
  <c r="CK950" i="1"/>
  <c r="CK949" i="1"/>
  <c r="CK497" i="1"/>
  <c r="CK496" i="1"/>
  <c r="CK483" i="1"/>
  <c r="BN498" i="1"/>
  <c r="BV498" i="1"/>
  <c r="BU498" i="1"/>
  <c r="CI498" i="1"/>
  <c r="CA498" i="1"/>
  <c r="BW498" i="1"/>
  <c r="BS498" i="1"/>
  <c r="BF477" i="1"/>
  <c r="BZ498" i="1"/>
  <c r="BQ467" i="1"/>
  <c r="CK457" i="1"/>
  <c r="CK446" i="1"/>
  <c r="CK455" i="1"/>
  <c r="CK466" i="1"/>
  <c r="CK452" i="1"/>
  <c r="E21" i="11"/>
  <c r="CG467" i="1"/>
  <c r="CK445" i="1"/>
  <c r="CK459" i="1"/>
  <c r="CK465" i="1"/>
  <c r="CK463" i="1"/>
  <c r="CK456" i="1"/>
  <c r="CK462" i="1"/>
  <c r="CC467" i="1"/>
  <c r="BO467" i="1"/>
  <c r="CK443" i="1"/>
  <c r="CK449" i="1"/>
  <c r="CK467" i="1" s="1"/>
  <c r="CK451" i="1"/>
  <c r="CK464" i="1"/>
  <c r="CK448" i="1"/>
  <c r="CK458" i="1"/>
  <c r="BS436" i="1"/>
  <c r="BP436" i="1"/>
  <c r="BK436" i="1"/>
  <c r="BX405" i="1"/>
  <c r="BP405" i="1"/>
  <c r="CB405" i="1"/>
  <c r="BL405" i="1"/>
  <c r="BM374" i="1"/>
  <c r="CB374" i="1"/>
  <c r="BL374" i="1"/>
  <c r="BX374" i="1"/>
  <c r="CF374" i="1"/>
  <c r="BK343" i="1"/>
  <c r="CF343" i="1"/>
  <c r="CA343" i="1"/>
  <c r="BZ343" i="1"/>
  <c r="CD343" i="1"/>
  <c r="BW343" i="1"/>
  <c r="BY312" i="1"/>
  <c r="CC312" i="1"/>
  <c r="BM312" i="1"/>
  <c r="BN281" i="1"/>
  <c r="BR281" i="1"/>
  <c r="CF281" i="1"/>
  <c r="BV281" i="1"/>
  <c r="CB281" i="1"/>
  <c r="BT281" i="1"/>
  <c r="CJ241" i="1"/>
  <c r="CJ227" i="1"/>
  <c r="BL219" i="1"/>
  <c r="CK195" i="1"/>
  <c r="R74" i="8"/>
  <c r="B72" i="8"/>
  <c r="K84" i="8"/>
  <c r="BO188" i="1"/>
  <c r="BF167" i="1"/>
  <c r="B89" i="8"/>
  <c r="BG167" i="1"/>
  <c r="R71" i="8"/>
  <c r="K79" i="8"/>
  <c r="BN188" i="1"/>
  <c r="CD188" i="1"/>
  <c r="BF136" i="1"/>
  <c r="BU157" i="1"/>
  <c r="CC157" i="1"/>
  <c r="BG144" i="1"/>
  <c r="BT157" i="1"/>
  <c r="CG157" i="1"/>
  <c r="BS126" i="1"/>
  <c r="CH126" i="1"/>
  <c r="BV126" i="1"/>
  <c r="BZ126" i="1"/>
  <c r="BS95" i="1"/>
  <c r="BL95" i="1"/>
  <c r="BF74" i="1"/>
  <c r="BP95" i="1"/>
  <c r="CE95" i="1"/>
  <c r="CA95" i="1"/>
  <c r="BO95" i="1"/>
  <c r="CI95" i="1"/>
  <c r="BW95" i="1"/>
  <c r="CH95" i="1"/>
  <c r="BK95" i="1"/>
  <c r="CC64" i="1"/>
  <c r="BU64" i="1"/>
  <c r="BY64" i="1"/>
  <c r="BX64" i="1"/>
  <c r="BF43" i="1"/>
  <c r="CG64" i="1"/>
  <c r="BQ64" i="1"/>
  <c r="CB33" i="1"/>
  <c r="CF33" i="1"/>
  <c r="BV33" i="1"/>
  <c r="BG12" i="1"/>
  <c r="CG870" i="1"/>
  <c r="CE839" i="1"/>
  <c r="BF733" i="1"/>
  <c r="BQ746" i="1"/>
  <c r="BF671" i="1"/>
  <c r="BG632" i="1"/>
  <c r="CE498" i="1"/>
  <c r="BF423" i="1"/>
  <c r="T86" i="8"/>
  <c r="CF405" i="1"/>
  <c r="BF361" i="1"/>
  <c r="BF268" i="1"/>
  <c r="BG260" i="1"/>
  <c r="CJ156" i="1"/>
  <c r="CJ145" i="1"/>
  <c r="CJ148" i="1"/>
  <c r="CJ144" i="1"/>
  <c r="CJ136" i="1"/>
  <c r="D11" i="11"/>
  <c r="G11" i="11" s="1"/>
  <c r="BV95" i="1"/>
  <c r="BN95" i="1"/>
  <c r="BT33" i="1"/>
  <c r="CH33" i="1"/>
  <c r="CC870" i="1"/>
  <c r="BQ870" i="1"/>
  <c r="CI870" i="1"/>
  <c r="BZ870" i="1"/>
  <c r="BJ839" i="1"/>
  <c r="T89" i="8"/>
  <c r="CF839" i="1"/>
  <c r="BN839" i="1"/>
  <c r="BS839" i="1"/>
  <c r="I87" i="8"/>
  <c r="T81" i="8"/>
  <c r="L81" i="8"/>
  <c r="I78" i="8"/>
  <c r="BZ839" i="1"/>
  <c r="BV839" i="1"/>
  <c r="BQ808" i="1"/>
  <c r="BU808" i="1"/>
  <c r="BW808" i="1"/>
  <c r="CB808" i="1"/>
  <c r="BY777" i="1"/>
  <c r="BN777" i="1"/>
  <c r="BS777" i="1"/>
  <c r="BX777" i="1"/>
  <c r="CB777" i="1"/>
  <c r="CD777" i="1"/>
  <c r="BW746" i="1"/>
  <c r="BM746" i="1"/>
  <c r="BZ746" i="1"/>
  <c r="BY746" i="1"/>
  <c r="CI746" i="1"/>
  <c r="BU746" i="1"/>
  <c r="CC746" i="1"/>
  <c r="CI715" i="1"/>
  <c r="BK715" i="1"/>
  <c r="BQ684" i="1"/>
  <c r="CG684" i="1"/>
  <c r="BZ684" i="1"/>
  <c r="BW684" i="1"/>
  <c r="CI684" i="1"/>
  <c r="CC653" i="1"/>
  <c r="BF632" i="1"/>
  <c r="BX653" i="1"/>
  <c r="BT653" i="1"/>
  <c r="BP653" i="1"/>
  <c r="BG640" i="1"/>
  <c r="BM653" i="1"/>
  <c r="BL653" i="1"/>
  <c r="BU653" i="1"/>
  <c r="BJ622" i="1"/>
  <c r="BY622" i="1"/>
  <c r="CI591" i="1"/>
  <c r="CE591" i="1"/>
  <c r="CD591" i="1"/>
  <c r="BV591" i="1"/>
  <c r="BR591" i="1"/>
  <c r="BS591" i="1"/>
  <c r="BW591" i="1"/>
  <c r="CA591" i="1"/>
  <c r="BF578" i="1"/>
  <c r="BO591" i="1"/>
  <c r="BK591" i="1"/>
  <c r="BZ560" i="1"/>
  <c r="BN560" i="1"/>
  <c r="CG560" i="1"/>
  <c r="CB560" i="1"/>
  <c r="BX560" i="1"/>
  <c r="CH560" i="1"/>
  <c r="CE529" i="1"/>
  <c r="CA529" i="1"/>
  <c r="BL529" i="1"/>
  <c r="BW529" i="1"/>
  <c r="BS529" i="1"/>
  <c r="BO529" i="1"/>
  <c r="BT529" i="1"/>
  <c r="BK529" i="1"/>
  <c r="BJ498" i="1"/>
  <c r="BR498" i="1"/>
  <c r="BM498" i="1"/>
  <c r="CC498" i="1"/>
  <c r="BT498" i="1"/>
  <c r="CH498" i="1"/>
  <c r="BY498" i="1"/>
  <c r="BQ498" i="1"/>
  <c r="BO498" i="1"/>
  <c r="BG477" i="1"/>
  <c r="BF485" i="1"/>
  <c r="CG498" i="1"/>
  <c r="BK498" i="1"/>
  <c r="CA467" i="1"/>
  <c r="CE467" i="1"/>
  <c r="BW467" i="1"/>
  <c r="BK467" i="1"/>
  <c r="BY467" i="1"/>
  <c r="CI467" i="1"/>
  <c r="BL436" i="1"/>
  <c r="BX436" i="1"/>
  <c r="BT436" i="1"/>
  <c r="CB436" i="1"/>
  <c r="CF436" i="1"/>
  <c r="CI436" i="1"/>
  <c r="BW405" i="1"/>
  <c r="BT405" i="1"/>
  <c r="T88" i="8"/>
  <c r="T91" i="8"/>
  <c r="F81" i="8"/>
  <c r="B90" i="8"/>
  <c r="T76" i="8"/>
  <c r="P82" i="8"/>
  <c r="R76" i="8"/>
  <c r="CH405" i="1"/>
  <c r="BK405" i="1"/>
  <c r="T73" i="8"/>
  <c r="R85" i="8"/>
  <c r="T77" i="8"/>
  <c r="R84" i="8"/>
  <c r="B83" i="8"/>
  <c r="B71" i="8"/>
  <c r="P94" i="8"/>
  <c r="T84" i="8"/>
  <c r="T92" i="8"/>
  <c r="T87" i="8"/>
  <c r="T82" i="8"/>
  <c r="F88" i="8"/>
  <c r="B74" i="8"/>
  <c r="R79" i="8"/>
  <c r="M73" i="8"/>
  <c r="R93" i="8"/>
  <c r="BF384" i="1"/>
  <c r="BG392" i="1"/>
  <c r="BG384" i="1"/>
  <c r="U83" i="8"/>
  <c r="C72" i="8"/>
  <c r="BG353" i="1"/>
  <c r="CK365" i="1"/>
  <c r="CK350" i="1"/>
  <c r="CK371" i="1"/>
  <c r="CK369" i="1"/>
  <c r="CK354" i="1"/>
  <c r="CK363" i="1"/>
  <c r="CK353" i="1"/>
  <c r="CK351" i="1"/>
  <c r="CK372" i="1"/>
  <c r="CK355" i="1"/>
  <c r="CK364" i="1"/>
  <c r="CK359" i="1"/>
  <c r="BU374" i="1"/>
  <c r="CC374" i="1"/>
  <c r="CK357" i="1"/>
  <c r="CK358" i="1"/>
  <c r="CK356" i="1"/>
  <c r="CK360" i="1"/>
  <c r="CK370" i="1"/>
  <c r="CK352" i="1"/>
  <c r="BJ374" i="1"/>
  <c r="BQ374" i="1"/>
  <c r="BY374" i="1"/>
  <c r="CG374" i="1"/>
  <c r="BF330" i="1"/>
  <c r="CB343" i="1"/>
  <c r="CC343" i="1"/>
  <c r="CH343" i="1"/>
  <c r="BJ343" i="1"/>
  <c r="BN343" i="1"/>
  <c r="BR343" i="1"/>
  <c r="BS343" i="1"/>
  <c r="CI343" i="1"/>
  <c r="BF322" i="1"/>
  <c r="BP343" i="1"/>
  <c r="BT343" i="1"/>
  <c r="BU343" i="1"/>
  <c r="M83" i="8"/>
  <c r="BV405" i="1"/>
  <c r="O77" i="8"/>
  <c r="B88" i="8"/>
  <c r="B78" i="8"/>
  <c r="L86" i="8"/>
  <c r="CA405" i="1"/>
  <c r="BN405" i="1"/>
  <c r="BQ405" i="1"/>
  <c r="BS405" i="1"/>
  <c r="M79" i="8"/>
  <c r="CD405" i="1"/>
  <c r="BZ405" i="1"/>
  <c r="B81" i="8"/>
  <c r="B92" i="8"/>
  <c r="B84" i="8"/>
  <c r="I93" i="8"/>
  <c r="CK383" i="1"/>
  <c r="M82" i="8"/>
  <c r="CI405" i="1"/>
  <c r="CE405" i="1"/>
  <c r="BJ405" i="1"/>
  <c r="CE374" i="1"/>
  <c r="BG361" i="1"/>
  <c r="BF353" i="1"/>
  <c r="CH374" i="1"/>
  <c r="CI312" i="1"/>
  <c r="BL312" i="1"/>
  <c r="BS312" i="1"/>
  <c r="BP312" i="1"/>
  <c r="BX312" i="1"/>
  <c r="CF312" i="1"/>
  <c r="BU312" i="1"/>
  <c r="CB312" i="1"/>
  <c r="BG299" i="1"/>
  <c r="CG312" i="1"/>
  <c r="BZ281" i="1"/>
  <c r="CH281" i="1"/>
  <c r="BN250" i="1"/>
  <c r="CD250" i="1"/>
  <c r="CI250" i="1"/>
  <c r="BM250" i="1"/>
  <c r="CH250" i="1"/>
  <c r="CG250" i="1"/>
  <c r="BQ250" i="1"/>
  <c r="BP219" i="1"/>
  <c r="CB219" i="1"/>
  <c r="CG219" i="1"/>
  <c r="BM219" i="1"/>
  <c r="BT219" i="1"/>
  <c r="CF219" i="1"/>
  <c r="BK219" i="1"/>
  <c r="BO219" i="1"/>
  <c r="BF198" i="1"/>
  <c r="BX219" i="1"/>
  <c r="BP188" i="1"/>
  <c r="BK188" i="1"/>
  <c r="BZ188" i="1"/>
  <c r="CB157" i="1"/>
  <c r="BM157" i="1"/>
  <c r="CF157" i="1"/>
  <c r="BP157" i="1"/>
  <c r="BQ157" i="1"/>
  <c r="BY157" i="1"/>
  <c r="BL157" i="1"/>
  <c r="BJ126" i="1"/>
  <c r="CA126" i="1"/>
  <c r="CI126" i="1"/>
  <c r="BK126" i="1"/>
  <c r="BR95" i="1"/>
  <c r="BZ95" i="1"/>
  <c r="CF64" i="1"/>
  <c r="CB64" i="1"/>
  <c r="BT64" i="1"/>
  <c r="BL64" i="1"/>
  <c r="CF932" i="1"/>
  <c r="CB932" i="1"/>
  <c r="BL932" i="1"/>
  <c r="BP932" i="1"/>
  <c r="BG888" i="1"/>
  <c r="CK886" i="1"/>
  <c r="Q73" i="8"/>
  <c r="Q91" i="8"/>
  <c r="BF795" i="1"/>
  <c r="BG702" i="1"/>
  <c r="BY684" i="1"/>
  <c r="BU684" i="1"/>
  <c r="Z74" i="9"/>
  <c r="F91" i="8"/>
  <c r="X79" i="8"/>
  <c r="F86" i="8"/>
  <c r="H85" i="8"/>
  <c r="F75" i="8"/>
  <c r="N88" i="8"/>
  <c r="W82" i="8"/>
  <c r="BG547" i="1"/>
  <c r="CK548" i="1"/>
  <c r="BF508" i="1"/>
  <c r="BF516" i="1"/>
  <c r="CJ529" i="1"/>
  <c r="E22" i="11"/>
  <c r="CK475" i="1"/>
  <c r="CK489" i="1"/>
  <c r="CK477" i="1"/>
  <c r="CK492" i="1"/>
  <c r="CK485" i="1"/>
  <c r="CK480" i="1"/>
  <c r="CK493" i="1"/>
  <c r="CK474" i="1"/>
  <c r="CK486" i="1"/>
  <c r="CK484" i="1"/>
  <c r="CK490" i="1"/>
  <c r="CK487" i="1"/>
  <c r="CK488" i="1"/>
  <c r="CK494" i="1"/>
  <c r="CK478" i="1"/>
  <c r="CK491" i="1"/>
  <c r="CK476" i="1"/>
  <c r="CK482" i="1"/>
  <c r="CK495" i="1"/>
  <c r="CK479" i="1"/>
  <c r="BF454" i="1"/>
  <c r="CJ458" i="1"/>
  <c r="L76" i="8"/>
  <c r="N91" i="8"/>
  <c r="B87" i="8"/>
  <c r="L93" i="8"/>
  <c r="N76" i="8"/>
  <c r="O93" i="8"/>
  <c r="B77" i="8"/>
  <c r="B85" i="8"/>
  <c r="B79" i="8"/>
  <c r="B86" i="8"/>
  <c r="B73" i="8"/>
  <c r="I89" i="8"/>
  <c r="I86" i="8"/>
  <c r="X72" i="8"/>
  <c r="X91" i="8"/>
  <c r="CK389" i="1"/>
  <c r="N86" i="8"/>
  <c r="BO405" i="1"/>
  <c r="L90" i="8"/>
  <c r="N89" i="8"/>
  <c r="O92" i="8"/>
  <c r="B76" i="8"/>
  <c r="B93" i="8"/>
  <c r="B82" i="8"/>
  <c r="B75" i="8"/>
  <c r="I91" i="8"/>
  <c r="K81" i="8"/>
  <c r="X94" i="8"/>
  <c r="O72" i="8"/>
  <c r="K90" i="8"/>
  <c r="X73" i="8"/>
  <c r="X84" i="8"/>
  <c r="K86" i="8"/>
  <c r="L89" i="8"/>
  <c r="BR405" i="1"/>
  <c r="BX343" i="1"/>
  <c r="BG322" i="1"/>
  <c r="BL343" i="1"/>
  <c r="BG291" i="1"/>
  <c r="AB27" i="10"/>
  <c r="AB23" i="10"/>
  <c r="CD281" i="1"/>
  <c r="AB19" i="10"/>
  <c r="AB11" i="10"/>
  <c r="BG198" i="1"/>
  <c r="U93" i="8"/>
  <c r="C80" i="8"/>
  <c r="L72" i="8"/>
  <c r="L73" i="8"/>
  <c r="L74" i="8"/>
  <c r="L71" i="8"/>
  <c r="Q92" i="8"/>
  <c r="Q75" i="8"/>
  <c r="L79" i="8"/>
  <c r="V94" i="8"/>
  <c r="L94" i="8"/>
  <c r="L88" i="8"/>
  <c r="U82" i="8"/>
  <c r="C79" i="8"/>
  <c r="C85" i="8"/>
  <c r="L82" i="8"/>
  <c r="L77" i="8"/>
  <c r="L91" i="8"/>
  <c r="L92" i="8"/>
  <c r="Q78" i="8"/>
  <c r="V86" i="8"/>
  <c r="V84" i="8"/>
  <c r="L85" i="8"/>
  <c r="C81" i="8"/>
  <c r="C73" i="8"/>
  <c r="L84" i="8"/>
  <c r="L78" i="8"/>
  <c r="L83" i="8"/>
  <c r="L87" i="8"/>
  <c r="Q80" i="8"/>
  <c r="L75" i="8"/>
  <c r="CJ139" i="1"/>
  <c r="CJ153" i="1"/>
  <c r="CJ147" i="1"/>
  <c r="CJ134" i="1"/>
  <c r="CJ150" i="1"/>
  <c r="CJ152" i="1"/>
  <c r="CJ138" i="1"/>
  <c r="CJ149" i="1"/>
  <c r="CJ133" i="1"/>
  <c r="CJ155" i="1"/>
  <c r="CJ137" i="1"/>
  <c r="CJ151" i="1"/>
  <c r="CJ140" i="1"/>
  <c r="CJ142" i="1"/>
  <c r="CJ154" i="1"/>
  <c r="CJ141" i="1"/>
  <c r="CJ135" i="1"/>
  <c r="BW126" i="1"/>
  <c r="BO126" i="1"/>
  <c r="CE126" i="1"/>
  <c r="CD95" i="1"/>
  <c r="BJ95" i="1"/>
  <c r="BG43" i="1"/>
  <c r="BP64" i="1"/>
  <c r="BJ33" i="1"/>
  <c r="BR33" i="1"/>
  <c r="CA33" i="1"/>
  <c r="BN33" i="1"/>
  <c r="BL33" i="1"/>
  <c r="BQ963" i="1"/>
  <c r="BU963" i="1"/>
  <c r="D37" i="11"/>
  <c r="G37" i="11" s="1"/>
  <c r="CJ951" i="1"/>
  <c r="CJ943" i="1"/>
  <c r="CJ954" i="1"/>
  <c r="CJ958" i="1"/>
  <c r="CC963" i="1"/>
  <c r="CJ950" i="1"/>
  <c r="BO932" i="1"/>
  <c r="CJ917" i="1"/>
  <c r="CE932" i="1"/>
  <c r="CA932" i="1"/>
  <c r="CK919" i="1"/>
  <c r="CI932" i="1"/>
  <c r="CK923" i="1"/>
  <c r="BK932" i="1"/>
  <c r="BW932" i="1"/>
  <c r="BS932" i="1"/>
  <c r="CG901" i="1"/>
  <c r="BY901" i="1"/>
  <c r="BQ901" i="1"/>
  <c r="BM901" i="1"/>
  <c r="BU901" i="1"/>
  <c r="CC901" i="1"/>
  <c r="BS870" i="1"/>
  <c r="BK870" i="1"/>
  <c r="CA870" i="1"/>
  <c r="BO870" i="1"/>
  <c r="BW870" i="1"/>
  <c r="CE870" i="1"/>
  <c r="Q71" i="8"/>
  <c r="Q86" i="8"/>
  <c r="Q89" i="8"/>
  <c r="Q72" i="8"/>
  <c r="Q81" i="8"/>
  <c r="O89" i="8"/>
  <c r="O80" i="8"/>
  <c r="O94" i="8"/>
  <c r="O86" i="8"/>
  <c r="Q77" i="8"/>
  <c r="Q94" i="8"/>
  <c r="H79" i="8"/>
  <c r="CG839" i="1"/>
  <c r="BU839" i="1"/>
  <c r="BM839" i="1"/>
  <c r="BQ839" i="1"/>
  <c r="W88" i="8"/>
  <c r="CC839" i="1"/>
  <c r="BY839" i="1"/>
  <c r="Q87" i="8"/>
  <c r="Q84" i="8"/>
  <c r="Q76" i="8"/>
  <c r="Q93" i="8"/>
  <c r="O74" i="8"/>
  <c r="O79" i="8"/>
  <c r="O78" i="8"/>
  <c r="O73" i="8"/>
  <c r="O84" i="8"/>
  <c r="W79" i="8"/>
  <c r="O82" i="8"/>
  <c r="Q85" i="8"/>
  <c r="Q90" i="8"/>
  <c r="Q79" i="8"/>
  <c r="O81" i="8"/>
  <c r="O71" i="8"/>
  <c r="O87" i="8"/>
  <c r="O90" i="8"/>
  <c r="O91" i="8"/>
  <c r="W77" i="8"/>
  <c r="W93" i="8"/>
  <c r="W89" i="8"/>
  <c r="W73" i="8"/>
  <c r="W71" i="8"/>
  <c r="CI808" i="1"/>
  <c r="CJ798" i="1"/>
  <c r="CA808" i="1"/>
  <c r="BS808" i="1"/>
  <c r="CK788" i="1"/>
  <c r="CE808" i="1"/>
  <c r="CK792" i="1"/>
  <c r="BK808" i="1"/>
  <c r="CK804" i="1"/>
  <c r="CA777" i="1"/>
  <c r="CI777" i="1"/>
  <c r="AB21" i="10"/>
  <c r="CG777" i="1"/>
  <c r="BG756" i="1"/>
  <c r="CK756" i="1"/>
  <c r="CK755" i="1"/>
  <c r="CK777" i="1" s="1"/>
  <c r="CE777" i="1"/>
  <c r="BK777" i="1"/>
  <c r="BG764" i="1"/>
  <c r="BW777" i="1"/>
  <c r="BM777" i="1"/>
  <c r="CC777" i="1"/>
  <c r="BO777" i="1"/>
  <c r="BQ777" i="1"/>
  <c r="BK746" i="1"/>
  <c r="CE746" i="1"/>
  <c r="BS746" i="1"/>
  <c r="BO746" i="1"/>
  <c r="CA746" i="1"/>
  <c r="BF725" i="1"/>
  <c r="BM715" i="1"/>
  <c r="CC715" i="1"/>
  <c r="BW715" i="1"/>
  <c r="BG694" i="1"/>
  <c r="CA715" i="1"/>
  <c r="BQ715" i="1"/>
  <c r="BY715" i="1"/>
  <c r="BU715" i="1"/>
  <c r="BS715" i="1"/>
  <c r="BO715" i="1"/>
  <c r="CG715" i="1"/>
  <c r="CE715" i="1"/>
  <c r="Z81" i="9"/>
  <c r="CA653" i="1"/>
  <c r="BW653" i="1"/>
  <c r="CB653" i="1"/>
  <c r="CI653" i="1"/>
  <c r="Z73" i="9"/>
  <c r="Z93" i="9"/>
  <c r="AB25" i="10"/>
  <c r="BK653" i="1"/>
  <c r="CE653" i="1"/>
  <c r="Z79" i="9"/>
  <c r="Z75" i="9"/>
  <c r="AB17" i="10"/>
  <c r="BS653" i="1"/>
  <c r="BO653" i="1"/>
  <c r="CF653" i="1"/>
  <c r="E28" i="11"/>
  <c r="CK673" i="1"/>
  <c r="CK676" i="1"/>
  <c r="CK663" i="1"/>
  <c r="CK665" i="1"/>
  <c r="CK677" i="1"/>
  <c r="CK675" i="1"/>
  <c r="CK672" i="1"/>
  <c r="CK671" i="1"/>
  <c r="CK668" i="1"/>
  <c r="CK669" i="1"/>
  <c r="CK679" i="1"/>
  <c r="CK681" i="1"/>
  <c r="CK680" i="1"/>
  <c r="CK661" i="1"/>
  <c r="CK682" i="1"/>
  <c r="CK683" i="1"/>
  <c r="CK664" i="1"/>
  <c r="CK660" i="1"/>
  <c r="CK670" i="1"/>
  <c r="CK667" i="1"/>
  <c r="CJ662" i="1"/>
  <c r="CJ665" i="1"/>
  <c r="CJ669" i="1"/>
  <c r="CJ681" i="1"/>
  <c r="CJ678" i="1"/>
  <c r="CJ682" i="1"/>
  <c r="BV684" i="1"/>
  <c r="CD684" i="1"/>
  <c r="CK666" i="1"/>
  <c r="CJ671" i="1"/>
  <c r="CJ664" i="1"/>
  <c r="CJ663" i="1"/>
  <c r="CJ675" i="1"/>
  <c r="CJ676" i="1"/>
  <c r="CJ679" i="1"/>
  <c r="BG671" i="1"/>
  <c r="CH684" i="1"/>
  <c r="BN684" i="1"/>
  <c r="BR684" i="1"/>
  <c r="CE684" i="1"/>
  <c r="BS684" i="1"/>
  <c r="CK674" i="1"/>
  <c r="CK662" i="1"/>
  <c r="CJ670" i="1"/>
  <c r="CJ668" i="1"/>
  <c r="CJ674" i="1"/>
  <c r="CJ661" i="1"/>
  <c r="CJ660" i="1"/>
  <c r="BO684" i="1"/>
  <c r="CK678" i="1"/>
  <c r="M76" i="8"/>
  <c r="M92" i="8"/>
  <c r="M78" i="8"/>
  <c r="M71" i="8"/>
  <c r="M72" i="8"/>
  <c r="M88" i="8"/>
  <c r="BZ622" i="1"/>
  <c r="CD622" i="1"/>
  <c r="M77" i="8"/>
  <c r="M86" i="8"/>
  <c r="M75" i="8"/>
  <c r="M90" i="8"/>
  <c r="M94" i="8"/>
  <c r="M85" i="8"/>
  <c r="BR622" i="1"/>
  <c r="P88" i="8"/>
  <c r="M84" i="8"/>
  <c r="M93" i="8"/>
  <c r="BG609" i="1"/>
  <c r="M89" i="8"/>
  <c r="M74" i="8"/>
  <c r="M81" i="8"/>
  <c r="BN622" i="1"/>
  <c r="BV622" i="1"/>
  <c r="BL591" i="1"/>
  <c r="CJ591" i="1"/>
  <c r="CF591" i="1"/>
  <c r="BT591" i="1"/>
  <c r="CB591" i="1"/>
  <c r="BP591" i="1"/>
  <c r="BX591" i="1"/>
  <c r="CJ560" i="1"/>
  <c r="CK552" i="1"/>
  <c r="BT560" i="1"/>
  <c r="BL560" i="1"/>
  <c r="CK556" i="1"/>
  <c r="BP560" i="1"/>
  <c r="CF560" i="1"/>
  <c r="CK529" i="1"/>
  <c r="CB498" i="1"/>
  <c r="BL498" i="1"/>
  <c r="BX498" i="1"/>
  <c r="BP498" i="1"/>
  <c r="CF498" i="1"/>
  <c r="BX467" i="1"/>
  <c r="BT467" i="1"/>
  <c r="CF467" i="1"/>
  <c r="BP467" i="1"/>
  <c r="CB467" i="1"/>
  <c r="BL467" i="1"/>
  <c r="Z80" i="9"/>
  <c r="Z91" i="9"/>
  <c r="Z71" i="9"/>
  <c r="Z83" i="9"/>
  <c r="Z92" i="9"/>
  <c r="Z87" i="9"/>
  <c r="Z90" i="9"/>
  <c r="Z89" i="9"/>
  <c r="Z82" i="9"/>
  <c r="Z88" i="9"/>
  <c r="Z77" i="9"/>
  <c r="Z72" i="9"/>
  <c r="Z86" i="9"/>
  <c r="Z85" i="9"/>
  <c r="Z84" i="9"/>
  <c r="Z78" i="9"/>
  <c r="Z94" i="9"/>
  <c r="CK436" i="1"/>
  <c r="R94" i="8"/>
  <c r="R88" i="8"/>
  <c r="N81" i="8"/>
  <c r="N94" i="8"/>
  <c r="N84" i="8"/>
  <c r="N90" i="8"/>
  <c r="X76" i="8"/>
  <c r="N71" i="8"/>
  <c r="R80" i="8"/>
  <c r="X77" i="8"/>
  <c r="X87" i="8"/>
  <c r="CC405" i="1"/>
  <c r="BY405" i="1"/>
  <c r="X92" i="8"/>
  <c r="X75" i="8"/>
  <c r="R92" i="8"/>
  <c r="R75" i="8"/>
  <c r="CK393" i="1"/>
  <c r="R90" i="8"/>
  <c r="G72" i="8"/>
  <c r="R81" i="8"/>
  <c r="R78" i="8"/>
  <c r="N78" i="8"/>
  <c r="N93" i="8"/>
  <c r="N80" i="8"/>
  <c r="N75" i="8"/>
  <c r="N77" i="8"/>
  <c r="X81" i="8"/>
  <c r="X71" i="8"/>
  <c r="CG405" i="1"/>
  <c r="BM405" i="1"/>
  <c r="X90" i="8"/>
  <c r="X82" i="8"/>
  <c r="R77" i="8"/>
  <c r="R82" i="8"/>
  <c r="R83" i="8"/>
  <c r="R73" i="8"/>
  <c r="R87" i="8"/>
  <c r="N83" i="8"/>
  <c r="N87" i="8"/>
  <c r="N82" i="8"/>
  <c r="N73" i="8"/>
  <c r="N92" i="8"/>
  <c r="X80" i="8"/>
  <c r="R91" i="8"/>
  <c r="X74" i="8"/>
  <c r="BU405" i="1"/>
  <c r="X89" i="8"/>
  <c r="X86" i="8"/>
  <c r="X88" i="8"/>
  <c r="R72" i="8"/>
  <c r="R89" i="8"/>
  <c r="M91" i="8"/>
  <c r="E19" i="11"/>
  <c r="CK392" i="1"/>
  <c r="CK381" i="1"/>
  <c r="CK395" i="1"/>
  <c r="CK391" i="1"/>
  <c r="CK398" i="1"/>
  <c r="CK403" i="1"/>
  <c r="CK386" i="1"/>
  <c r="CK399" i="1"/>
  <c r="CK384" i="1"/>
  <c r="CK396" i="1"/>
  <c r="CK400" i="1"/>
  <c r="CK388" i="1"/>
  <c r="CK390" i="1"/>
  <c r="CK394" i="1"/>
  <c r="CK382" i="1"/>
  <c r="CK404" i="1"/>
  <c r="CK402" i="1"/>
  <c r="CK387" i="1"/>
  <c r="CK385" i="1"/>
  <c r="CK401" i="1"/>
  <c r="BR374" i="1"/>
  <c r="BW374" i="1"/>
  <c r="BN374" i="1"/>
  <c r="BV374" i="1"/>
  <c r="CK374" i="1"/>
  <c r="BK374" i="1"/>
  <c r="CA374" i="1"/>
  <c r="CI374" i="1"/>
  <c r="CD374" i="1"/>
  <c r="BZ374" i="1"/>
  <c r="BS374" i="1"/>
  <c r="BO374" i="1"/>
  <c r="E17" i="11"/>
  <c r="CK342" i="1"/>
  <c r="CK339" i="1"/>
  <c r="CK333" i="1"/>
  <c r="CK341" i="1"/>
  <c r="CK323" i="1"/>
  <c r="BQ343" i="1"/>
  <c r="CK325" i="1"/>
  <c r="BY343" i="1"/>
  <c r="CJ343" i="1"/>
  <c r="CK329" i="1"/>
  <c r="CG343" i="1"/>
  <c r="BM343" i="1"/>
  <c r="CK337" i="1"/>
  <c r="CE312" i="1"/>
  <c r="BO312" i="1"/>
  <c r="CJ292" i="1"/>
  <c r="BT312" i="1"/>
  <c r="BK312" i="1"/>
  <c r="BW312" i="1"/>
  <c r="AC14" i="10"/>
  <c r="CA312" i="1"/>
  <c r="BY281" i="1"/>
  <c r="CC281" i="1"/>
  <c r="CG281" i="1"/>
  <c r="AC10" i="10"/>
  <c r="BU281" i="1"/>
  <c r="CJ259" i="1"/>
  <c r="CJ267" i="1"/>
  <c r="E15" i="11"/>
  <c r="CK272" i="1"/>
  <c r="CK275" i="1"/>
  <c r="CK269" i="1"/>
  <c r="CK271" i="1"/>
  <c r="CK279" i="1"/>
  <c r="CK263" i="1"/>
  <c r="CK280" i="1"/>
  <c r="CK261" i="1"/>
  <c r="CK273" i="1"/>
  <c r="CK278" i="1"/>
  <c r="CK264" i="1"/>
  <c r="CK277" i="1"/>
  <c r="CK274" i="1"/>
  <c r="CK257" i="1"/>
  <c r="CK267" i="1"/>
  <c r="CK260" i="1"/>
  <c r="CK259" i="1"/>
  <c r="CK265" i="1"/>
  <c r="CK268" i="1"/>
  <c r="CK276" i="1"/>
  <c r="CK258" i="1"/>
  <c r="CJ271" i="1"/>
  <c r="N80" i="5"/>
  <c r="D15" i="11"/>
  <c r="G15" i="11" s="1"/>
  <c r="CJ273" i="1"/>
  <c r="CJ279" i="1"/>
  <c r="CJ258" i="1"/>
  <c r="CJ266" i="1"/>
  <c r="CJ272" i="1"/>
  <c r="CJ261" i="1"/>
  <c r="CJ265" i="1"/>
  <c r="CJ277" i="1"/>
  <c r="CJ274" i="1"/>
  <c r="CJ276" i="1"/>
  <c r="CJ257" i="1"/>
  <c r="CJ270" i="1"/>
  <c r="CJ278" i="1"/>
  <c r="CJ269" i="1"/>
  <c r="CJ268" i="1"/>
  <c r="CJ280" i="1"/>
  <c r="CJ262" i="1"/>
  <c r="CJ260" i="1"/>
  <c r="CJ264" i="1"/>
  <c r="BM281" i="1"/>
  <c r="BQ281" i="1"/>
  <c r="CJ263" i="1"/>
  <c r="CK262" i="1"/>
  <c r="CK266" i="1"/>
  <c r="CJ243" i="1"/>
  <c r="CJ238" i="1"/>
  <c r="CJ242" i="1"/>
  <c r="BR250" i="1"/>
  <c r="CJ229" i="1"/>
  <c r="CJ247" i="1"/>
  <c r="AC8" i="10"/>
  <c r="AC12" i="10"/>
  <c r="D14" i="11"/>
  <c r="G14" i="11" s="1"/>
  <c r="CJ249" i="1"/>
  <c r="CJ226" i="1"/>
  <c r="CJ244" i="1"/>
  <c r="CJ232" i="1"/>
  <c r="CJ233" i="1"/>
  <c r="CJ239" i="1"/>
  <c r="CJ248" i="1"/>
  <c r="CJ246" i="1"/>
  <c r="BF237" i="1"/>
  <c r="CJ231" i="1"/>
  <c r="CJ236" i="1"/>
  <c r="CJ237" i="1"/>
  <c r="CJ235" i="1"/>
  <c r="BV250" i="1"/>
  <c r="BZ250" i="1"/>
  <c r="CJ230" i="1"/>
  <c r="CJ240" i="1"/>
  <c r="CA219" i="1"/>
  <c r="CI219" i="1"/>
  <c r="BU219" i="1"/>
  <c r="BW219" i="1"/>
  <c r="BY219" i="1"/>
  <c r="CK197" i="1"/>
  <c r="CC219" i="1"/>
  <c r="BS219" i="1"/>
  <c r="CE219" i="1"/>
  <c r="BQ219" i="1"/>
  <c r="W85" i="8"/>
  <c r="P72" i="8"/>
  <c r="U78" i="8"/>
  <c r="U92" i="8"/>
  <c r="U87" i="8"/>
  <c r="U84" i="8"/>
  <c r="C83" i="8"/>
  <c r="CJ169" i="1"/>
  <c r="CJ175" i="1"/>
  <c r="CJ181" i="1"/>
  <c r="CJ178" i="1"/>
  <c r="CJ164" i="1"/>
  <c r="CJ184" i="1"/>
  <c r="D12" i="11"/>
  <c r="G12" i="11" s="1"/>
  <c r="C92" i="8"/>
  <c r="C71" i="8"/>
  <c r="C75" i="8"/>
  <c r="C86" i="8"/>
  <c r="C89" i="8"/>
  <c r="P85" i="8"/>
  <c r="P73" i="8"/>
  <c r="P80" i="8"/>
  <c r="W76" i="8"/>
  <c r="W86" i="8"/>
  <c r="W72" i="8"/>
  <c r="W87" i="8"/>
  <c r="BT188" i="1"/>
  <c r="U72" i="8"/>
  <c r="U81" i="8"/>
  <c r="U94" i="8"/>
  <c r="CJ186" i="1"/>
  <c r="CJ183" i="1"/>
  <c r="CJ172" i="1"/>
  <c r="CJ173" i="1"/>
  <c r="CJ170" i="1"/>
  <c r="CJ177" i="1"/>
  <c r="C76" i="8"/>
  <c r="C77" i="8"/>
  <c r="C91" i="8"/>
  <c r="C90" i="8"/>
  <c r="C88" i="8"/>
  <c r="P71" i="8"/>
  <c r="P84" i="8"/>
  <c r="P87" i="8"/>
  <c r="W90" i="8"/>
  <c r="W75" i="8"/>
  <c r="W74" i="8"/>
  <c r="W92" i="8"/>
  <c r="W91" i="8"/>
  <c r="CF188" i="1"/>
  <c r="BL188" i="1"/>
  <c r="CB188" i="1"/>
  <c r="P75" i="8"/>
  <c r="U91" i="8"/>
  <c r="U90" i="8"/>
  <c r="U80" i="8"/>
  <c r="CJ165" i="1"/>
  <c r="CJ180" i="1"/>
  <c r="CJ182" i="1"/>
  <c r="CJ179" i="1"/>
  <c r="CJ171" i="1"/>
  <c r="C78" i="8"/>
  <c r="C87" i="8"/>
  <c r="C94" i="8"/>
  <c r="C74" i="8"/>
  <c r="P78" i="8"/>
  <c r="P92" i="8"/>
  <c r="P89" i="8"/>
  <c r="W83" i="8"/>
  <c r="W78" i="8"/>
  <c r="W80" i="8"/>
  <c r="W94" i="8"/>
  <c r="W84" i="8"/>
  <c r="BX188" i="1"/>
  <c r="BJ188" i="1"/>
  <c r="CJ118" i="1"/>
  <c r="BT126" i="1"/>
  <c r="BX126" i="1"/>
  <c r="BL126" i="1"/>
  <c r="CF126" i="1"/>
  <c r="CJ114" i="1"/>
  <c r="CB126" i="1"/>
  <c r="BP126" i="1"/>
  <c r="BQ95" i="1"/>
  <c r="BU95" i="1"/>
  <c r="BM95" i="1"/>
  <c r="CG95" i="1"/>
  <c r="CC95" i="1"/>
  <c r="D9" i="11"/>
  <c r="G9" i="11" s="1"/>
  <c r="CJ89" i="1"/>
  <c r="CJ84" i="1"/>
  <c r="CJ72" i="1"/>
  <c r="CJ76" i="1"/>
  <c r="CJ93" i="1"/>
  <c r="CJ75" i="1"/>
  <c r="CJ90" i="1"/>
  <c r="CJ74" i="1"/>
  <c r="CJ79" i="1"/>
  <c r="CJ71" i="1"/>
  <c r="CJ80" i="1"/>
  <c r="CJ83" i="1"/>
  <c r="CJ73" i="1"/>
  <c r="CJ87" i="1"/>
  <c r="CJ92" i="1"/>
  <c r="CJ88" i="1"/>
  <c r="CJ82" i="1"/>
  <c r="CJ81" i="1"/>
  <c r="CJ94" i="1"/>
  <c r="CJ91" i="1"/>
  <c r="CJ77" i="1"/>
  <c r="CJ85" i="1"/>
  <c r="CJ78" i="1"/>
  <c r="BY95" i="1"/>
  <c r="CJ86" i="1"/>
  <c r="BO64" i="1"/>
  <c r="BK64" i="1"/>
  <c r="CJ64" i="1"/>
  <c r="CI64" i="1"/>
  <c r="CA64" i="1"/>
  <c r="BS64" i="1"/>
  <c r="CE64" i="1"/>
  <c r="BW64" i="1"/>
  <c r="CJ20" i="1"/>
  <c r="BZ33" i="1"/>
  <c r="CI33" i="1"/>
  <c r="BS33" i="1"/>
  <c r="BO33" i="1"/>
  <c r="BK33" i="1"/>
  <c r="BG20" i="1"/>
  <c r="AB60" i="9"/>
  <c r="CD33" i="1"/>
  <c r="CE33" i="1"/>
  <c r="BF950" i="1"/>
  <c r="CJ913" i="1"/>
  <c r="CK927" i="1"/>
  <c r="BF919" i="1"/>
  <c r="D36" i="11"/>
  <c r="G36" i="11" s="1"/>
  <c r="CJ914" i="1"/>
  <c r="CJ912" i="1"/>
  <c r="CJ928" i="1"/>
  <c r="CJ923" i="1"/>
  <c r="CJ911" i="1"/>
  <c r="CJ910" i="1"/>
  <c r="CJ919" i="1"/>
  <c r="CJ915" i="1"/>
  <c r="CJ920" i="1"/>
  <c r="CJ926" i="1"/>
  <c r="CJ924" i="1"/>
  <c r="CJ908" i="1"/>
  <c r="CJ931" i="1"/>
  <c r="CJ922" i="1"/>
  <c r="CJ918" i="1"/>
  <c r="CJ916" i="1"/>
  <c r="CJ930" i="1"/>
  <c r="CJ927" i="1"/>
  <c r="CJ921" i="1"/>
  <c r="E36" i="11"/>
  <c r="CK916" i="1"/>
  <c r="CK929" i="1"/>
  <c r="CK908" i="1"/>
  <c r="CK912" i="1"/>
  <c r="CK920" i="1"/>
  <c r="CK926" i="1"/>
  <c r="CK925" i="1"/>
  <c r="CK928" i="1"/>
  <c r="CK924" i="1"/>
  <c r="CK918" i="1"/>
  <c r="CK921" i="1"/>
  <c r="CK910" i="1"/>
  <c r="CK913" i="1"/>
  <c r="CK930" i="1"/>
  <c r="CK909" i="1"/>
  <c r="CK922" i="1"/>
  <c r="CK914" i="1"/>
  <c r="CK931" i="1"/>
  <c r="CK917" i="1"/>
  <c r="CK911" i="1"/>
  <c r="CJ929" i="1"/>
  <c r="CJ909" i="1"/>
  <c r="CJ884" i="1"/>
  <c r="CK890" i="1"/>
  <c r="BF888" i="1"/>
  <c r="D35" i="11"/>
  <c r="G35" i="11" s="1"/>
  <c r="CJ895" i="1"/>
  <c r="CJ898" i="1"/>
  <c r="CJ883" i="1"/>
  <c r="CJ890" i="1"/>
  <c r="CJ878" i="1"/>
  <c r="CJ899" i="1"/>
  <c r="CJ881" i="1"/>
  <c r="CJ885" i="1"/>
  <c r="CJ894" i="1"/>
  <c r="CJ900" i="1"/>
  <c r="CJ887" i="1"/>
  <c r="CJ879" i="1"/>
  <c r="CJ891" i="1"/>
  <c r="CJ897" i="1"/>
  <c r="CJ896" i="1"/>
  <c r="CJ888" i="1"/>
  <c r="CJ877" i="1"/>
  <c r="CJ886" i="1"/>
  <c r="CJ882" i="1"/>
  <c r="CJ889" i="1"/>
  <c r="CJ893" i="1"/>
  <c r="E35" i="11"/>
  <c r="CK896" i="1"/>
  <c r="CK900" i="1"/>
  <c r="CK880" i="1"/>
  <c r="CK893" i="1"/>
  <c r="CK888" i="1"/>
  <c r="CK889" i="1"/>
  <c r="CK897" i="1"/>
  <c r="CK882" i="1"/>
  <c r="CK884" i="1"/>
  <c r="CK899" i="1"/>
  <c r="CK881" i="1"/>
  <c r="CK883" i="1"/>
  <c r="CK895" i="1"/>
  <c r="CK891" i="1"/>
  <c r="CK877" i="1"/>
  <c r="CK892" i="1"/>
  <c r="CK885" i="1"/>
  <c r="CK887" i="1"/>
  <c r="CK879" i="1"/>
  <c r="CK894" i="1"/>
  <c r="CK878" i="1"/>
  <c r="CJ880" i="1"/>
  <c r="BF857" i="1"/>
  <c r="D34" i="11"/>
  <c r="G34" i="11" s="1"/>
  <c r="CJ850" i="1"/>
  <c r="CJ867" i="1"/>
  <c r="CJ869" i="1"/>
  <c r="CJ853" i="1"/>
  <c r="CJ858" i="1"/>
  <c r="CJ847" i="1"/>
  <c r="CJ865" i="1"/>
  <c r="CJ868" i="1"/>
  <c r="CJ864" i="1"/>
  <c r="CJ861" i="1"/>
  <c r="CJ848" i="1"/>
  <c r="CJ862" i="1"/>
  <c r="CJ857" i="1"/>
  <c r="CJ849" i="1"/>
  <c r="CJ852" i="1"/>
  <c r="CJ856" i="1"/>
  <c r="CJ860" i="1"/>
  <c r="CJ866" i="1"/>
  <c r="CJ863" i="1"/>
  <c r="CJ854" i="1"/>
  <c r="E34" i="11"/>
  <c r="CK851" i="1"/>
  <c r="CK857" i="1"/>
  <c r="CK866" i="1"/>
  <c r="CK869" i="1"/>
  <c r="CK858" i="1"/>
  <c r="CK849" i="1"/>
  <c r="CK862" i="1"/>
  <c r="CK853" i="1"/>
  <c r="CK863" i="1"/>
  <c r="CK847" i="1"/>
  <c r="CK861" i="1"/>
  <c r="CK854" i="1"/>
  <c r="CK868" i="1"/>
  <c r="CK848" i="1"/>
  <c r="CK865" i="1"/>
  <c r="CK867" i="1"/>
  <c r="CK859" i="1"/>
  <c r="CK846" i="1"/>
  <c r="CK855" i="1"/>
  <c r="CK850" i="1"/>
  <c r="CJ859" i="1"/>
  <c r="CJ851" i="1"/>
  <c r="CJ846" i="1"/>
  <c r="CK852" i="1"/>
  <c r="CJ855" i="1"/>
  <c r="CK856" i="1"/>
  <c r="CK864" i="1"/>
  <c r="S85" i="8"/>
  <c r="S84" i="8"/>
  <c r="S83" i="8"/>
  <c r="S86" i="8"/>
  <c r="S89" i="8"/>
  <c r="S92" i="8"/>
  <c r="S79" i="8"/>
  <c r="S87" i="8"/>
  <c r="S75" i="8"/>
  <c r="S90" i="8"/>
  <c r="S80" i="8"/>
  <c r="S94" i="8"/>
  <c r="S76" i="8"/>
  <c r="S71" i="8"/>
  <c r="S88" i="8"/>
  <c r="H90" i="8"/>
  <c r="H81" i="8"/>
  <c r="H82" i="8"/>
  <c r="H91" i="8"/>
  <c r="H77" i="8"/>
  <c r="H73" i="8"/>
  <c r="H75" i="8"/>
  <c r="H83" i="8"/>
  <c r="H89" i="8"/>
  <c r="BF826" i="1"/>
  <c r="G83" i="8"/>
  <c r="AB60" i="8"/>
  <c r="K80" i="8"/>
  <c r="S78" i="8"/>
  <c r="S91" i="8"/>
  <c r="K76" i="8"/>
  <c r="H92" i="8"/>
  <c r="H71" i="8"/>
  <c r="H87" i="8"/>
  <c r="K77" i="8"/>
  <c r="K73" i="8"/>
  <c r="K71" i="8"/>
  <c r="E33" i="11"/>
  <c r="CK828" i="1"/>
  <c r="CK820" i="1"/>
  <c r="CK832" i="1"/>
  <c r="CK835" i="1"/>
  <c r="CK819" i="1"/>
  <c r="CK829" i="1"/>
  <c r="CK821" i="1"/>
  <c r="CK837" i="1"/>
  <c r="CK815" i="1"/>
  <c r="CK816" i="1"/>
  <c r="CK823" i="1"/>
  <c r="CK825" i="1"/>
  <c r="CK836" i="1"/>
  <c r="CK824" i="1"/>
  <c r="CK838" i="1"/>
  <c r="CK827" i="1"/>
  <c r="CK834" i="1"/>
  <c r="CK818" i="1"/>
  <c r="CK817" i="1"/>
  <c r="CK833" i="1"/>
  <c r="CK831" i="1"/>
  <c r="J74" i="8"/>
  <c r="N74" i="8"/>
  <c r="N72" i="8"/>
  <c r="N85" i="8"/>
  <c r="H84" i="8"/>
  <c r="CJ831" i="1"/>
  <c r="V92" i="8"/>
  <c r="V81" i="8"/>
  <c r="V83" i="8"/>
  <c r="V76" i="8"/>
  <c r="V93" i="8"/>
  <c r="V77" i="8"/>
  <c r="V85" i="8"/>
  <c r="V79" i="8"/>
  <c r="V91" i="8"/>
  <c r="V87" i="8"/>
  <c r="V73" i="8"/>
  <c r="V71" i="8"/>
  <c r="V88" i="8"/>
  <c r="V75" i="8"/>
  <c r="V74" i="8"/>
  <c r="V72" i="8"/>
  <c r="Q82" i="8"/>
  <c r="Q74" i="8"/>
  <c r="Z83" i="8"/>
  <c r="Z81" i="8"/>
  <c r="Z93" i="8"/>
  <c r="Z80" i="8"/>
  <c r="Z91" i="8"/>
  <c r="Z72" i="8"/>
  <c r="Z94" i="8"/>
  <c r="Z76" i="8"/>
  <c r="Z84" i="8"/>
  <c r="Z77" i="8"/>
  <c r="Z75" i="8"/>
  <c r="Z71" i="8"/>
  <c r="Z85" i="8"/>
  <c r="Z79" i="8"/>
  <c r="Z74" i="8"/>
  <c r="Z86" i="8"/>
  <c r="Z92" i="8"/>
  <c r="Z73" i="8"/>
  <c r="Z88" i="8"/>
  <c r="Z89" i="8"/>
  <c r="Z90" i="8"/>
  <c r="Z87" i="8"/>
  <c r="V90" i="8"/>
  <c r="V82" i="8"/>
  <c r="D33" i="11"/>
  <c r="G33" i="11" s="1"/>
  <c r="CJ817" i="1"/>
  <c r="CJ820" i="1"/>
  <c r="CJ815" i="1"/>
  <c r="CJ837" i="1"/>
  <c r="CJ818" i="1"/>
  <c r="CJ830" i="1"/>
  <c r="CJ834" i="1"/>
  <c r="CJ829" i="1"/>
  <c r="CJ836" i="1"/>
  <c r="CJ832" i="1"/>
  <c r="CJ821" i="1"/>
  <c r="CJ828" i="1"/>
  <c r="CJ822" i="1"/>
  <c r="CJ826" i="1"/>
  <c r="CJ824" i="1"/>
  <c r="CJ825" i="1"/>
  <c r="CJ833" i="1"/>
  <c r="CJ816" i="1"/>
  <c r="CJ838" i="1"/>
  <c r="J92" i="8"/>
  <c r="J94" i="8"/>
  <c r="J85" i="8"/>
  <c r="J84" i="8"/>
  <c r="J88" i="8"/>
  <c r="J83" i="8"/>
  <c r="J91" i="8"/>
  <c r="J71" i="8"/>
  <c r="J77" i="8"/>
  <c r="J93" i="8"/>
  <c r="J87" i="8"/>
  <c r="J76" i="8"/>
  <c r="J72" i="8"/>
  <c r="J82" i="8"/>
  <c r="J80" i="8"/>
  <c r="J73" i="8"/>
  <c r="J75" i="8"/>
  <c r="J89" i="8"/>
  <c r="J79" i="8"/>
  <c r="J81" i="8"/>
  <c r="J86" i="8"/>
  <c r="S93" i="8"/>
  <c r="G74" i="8"/>
  <c r="K89" i="8"/>
  <c r="S74" i="8"/>
  <c r="K74" i="8"/>
  <c r="K88" i="8"/>
  <c r="H86" i="8"/>
  <c r="H74" i="8"/>
  <c r="H93" i="8"/>
  <c r="K87" i="8"/>
  <c r="I71" i="8"/>
  <c r="I76" i="8"/>
  <c r="I94" i="8"/>
  <c r="I92" i="8"/>
  <c r="I85" i="8"/>
  <c r="I77" i="8"/>
  <c r="I72" i="8"/>
  <c r="I80" i="8"/>
  <c r="I82" i="8"/>
  <c r="I90" i="8"/>
  <c r="I74" i="8"/>
  <c r="I84" i="8"/>
  <c r="I88" i="8"/>
  <c r="I81" i="8"/>
  <c r="I73" i="8"/>
  <c r="H80" i="8"/>
  <c r="CJ835" i="1"/>
  <c r="T75" i="8"/>
  <c r="T85" i="8"/>
  <c r="T71" i="8"/>
  <c r="T78" i="8"/>
  <c r="T74" i="8"/>
  <c r="T83" i="8"/>
  <c r="T94" i="8"/>
  <c r="T79" i="8"/>
  <c r="T93" i="8"/>
  <c r="H72" i="8"/>
  <c r="CJ819" i="1"/>
  <c r="CK822" i="1"/>
  <c r="J78" i="8"/>
  <c r="S77" i="8"/>
  <c r="I83" i="8"/>
  <c r="CJ823" i="1"/>
  <c r="K94" i="8"/>
  <c r="K83" i="8"/>
  <c r="K85" i="8"/>
  <c r="K82" i="8"/>
  <c r="S73" i="8"/>
  <c r="S81" i="8"/>
  <c r="G90" i="8"/>
  <c r="K78" i="8"/>
  <c r="K72" i="8"/>
  <c r="S72" i="8"/>
  <c r="K75" i="8"/>
  <c r="H94" i="8"/>
  <c r="H78" i="8"/>
  <c r="K92" i="8"/>
  <c r="K91" i="8"/>
  <c r="P90" i="8"/>
  <c r="P77" i="8"/>
  <c r="P81" i="8"/>
  <c r="P83" i="8"/>
  <c r="P91" i="8"/>
  <c r="P93" i="8"/>
  <c r="P74" i="8"/>
  <c r="P79" i="8"/>
  <c r="P86" i="8"/>
  <c r="O88" i="8"/>
  <c r="O83" i="8"/>
  <c r="O75" i="8"/>
  <c r="H88" i="8"/>
  <c r="CK830" i="1"/>
  <c r="X78" i="8"/>
  <c r="X83" i="8"/>
  <c r="X85" i="8"/>
  <c r="Z82" i="8"/>
  <c r="CK826" i="1"/>
  <c r="Z78" i="8"/>
  <c r="T72" i="8"/>
  <c r="V78" i="8"/>
  <c r="I79" i="8"/>
  <c r="Q83" i="8"/>
  <c r="D83" i="5"/>
  <c r="CK796" i="1"/>
  <c r="E32" i="11"/>
  <c r="CK797" i="1"/>
  <c r="CK793" i="1"/>
  <c r="CK785" i="1"/>
  <c r="CK802" i="1"/>
  <c r="CK784" i="1"/>
  <c r="CK786" i="1"/>
  <c r="CK801" i="1"/>
  <c r="CK789" i="1"/>
  <c r="CK794" i="1"/>
  <c r="CK798" i="1"/>
  <c r="CK790" i="1"/>
  <c r="CK787" i="1"/>
  <c r="CK795" i="1"/>
  <c r="CK807" i="1"/>
  <c r="CK805" i="1"/>
  <c r="CK803" i="1"/>
  <c r="CK799" i="1"/>
  <c r="CK791" i="1"/>
  <c r="CK806" i="1"/>
  <c r="D32" i="11"/>
  <c r="G32" i="11" s="1"/>
  <c r="CJ803" i="1"/>
  <c r="CJ800" i="1"/>
  <c r="CJ792" i="1"/>
  <c r="CJ799" i="1"/>
  <c r="CJ784" i="1"/>
  <c r="CJ801" i="1"/>
  <c r="CJ791" i="1"/>
  <c r="CJ802" i="1"/>
  <c r="CJ805" i="1"/>
  <c r="CJ788" i="1"/>
  <c r="CJ795" i="1"/>
  <c r="CJ796" i="1"/>
  <c r="CJ787" i="1"/>
  <c r="CJ807" i="1"/>
  <c r="CJ785" i="1"/>
  <c r="CJ806" i="1"/>
  <c r="CJ789" i="1"/>
  <c r="CJ793" i="1"/>
  <c r="CJ797" i="1"/>
  <c r="CJ804" i="1"/>
  <c r="CJ790" i="1"/>
  <c r="CJ794" i="1"/>
  <c r="CJ756" i="1"/>
  <c r="D31" i="11"/>
  <c r="G31" i="11" s="1"/>
  <c r="CJ753" i="1"/>
  <c r="CJ774" i="1"/>
  <c r="CJ757" i="1"/>
  <c r="CJ761" i="1"/>
  <c r="CJ762" i="1"/>
  <c r="CJ767" i="1"/>
  <c r="CJ765" i="1"/>
  <c r="CJ763" i="1"/>
  <c r="CJ775" i="1"/>
  <c r="CJ759" i="1"/>
  <c r="CJ755" i="1"/>
  <c r="CJ766" i="1"/>
  <c r="CJ771" i="1"/>
  <c r="CJ776" i="1"/>
  <c r="CJ758" i="1"/>
  <c r="CJ769" i="1"/>
  <c r="CJ754" i="1"/>
  <c r="CJ770" i="1"/>
  <c r="CJ760" i="1"/>
  <c r="CJ772" i="1"/>
  <c r="CJ773" i="1"/>
  <c r="CJ768" i="1"/>
  <c r="N83" i="5"/>
  <c r="N82" i="5"/>
  <c r="CJ729" i="1"/>
  <c r="CK726" i="1"/>
  <c r="CJ741" i="1"/>
  <c r="D30" i="11"/>
  <c r="G30" i="11" s="1"/>
  <c r="CJ738" i="1"/>
  <c r="CJ722" i="1"/>
  <c r="CJ728" i="1"/>
  <c r="CJ723" i="1"/>
  <c r="CJ742" i="1"/>
  <c r="CJ732" i="1"/>
  <c r="CJ730" i="1"/>
  <c r="CJ726" i="1"/>
  <c r="CJ740" i="1"/>
  <c r="CJ724" i="1"/>
  <c r="CJ745" i="1"/>
  <c r="CJ735" i="1"/>
  <c r="CJ739" i="1"/>
  <c r="CJ736" i="1"/>
  <c r="CJ744" i="1"/>
  <c r="CJ734" i="1"/>
  <c r="CJ727" i="1"/>
  <c r="CJ743" i="1"/>
  <c r="CJ731" i="1"/>
  <c r="E30" i="11"/>
  <c r="CK733" i="1"/>
  <c r="CK740" i="1"/>
  <c r="CK728" i="1"/>
  <c r="CK731" i="1"/>
  <c r="CK741" i="1"/>
  <c r="CK723" i="1"/>
  <c r="CK729" i="1"/>
  <c r="CK739" i="1"/>
  <c r="CK734" i="1"/>
  <c r="CK745" i="1"/>
  <c r="CK735" i="1"/>
  <c r="CK722" i="1"/>
  <c r="CK743" i="1"/>
  <c r="CK724" i="1"/>
  <c r="CK738" i="1"/>
  <c r="CK732" i="1"/>
  <c r="CK744" i="1"/>
  <c r="CK737" i="1"/>
  <c r="CK727" i="1"/>
  <c r="CK725" i="1"/>
  <c r="CK730" i="1"/>
  <c r="CK736" i="1"/>
  <c r="CJ725" i="1"/>
  <c r="CJ737" i="1"/>
  <c r="E29" i="11"/>
  <c r="CK695" i="1"/>
  <c r="CK706" i="1"/>
  <c r="CK699" i="1"/>
  <c r="CK703" i="1"/>
  <c r="CK714" i="1"/>
  <c r="CK710" i="1"/>
  <c r="CK691" i="1"/>
  <c r="CK704" i="1"/>
  <c r="CK707" i="1"/>
  <c r="CK698" i="1"/>
  <c r="CK694" i="1"/>
  <c r="CK700" i="1"/>
  <c r="CK711" i="1"/>
  <c r="CK701" i="1"/>
  <c r="CK697" i="1"/>
  <c r="CK709" i="1"/>
  <c r="CK705" i="1"/>
  <c r="CK712" i="1"/>
  <c r="CK713" i="1"/>
  <c r="CK693" i="1"/>
  <c r="CK702" i="1"/>
  <c r="CK696" i="1"/>
  <c r="D29" i="11"/>
  <c r="G29" i="11" s="1"/>
  <c r="CJ697" i="1"/>
  <c r="CJ698" i="1"/>
  <c r="CJ710" i="1"/>
  <c r="CJ705" i="1"/>
  <c r="CJ692" i="1"/>
  <c r="CJ713" i="1"/>
  <c r="CJ712" i="1"/>
  <c r="CJ691" i="1"/>
  <c r="CJ693" i="1"/>
  <c r="CJ694" i="1"/>
  <c r="CJ706" i="1"/>
  <c r="CJ704" i="1"/>
  <c r="CJ708" i="1"/>
  <c r="CJ701" i="1"/>
  <c r="CJ707" i="1"/>
  <c r="CJ703" i="1"/>
  <c r="CJ709" i="1"/>
  <c r="CJ702" i="1"/>
  <c r="CJ714" i="1"/>
  <c r="CJ696" i="1"/>
  <c r="CJ700" i="1"/>
  <c r="CJ699" i="1"/>
  <c r="CK708" i="1"/>
  <c r="CK692" i="1"/>
  <c r="CJ711" i="1"/>
  <c r="E27" i="11"/>
  <c r="CK630" i="1"/>
  <c r="CK646" i="1"/>
  <c r="CK642" i="1"/>
  <c r="CK645" i="1"/>
  <c r="CK651" i="1"/>
  <c r="CK652" i="1"/>
  <c r="CK637" i="1"/>
  <c r="CK641" i="1"/>
  <c r="CK643" i="1"/>
  <c r="CK638" i="1"/>
  <c r="CK629" i="1"/>
  <c r="CK635" i="1"/>
  <c r="CK633" i="1"/>
  <c r="CK640" i="1"/>
  <c r="CK634" i="1"/>
  <c r="CK649" i="1"/>
  <c r="CK631" i="1"/>
  <c r="CK647" i="1"/>
  <c r="CK639" i="1"/>
  <c r="CK648" i="1"/>
  <c r="CK636" i="1"/>
  <c r="CK644" i="1"/>
  <c r="CK650" i="1"/>
  <c r="CK632" i="1"/>
  <c r="D27" i="11"/>
  <c r="G27" i="11" s="1"/>
  <c r="CJ641" i="1"/>
  <c r="CJ647" i="1"/>
  <c r="CJ652" i="1"/>
  <c r="CJ646" i="1"/>
  <c r="CJ651" i="1"/>
  <c r="CJ634" i="1"/>
  <c r="CJ630" i="1"/>
  <c r="CJ632" i="1"/>
  <c r="CJ650" i="1"/>
  <c r="CJ638" i="1"/>
  <c r="CJ645" i="1"/>
  <c r="CJ642" i="1"/>
  <c r="CJ640" i="1"/>
  <c r="CJ629" i="1"/>
  <c r="CJ631" i="1"/>
  <c r="CJ649" i="1"/>
  <c r="CJ643" i="1"/>
  <c r="CJ633" i="1"/>
  <c r="CJ636" i="1"/>
  <c r="CJ644" i="1"/>
  <c r="CJ635" i="1"/>
  <c r="CJ637" i="1"/>
  <c r="CJ639" i="1"/>
  <c r="CJ648" i="1"/>
  <c r="F92" i="8"/>
  <c r="F78" i="8"/>
  <c r="F82" i="8"/>
  <c r="F85" i="8"/>
  <c r="F93" i="8"/>
  <c r="F90" i="8"/>
  <c r="F79" i="8"/>
  <c r="AC31" i="8"/>
  <c r="AC93" i="8" s="1"/>
  <c r="E26" i="11"/>
  <c r="CK618" i="1"/>
  <c r="CK621" i="1"/>
  <c r="CK603" i="1"/>
  <c r="CK612" i="1"/>
  <c r="CK619" i="1"/>
  <c r="CK609" i="1"/>
  <c r="CK599" i="1"/>
  <c r="CK610" i="1"/>
  <c r="CK605" i="1"/>
  <c r="CK613" i="1"/>
  <c r="CK611" i="1"/>
  <c r="CK614" i="1"/>
  <c r="CK602" i="1"/>
  <c r="CK615" i="1"/>
  <c r="CK617" i="1"/>
  <c r="CK598" i="1"/>
  <c r="CK601" i="1"/>
  <c r="CK600" i="1"/>
  <c r="CK616" i="1"/>
  <c r="CK607" i="1"/>
  <c r="CK606" i="1"/>
  <c r="CK620" i="1"/>
  <c r="CK604" i="1"/>
  <c r="CK608" i="1"/>
  <c r="F89" i="8"/>
  <c r="F77" i="8"/>
  <c r="F87" i="8"/>
  <c r="F84" i="8"/>
  <c r="F73" i="8"/>
  <c r="D26" i="11"/>
  <c r="G26" i="11" s="1"/>
  <c r="CJ621" i="1"/>
  <c r="CJ599" i="1"/>
  <c r="CJ608" i="1"/>
  <c r="CJ618" i="1"/>
  <c r="CJ611" i="1"/>
  <c r="CJ617" i="1"/>
  <c r="CJ612" i="1"/>
  <c r="CJ607" i="1"/>
  <c r="CJ598" i="1"/>
  <c r="CJ600" i="1"/>
  <c r="CJ614" i="1"/>
  <c r="CJ604" i="1"/>
  <c r="CJ601" i="1"/>
  <c r="CJ615" i="1"/>
  <c r="CJ619" i="1"/>
  <c r="CJ610" i="1"/>
  <c r="CJ602" i="1"/>
  <c r="CJ609" i="1"/>
  <c r="CJ603" i="1"/>
  <c r="CJ606" i="1"/>
  <c r="CJ605" i="1"/>
  <c r="CJ613" i="1"/>
  <c r="CJ616" i="1"/>
  <c r="CJ620" i="1"/>
  <c r="F72" i="8"/>
  <c r="F80" i="8"/>
  <c r="F83" i="8"/>
  <c r="F76" i="8"/>
  <c r="Z74" i="5"/>
  <c r="Z76" i="5"/>
  <c r="AB7" i="10"/>
  <c r="Z78" i="5"/>
  <c r="E25" i="11"/>
  <c r="CK580" i="1"/>
  <c r="CK584" i="1"/>
  <c r="CK575" i="1"/>
  <c r="CK577" i="1"/>
  <c r="CK587" i="1"/>
  <c r="CK585" i="1"/>
  <c r="CK583" i="1"/>
  <c r="CK570" i="1"/>
  <c r="CK571" i="1"/>
  <c r="CK581" i="1"/>
  <c r="CK578" i="1"/>
  <c r="CK586" i="1"/>
  <c r="CK567" i="1"/>
  <c r="CK568" i="1"/>
  <c r="CK582" i="1"/>
  <c r="CK576" i="1"/>
  <c r="CK589" i="1"/>
  <c r="CK579" i="1"/>
  <c r="CK572" i="1"/>
  <c r="CK574" i="1"/>
  <c r="CK569" i="1"/>
  <c r="CK588" i="1"/>
  <c r="CK590" i="1"/>
  <c r="CK573" i="1"/>
  <c r="CJ488" i="1"/>
  <c r="L90" i="5"/>
  <c r="D22" i="11"/>
  <c r="G22" i="11" s="1"/>
  <c r="CJ474" i="1"/>
  <c r="CJ485" i="1"/>
  <c r="CJ481" i="1"/>
  <c r="CJ479" i="1"/>
  <c r="CJ495" i="1"/>
  <c r="CJ482" i="1"/>
  <c r="CJ486" i="1"/>
  <c r="CJ477" i="1"/>
  <c r="CJ478" i="1"/>
  <c r="CJ494" i="1"/>
  <c r="CJ497" i="1"/>
  <c r="CJ475" i="1"/>
  <c r="CJ489" i="1"/>
  <c r="CJ491" i="1"/>
  <c r="CJ496" i="1"/>
  <c r="CJ490" i="1"/>
  <c r="CJ493" i="1"/>
  <c r="CJ487" i="1"/>
  <c r="CJ483" i="1"/>
  <c r="CJ484" i="1"/>
  <c r="CJ480" i="1"/>
  <c r="CJ492" i="1"/>
  <c r="L75" i="5"/>
  <c r="S79" i="5"/>
  <c r="N81" i="5"/>
  <c r="CJ462" i="1"/>
  <c r="L88" i="5"/>
  <c r="D21" i="11"/>
  <c r="G21" i="11" s="1"/>
  <c r="CJ457" i="1"/>
  <c r="CJ452" i="1"/>
  <c r="CJ465" i="1"/>
  <c r="CJ445" i="1"/>
  <c r="CJ455" i="1"/>
  <c r="CJ460" i="1"/>
  <c r="CJ451" i="1"/>
  <c r="CJ449" i="1"/>
  <c r="CJ464" i="1"/>
  <c r="CJ448" i="1"/>
  <c r="CJ453" i="1"/>
  <c r="CJ456" i="1"/>
  <c r="CJ444" i="1"/>
  <c r="CJ459" i="1"/>
  <c r="CJ443" i="1"/>
  <c r="CJ447" i="1"/>
  <c r="CJ466" i="1"/>
  <c r="CJ461" i="1"/>
  <c r="CJ463" i="1"/>
  <c r="CJ446" i="1"/>
  <c r="CJ450" i="1"/>
  <c r="G73" i="9"/>
  <c r="D84" i="9"/>
  <c r="D20" i="11"/>
  <c r="G20" i="11" s="1"/>
  <c r="CJ430" i="1"/>
  <c r="CJ431" i="1"/>
  <c r="CJ423" i="1"/>
  <c r="CJ425" i="1"/>
  <c r="CJ435" i="1"/>
  <c r="CJ412" i="1"/>
  <c r="CJ415" i="1"/>
  <c r="CJ433" i="1"/>
  <c r="CJ432" i="1"/>
  <c r="CJ418" i="1"/>
  <c r="CJ434" i="1"/>
  <c r="CJ420" i="1"/>
  <c r="CJ424" i="1"/>
  <c r="CJ419" i="1"/>
  <c r="CJ426" i="1"/>
  <c r="CJ427" i="1"/>
  <c r="CJ421" i="1"/>
  <c r="CJ422" i="1"/>
  <c r="CJ413" i="1"/>
  <c r="CJ429" i="1"/>
  <c r="CJ416" i="1"/>
  <c r="CJ417" i="1"/>
  <c r="CJ428" i="1"/>
  <c r="CJ414" i="1"/>
  <c r="G89" i="9"/>
  <c r="G71" i="8"/>
  <c r="G75" i="8"/>
  <c r="BF392" i="1"/>
  <c r="E86" i="8"/>
  <c r="E73" i="8"/>
  <c r="E93" i="8"/>
  <c r="E85" i="8"/>
  <c r="E90" i="8"/>
  <c r="E92" i="8"/>
  <c r="E77" i="8"/>
  <c r="E87" i="8"/>
  <c r="E84" i="8"/>
  <c r="E82" i="8"/>
  <c r="E81" i="8"/>
  <c r="E80" i="8"/>
  <c r="E88" i="8"/>
  <c r="E94" i="8"/>
  <c r="E72" i="8"/>
  <c r="E89" i="8"/>
  <c r="E79" i="8"/>
  <c r="E76" i="8"/>
  <c r="E91" i="8"/>
  <c r="E78" i="8"/>
  <c r="E74" i="8"/>
  <c r="E71" i="8"/>
  <c r="AA85" i="8"/>
  <c r="AA88" i="8"/>
  <c r="AA94" i="8"/>
  <c r="AA78" i="8"/>
  <c r="AA71" i="8"/>
  <c r="AA79" i="8"/>
  <c r="AA82" i="8"/>
  <c r="AA92" i="8"/>
  <c r="AA87" i="8"/>
  <c r="AA76" i="8"/>
  <c r="AA73" i="8"/>
  <c r="AA91" i="8"/>
  <c r="AA89" i="8"/>
  <c r="AA90" i="8"/>
  <c r="AA72" i="8"/>
  <c r="AA84" i="8"/>
  <c r="AA93" i="8"/>
  <c r="AA77" i="8"/>
  <c r="AA75" i="8"/>
  <c r="AA86" i="8"/>
  <c r="AA74" i="8"/>
  <c r="AA83" i="8"/>
  <c r="AA81" i="8"/>
  <c r="AA80" i="8"/>
  <c r="G88" i="8"/>
  <c r="G80" i="8"/>
  <c r="G76" i="8"/>
  <c r="G92" i="8"/>
  <c r="G79" i="8"/>
  <c r="G82" i="8"/>
  <c r="G86" i="8"/>
  <c r="G73" i="8"/>
  <c r="G93" i="8"/>
  <c r="D92" i="8"/>
  <c r="G84" i="8"/>
  <c r="G87" i="8"/>
  <c r="G94" i="8"/>
  <c r="D19" i="11"/>
  <c r="G19" i="11" s="1"/>
  <c r="CJ397" i="1"/>
  <c r="CJ390" i="1"/>
  <c r="CJ392" i="1"/>
  <c r="CJ391" i="1"/>
  <c r="CJ398" i="1"/>
  <c r="CJ394" i="1"/>
  <c r="CJ383" i="1"/>
  <c r="CJ400" i="1"/>
  <c r="CJ385" i="1"/>
  <c r="CJ399" i="1"/>
  <c r="CJ393" i="1"/>
  <c r="CJ396" i="1"/>
  <c r="CJ403" i="1"/>
  <c r="CJ386" i="1"/>
  <c r="CJ402" i="1"/>
  <c r="CJ382" i="1"/>
  <c r="CJ389" i="1"/>
  <c r="CJ395" i="1"/>
  <c r="CJ388" i="1"/>
  <c r="CJ404" i="1"/>
  <c r="CJ384" i="1"/>
  <c r="CJ381" i="1"/>
  <c r="CJ401" i="1"/>
  <c r="CJ387" i="1"/>
  <c r="F71" i="8"/>
  <c r="F94" i="8"/>
  <c r="E83" i="8"/>
  <c r="D86" i="8"/>
  <c r="D85" i="8"/>
  <c r="D90" i="8"/>
  <c r="D83" i="8"/>
  <c r="D73" i="8"/>
  <c r="D71" i="8"/>
  <c r="D87" i="8"/>
  <c r="D94" i="8"/>
  <c r="D89" i="8"/>
  <c r="D75" i="8"/>
  <c r="D74" i="8"/>
  <c r="D79" i="8"/>
  <c r="D72" i="8"/>
  <c r="D93" i="8"/>
  <c r="D77" i="8"/>
  <c r="D82" i="8"/>
  <c r="D91" i="8"/>
  <c r="D84" i="8"/>
  <c r="D78" i="8"/>
  <c r="D81" i="8"/>
  <c r="D88" i="8"/>
  <c r="Y85" i="8"/>
  <c r="Y78" i="8"/>
  <c r="Y76" i="8"/>
  <c r="Y87" i="8"/>
  <c r="Y93" i="8"/>
  <c r="Y72" i="8"/>
  <c r="Y91" i="8"/>
  <c r="Y84" i="8"/>
  <c r="Y82" i="8"/>
  <c r="Y90" i="8"/>
  <c r="Y71" i="8"/>
  <c r="Y77" i="8"/>
  <c r="Y80" i="8"/>
  <c r="Y73" i="8"/>
  <c r="Y74" i="8"/>
  <c r="Y86" i="8"/>
  <c r="Y94" i="8"/>
  <c r="Y88" i="8"/>
  <c r="Y92" i="8"/>
  <c r="Y83" i="8"/>
  <c r="Y79" i="8"/>
  <c r="Y81" i="8"/>
  <c r="Y89" i="8"/>
  <c r="G81" i="8"/>
  <c r="G78" i="8"/>
  <c r="G91" i="8"/>
  <c r="G77" i="8"/>
  <c r="G85" i="8"/>
  <c r="AB31" i="8"/>
  <c r="AB88" i="8" s="1"/>
  <c r="U77" i="8"/>
  <c r="U76" i="8"/>
  <c r="U89" i="8"/>
  <c r="U74" i="8"/>
  <c r="U75" i="8"/>
  <c r="U86" i="8"/>
  <c r="U73" i="8"/>
  <c r="U71" i="8"/>
  <c r="U85" i="8"/>
  <c r="U88" i="8"/>
  <c r="C82" i="8"/>
  <c r="C84" i="8"/>
  <c r="E75" i="8"/>
  <c r="D80" i="8"/>
  <c r="B91" i="8"/>
  <c r="B94" i="8"/>
  <c r="D18" i="11"/>
  <c r="G18" i="11" s="1"/>
  <c r="CJ372" i="1"/>
  <c r="CJ363" i="1"/>
  <c r="CJ366" i="1"/>
  <c r="CJ368" i="1"/>
  <c r="CJ351" i="1"/>
  <c r="CJ373" i="1"/>
  <c r="CJ361" i="1"/>
  <c r="CJ359" i="1"/>
  <c r="CJ360" i="1"/>
  <c r="CJ350" i="1"/>
  <c r="CJ364" i="1"/>
  <c r="CJ365" i="1"/>
  <c r="CJ369" i="1"/>
  <c r="CJ354" i="1"/>
  <c r="CJ357" i="1"/>
  <c r="CJ371" i="1"/>
  <c r="CJ356" i="1"/>
  <c r="CJ352" i="1"/>
  <c r="CJ358" i="1"/>
  <c r="CJ367" i="1"/>
  <c r="CJ353" i="1"/>
  <c r="CJ370" i="1"/>
  <c r="CJ362" i="1"/>
  <c r="CJ355" i="1"/>
  <c r="L82" i="5"/>
  <c r="L73" i="5"/>
  <c r="L83" i="5"/>
  <c r="L79" i="5"/>
  <c r="L76" i="5"/>
  <c r="L84" i="5"/>
  <c r="L78" i="5"/>
  <c r="R82" i="5"/>
  <c r="B88" i="5"/>
  <c r="F80" i="5"/>
  <c r="CK292" i="1"/>
  <c r="E89" i="5"/>
  <c r="H73" i="5"/>
  <c r="N84" i="5"/>
  <c r="N78" i="5"/>
  <c r="N89" i="5"/>
  <c r="N73" i="5"/>
  <c r="CJ296" i="1"/>
  <c r="CK296" i="1"/>
  <c r="H74" i="5"/>
  <c r="H92" i="5"/>
  <c r="N85" i="5"/>
  <c r="V78" i="5"/>
  <c r="N76" i="5"/>
  <c r="N88" i="5"/>
  <c r="N91" i="5"/>
  <c r="N90" i="5"/>
  <c r="N72" i="5"/>
  <c r="E16" i="11"/>
  <c r="CK297" i="1"/>
  <c r="CK288" i="1"/>
  <c r="CK290" i="1"/>
  <c r="CK311" i="1"/>
  <c r="CK307" i="1"/>
  <c r="CK304" i="1"/>
  <c r="CK305" i="1"/>
  <c r="CK294" i="1"/>
  <c r="CK293" i="1"/>
  <c r="CK310" i="1"/>
  <c r="CK295" i="1"/>
  <c r="CK303" i="1"/>
  <c r="CK302" i="1"/>
  <c r="CK309" i="1"/>
  <c r="CK289" i="1"/>
  <c r="CK306" i="1"/>
  <c r="CK298" i="1"/>
  <c r="CK301" i="1"/>
  <c r="CK299" i="1"/>
  <c r="CK291" i="1"/>
  <c r="H84" i="5"/>
  <c r="D82" i="5"/>
  <c r="N77" i="5"/>
  <c r="D89" i="5"/>
  <c r="D78" i="5"/>
  <c r="N79" i="5"/>
  <c r="N75" i="5"/>
  <c r="H78" i="5"/>
  <c r="N86" i="5"/>
  <c r="N74" i="5"/>
  <c r="N87" i="5"/>
  <c r="D16" i="11"/>
  <c r="G16" i="11" s="1"/>
  <c r="CJ311" i="1"/>
  <c r="CJ306" i="1"/>
  <c r="CJ307" i="1"/>
  <c r="CJ303" i="1"/>
  <c r="CJ291" i="1"/>
  <c r="CJ289" i="1"/>
  <c r="CJ298" i="1"/>
  <c r="CJ305" i="1"/>
  <c r="CJ288" i="1"/>
  <c r="CJ299" i="1"/>
  <c r="CJ290" i="1"/>
  <c r="CJ293" i="1"/>
  <c r="CJ310" i="1"/>
  <c r="CJ295" i="1"/>
  <c r="CJ302" i="1"/>
  <c r="CJ301" i="1"/>
  <c r="CJ309" i="1"/>
  <c r="CJ297" i="1"/>
  <c r="CJ294" i="1"/>
  <c r="CJ300" i="1"/>
  <c r="CJ308" i="1"/>
  <c r="CK308" i="1"/>
  <c r="G31" i="10"/>
  <c r="G89" i="10" s="1"/>
  <c r="H80" i="5"/>
  <c r="H79" i="5"/>
  <c r="H81" i="5"/>
  <c r="T82" i="5"/>
  <c r="H76" i="5"/>
  <c r="H82" i="5"/>
  <c r="H89" i="5"/>
  <c r="E14" i="11"/>
  <c r="CK237" i="1"/>
  <c r="CK228" i="1"/>
  <c r="CK238" i="1"/>
  <c r="CK226" i="1"/>
  <c r="CK239" i="1"/>
  <c r="CK243" i="1"/>
  <c r="CK230" i="1"/>
  <c r="CK229" i="1"/>
  <c r="CK231" i="1"/>
  <c r="CK235" i="1"/>
  <c r="CK236" i="1"/>
  <c r="CK248" i="1"/>
  <c r="CK246" i="1"/>
  <c r="CK233" i="1"/>
  <c r="CK227" i="1"/>
  <c r="CK234" i="1"/>
  <c r="CK240" i="1"/>
  <c r="CK247" i="1"/>
  <c r="CK245" i="1"/>
  <c r="CK232" i="1"/>
  <c r="CK249" i="1"/>
  <c r="CK242" i="1"/>
  <c r="CK244" i="1"/>
  <c r="CK241" i="1"/>
  <c r="H87" i="5"/>
  <c r="T78" i="5"/>
  <c r="H86" i="5"/>
  <c r="H85" i="5"/>
  <c r="H77" i="5"/>
  <c r="H75" i="5"/>
  <c r="H91" i="5"/>
  <c r="H83" i="5"/>
  <c r="H88" i="5"/>
  <c r="H90" i="5"/>
  <c r="E87" i="9"/>
  <c r="M75" i="9"/>
  <c r="J86" i="9"/>
  <c r="P86" i="5"/>
  <c r="T74" i="5"/>
  <c r="D13" i="11"/>
  <c r="G13" i="11" s="1"/>
  <c r="CJ205" i="1"/>
  <c r="CJ218" i="1"/>
  <c r="CJ198" i="1"/>
  <c r="CJ209" i="1"/>
  <c r="CJ206" i="1"/>
  <c r="CJ200" i="1"/>
  <c r="CJ212" i="1"/>
  <c r="CJ204" i="1"/>
  <c r="CJ217" i="1"/>
  <c r="CJ202" i="1"/>
  <c r="CJ213" i="1"/>
  <c r="CJ210" i="1"/>
  <c r="CJ201" i="1"/>
  <c r="CJ216" i="1"/>
  <c r="CJ214" i="1"/>
  <c r="CJ195" i="1"/>
  <c r="CJ208" i="1"/>
  <c r="CJ197" i="1"/>
  <c r="CJ196" i="1"/>
  <c r="E13" i="11"/>
  <c r="CK202" i="1"/>
  <c r="CK214" i="1"/>
  <c r="CK200" i="1"/>
  <c r="CK210" i="1"/>
  <c r="CK218" i="1"/>
  <c r="CK211" i="1"/>
  <c r="CK216" i="1"/>
  <c r="CK204" i="1"/>
  <c r="CK215" i="1"/>
  <c r="CK217" i="1"/>
  <c r="CK199" i="1"/>
  <c r="CK208" i="1"/>
  <c r="CK198" i="1"/>
  <c r="CK206" i="1"/>
  <c r="CK207" i="1"/>
  <c r="CK196" i="1"/>
  <c r="CK205" i="1"/>
  <c r="CK212" i="1"/>
  <c r="CK203" i="1"/>
  <c r="S93" i="9"/>
  <c r="P76" i="5"/>
  <c r="B76" i="5"/>
  <c r="V74" i="5"/>
  <c r="CJ199" i="1"/>
  <c r="CK209" i="1"/>
  <c r="CJ207" i="1"/>
  <c r="S77" i="9"/>
  <c r="V74" i="9"/>
  <c r="T87" i="5"/>
  <c r="P77" i="5"/>
  <c r="CJ203" i="1"/>
  <c r="CJ211" i="1"/>
  <c r="CK213" i="1"/>
  <c r="R87" i="5"/>
  <c r="R90" i="5"/>
  <c r="E86" i="5"/>
  <c r="E76" i="5"/>
  <c r="F83" i="5"/>
  <c r="E12" i="11"/>
  <c r="CK179" i="1"/>
  <c r="CK170" i="1"/>
  <c r="CK184" i="1"/>
  <c r="CK172" i="1"/>
  <c r="CK177" i="1"/>
  <c r="CK183" i="1"/>
  <c r="CK180" i="1"/>
  <c r="CK175" i="1"/>
  <c r="CK187" i="1"/>
  <c r="CK185" i="1"/>
  <c r="CK174" i="1"/>
  <c r="CK164" i="1"/>
  <c r="CK173" i="1"/>
  <c r="CK168" i="1"/>
  <c r="CK171" i="1"/>
  <c r="CK167" i="1"/>
  <c r="CK165" i="1"/>
  <c r="CK169" i="1"/>
  <c r="CK181" i="1"/>
  <c r="CK176" i="1"/>
  <c r="CK186" i="1"/>
  <c r="CK182" i="1"/>
  <c r="CK178" i="1"/>
  <c r="CK166" i="1"/>
  <c r="R72" i="5"/>
  <c r="E75" i="5"/>
  <c r="R74" i="5"/>
  <c r="E78" i="5"/>
  <c r="R77" i="5"/>
  <c r="R80" i="5"/>
  <c r="R89" i="5"/>
  <c r="R92" i="5"/>
  <c r="R84" i="5"/>
  <c r="D87" i="5"/>
  <c r="D88" i="5"/>
  <c r="D84" i="5"/>
  <c r="D90" i="5"/>
  <c r="D91" i="5"/>
  <c r="E11" i="11"/>
  <c r="CK143" i="1"/>
  <c r="CK142" i="1"/>
  <c r="CK150" i="1"/>
  <c r="CK141" i="1"/>
  <c r="CK151" i="1"/>
  <c r="CK137" i="1"/>
  <c r="CK154" i="1"/>
  <c r="CK139" i="1"/>
  <c r="CK133" i="1"/>
  <c r="CK155" i="1"/>
  <c r="CK134" i="1"/>
  <c r="CK152" i="1"/>
  <c r="CK146" i="1"/>
  <c r="CK136" i="1"/>
  <c r="CK148" i="1"/>
  <c r="CK145" i="1"/>
  <c r="CK153" i="1"/>
  <c r="CK135" i="1"/>
  <c r="CK147" i="1"/>
  <c r="CK138" i="1"/>
  <c r="CK149" i="1"/>
  <c r="CK144" i="1"/>
  <c r="CK140" i="1"/>
  <c r="CK156" i="1"/>
  <c r="R73" i="5"/>
  <c r="R91" i="5"/>
  <c r="R79" i="5"/>
  <c r="R81" i="5"/>
  <c r="R76" i="5"/>
  <c r="R78" i="5"/>
  <c r="D77" i="5"/>
  <c r="D81" i="5"/>
  <c r="D76" i="5"/>
  <c r="D74" i="5"/>
  <c r="R86" i="5"/>
  <c r="R88" i="5"/>
  <c r="R85" i="5"/>
  <c r="R83" i="5"/>
  <c r="D80" i="5"/>
  <c r="D75" i="5"/>
  <c r="D92" i="5"/>
  <c r="D73" i="5"/>
  <c r="V86" i="5"/>
  <c r="F78" i="5"/>
  <c r="F73" i="5"/>
  <c r="F81" i="5"/>
  <c r="S91" i="5"/>
  <c r="E84" i="5"/>
  <c r="E87" i="5"/>
  <c r="E91" i="5"/>
  <c r="E77" i="5"/>
  <c r="E83" i="5"/>
  <c r="T83" i="5"/>
  <c r="P92" i="5"/>
  <c r="P82" i="5"/>
  <c r="T90" i="5"/>
  <c r="T92" i="5"/>
  <c r="P72" i="5"/>
  <c r="T91" i="5"/>
  <c r="P78" i="5"/>
  <c r="P80" i="5"/>
  <c r="F85" i="5"/>
  <c r="F86" i="5"/>
  <c r="F76" i="5"/>
  <c r="F75" i="5"/>
  <c r="F92" i="5"/>
  <c r="F82" i="5"/>
  <c r="F72" i="5"/>
  <c r="E10" i="11"/>
  <c r="CK123" i="1"/>
  <c r="CK119" i="1"/>
  <c r="CK124" i="1"/>
  <c r="CK111" i="1"/>
  <c r="CK125" i="1"/>
  <c r="CK115" i="1"/>
  <c r="CK118" i="1"/>
  <c r="CK105" i="1"/>
  <c r="CK117" i="1"/>
  <c r="CK121" i="1"/>
  <c r="CK122" i="1"/>
  <c r="CK110" i="1"/>
  <c r="CK114" i="1"/>
  <c r="CK109" i="1"/>
  <c r="CK106" i="1"/>
  <c r="CK113" i="1"/>
  <c r="CK103" i="1"/>
  <c r="CK107" i="1"/>
  <c r="CK120" i="1"/>
  <c r="E90" i="5"/>
  <c r="E81" i="5"/>
  <c r="E92" i="5"/>
  <c r="E74" i="5"/>
  <c r="E85" i="5"/>
  <c r="T89" i="5"/>
  <c r="P81" i="5"/>
  <c r="T72" i="5"/>
  <c r="P84" i="5"/>
  <c r="T79" i="5"/>
  <c r="P79" i="5"/>
  <c r="F84" i="5"/>
  <c r="T73" i="5"/>
  <c r="P75" i="5"/>
  <c r="F79" i="5"/>
  <c r="F77" i="5"/>
  <c r="F87" i="5"/>
  <c r="F90" i="5"/>
  <c r="D72" i="5"/>
  <c r="D86" i="5"/>
  <c r="D85" i="5"/>
  <c r="CK116" i="1"/>
  <c r="CK104" i="1"/>
  <c r="BF113" i="1"/>
  <c r="E82" i="5"/>
  <c r="S87" i="5"/>
  <c r="E80" i="5"/>
  <c r="E73" i="5"/>
  <c r="E88" i="5"/>
  <c r="E72" i="5"/>
  <c r="T86" i="5"/>
  <c r="P88" i="5"/>
  <c r="T81" i="5"/>
  <c r="P90" i="5"/>
  <c r="P73" i="5"/>
  <c r="T88" i="5"/>
  <c r="P85" i="5"/>
  <c r="F91" i="5"/>
  <c r="F89" i="5"/>
  <c r="F88" i="5"/>
  <c r="D10" i="11"/>
  <c r="G10" i="11" s="1"/>
  <c r="CJ121" i="1"/>
  <c r="CJ119" i="1"/>
  <c r="CJ107" i="1"/>
  <c r="CJ102" i="1"/>
  <c r="CJ103" i="1"/>
  <c r="CJ124" i="1"/>
  <c r="CJ104" i="1"/>
  <c r="CJ116" i="1"/>
  <c r="CJ109" i="1"/>
  <c r="CJ108" i="1"/>
  <c r="CJ113" i="1"/>
  <c r="CJ123" i="1"/>
  <c r="CJ111" i="1"/>
  <c r="CJ125" i="1"/>
  <c r="CJ105" i="1"/>
  <c r="CJ115" i="1"/>
  <c r="CJ117" i="1"/>
  <c r="CJ120" i="1"/>
  <c r="CJ112" i="1"/>
  <c r="CJ106" i="1"/>
  <c r="CK102" i="1"/>
  <c r="CJ110" i="1"/>
  <c r="CK112" i="1"/>
  <c r="BG74" i="1"/>
  <c r="C87" i="5"/>
  <c r="Z89" i="5"/>
  <c r="Z77" i="5"/>
  <c r="Z91" i="5"/>
  <c r="BG82" i="1"/>
  <c r="I88" i="5"/>
  <c r="Y80" i="5"/>
  <c r="Z92" i="5"/>
  <c r="Z90" i="5"/>
  <c r="Z86" i="5"/>
  <c r="V89" i="5"/>
  <c r="V87" i="5"/>
  <c r="V91" i="5"/>
  <c r="V75" i="5"/>
  <c r="V77" i="5"/>
  <c r="V72" i="5"/>
  <c r="V73" i="5"/>
  <c r="V92" i="5"/>
  <c r="V79" i="5"/>
  <c r="V84" i="5"/>
  <c r="V85" i="5"/>
  <c r="V88" i="5"/>
  <c r="V83" i="5"/>
  <c r="V81" i="5"/>
  <c r="V80" i="5"/>
  <c r="V76" i="5"/>
  <c r="V82" i="5"/>
  <c r="B79" i="5"/>
  <c r="B77" i="5"/>
  <c r="B87" i="5"/>
  <c r="B84" i="5"/>
  <c r="B73" i="5"/>
  <c r="B74" i="5"/>
  <c r="B86" i="5"/>
  <c r="B85" i="5"/>
  <c r="B91" i="5"/>
  <c r="B78" i="5"/>
  <c r="B90" i="5"/>
  <c r="B80" i="5"/>
  <c r="B81" i="5"/>
  <c r="B83" i="5"/>
  <c r="B75" i="5"/>
  <c r="B89" i="5"/>
  <c r="B82" i="5"/>
  <c r="B92" i="5"/>
  <c r="Z87" i="5"/>
  <c r="Z75" i="5"/>
  <c r="Z73" i="5"/>
  <c r="Z85" i="5"/>
  <c r="Z84" i="5"/>
  <c r="Z79" i="5"/>
  <c r="C83" i="5"/>
  <c r="Y84" i="5"/>
  <c r="Z81" i="5"/>
  <c r="Z82" i="5"/>
  <c r="Z83" i="5"/>
  <c r="E9" i="11"/>
  <c r="CK81" i="1"/>
  <c r="CK72" i="1"/>
  <c r="CK78" i="1"/>
  <c r="CK75" i="1"/>
  <c r="CK93" i="1"/>
  <c r="CK73" i="1"/>
  <c r="CK77" i="1"/>
  <c r="CK74" i="1"/>
  <c r="CK94" i="1"/>
  <c r="CK90" i="1"/>
  <c r="CK86" i="1"/>
  <c r="CK82" i="1"/>
  <c r="CK89" i="1"/>
  <c r="CK91" i="1"/>
  <c r="CK71" i="1"/>
  <c r="CK92" i="1"/>
  <c r="CK87" i="1"/>
  <c r="CK80" i="1"/>
  <c r="CK88" i="1"/>
  <c r="CK85" i="1"/>
  <c r="CK84" i="1"/>
  <c r="CK79" i="1"/>
  <c r="CK76" i="1"/>
  <c r="CK83" i="1"/>
  <c r="Z88" i="5"/>
  <c r="Z80" i="5"/>
  <c r="T85" i="5"/>
  <c r="T75" i="5"/>
  <c r="T84" i="5"/>
  <c r="T76" i="5"/>
  <c r="T80" i="5"/>
  <c r="P87" i="5"/>
  <c r="P74" i="5"/>
  <c r="P89" i="5"/>
  <c r="P83" i="5"/>
  <c r="E8" i="11"/>
  <c r="CK43" i="1"/>
  <c r="CK47" i="1"/>
  <c r="CK63" i="1"/>
  <c r="CK62" i="1"/>
  <c r="CK50" i="1"/>
  <c r="CK59" i="1"/>
  <c r="CK55" i="1"/>
  <c r="CK54" i="1"/>
  <c r="CK58" i="1"/>
  <c r="CK60" i="1"/>
  <c r="CK42" i="1"/>
  <c r="CK48" i="1"/>
  <c r="CK52" i="1"/>
  <c r="CK40" i="1"/>
  <c r="CK44" i="1"/>
  <c r="CK56" i="1"/>
  <c r="CK46" i="1"/>
  <c r="CK51" i="1"/>
  <c r="CK41" i="1"/>
  <c r="CK61" i="1"/>
  <c r="J75" i="5"/>
  <c r="J85" i="5"/>
  <c r="J91" i="5"/>
  <c r="J80" i="5"/>
  <c r="J72" i="5"/>
  <c r="J79" i="5"/>
  <c r="J73" i="5"/>
  <c r="J74" i="5"/>
  <c r="J83" i="5"/>
  <c r="J92" i="5"/>
  <c r="J76" i="5"/>
  <c r="J90" i="5"/>
  <c r="J82" i="5"/>
  <c r="J77" i="5"/>
  <c r="J88" i="5"/>
  <c r="J81" i="5"/>
  <c r="J89" i="5"/>
  <c r="J84" i="5"/>
  <c r="J86" i="5"/>
  <c r="J87" i="5"/>
  <c r="J78" i="5"/>
  <c r="I84" i="5"/>
  <c r="Y88" i="5"/>
  <c r="L92" i="5"/>
  <c r="L87" i="5"/>
  <c r="L91" i="5"/>
  <c r="L86" i="5"/>
  <c r="L89" i="5"/>
  <c r="L72" i="5"/>
  <c r="L74" i="5"/>
  <c r="L80" i="5"/>
  <c r="L85" i="5"/>
  <c r="L77" i="5"/>
  <c r="X86" i="5"/>
  <c r="X73" i="5"/>
  <c r="X87" i="5"/>
  <c r="X77" i="5"/>
  <c r="X88" i="5"/>
  <c r="X84" i="5"/>
  <c r="X85" i="5"/>
  <c r="X91" i="5"/>
  <c r="X75" i="5"/>
  <c r="X90" i="5"/>
  <c r="X81" i="5"/>
  <c r="X89" i="5"/>
  <c r="X92" i="5"/>
  <c r="X83" i="5"/>
  <c r="X78" i="5"/>
  <c r="X72" i="5"/>
  <c r="X74" i="5"/>
  <c r="X76" i="5"/>
  <c r="X79" i="5"/>
  <c r="X82" i="5"/>
  <c r="X80" i="5"/>
  <c r="CK49" i="1"/>
  <c r="CK45" i="1"/>
  <c r="CK57" i="1"/>
  <c r="I80" i="5"/>
  <c r="AC31" i="5"/>
  <c r="AC80" i="5" s="1"/>
  <c r="F61" i="10"/>
  <c r="AB61" i="10" s="1"/>
  <c r="AB29" i="10"/>
  <c r="CK53" i="1"/>
  <c r="Y71" i="9"/>
  <c r="Y78" i="9"/>
  <c r="Y86" i="9"/>
  <c r="Y94" i="9"/>
  <c r="Y76" i="9"/>
  <c r="Y89" i="9"/>
  <c r="Y93" i="9"/>
  <c r="Y92" i="9"/>
  <c r="Y77" i="9"/>
  <c r="Y85" i="9"/>
  <c r="Y79" i="9"/>
  <c r="Y74" i="9"/>
  <c r="Y75" i="9"/>
  <c r="Y72" i="9"/>
  <c r="Y84" i="9"/>
  <c r="Y82" i="9"/>
  <c r="Y73" i="9"/>
  <c r="Y91" i="9"/>
  <c r="Y88" i="9"/>
  <c r="Y80" i="9"/>
  <c r="Y90" i="9"/>
  <c r="Y81" i="9"/>
  <c r="O88" i="5"/>
  <c r="O77" i="5"/>
  <c r="O74" i="5"/>
  <c r="O87" i="5"/>
  <c r="O86" i="5"/>
  <c r="O79" i="5"/>
  <c r="O92" i="5"/>
  <c r="O82" i="5"/>
  <c r="O90" i="5"/>
  <c r="O76" i="5"/>
  <c r="O78" i="5"/>
  <c r="O91" i="5"/>
  <c r="O84" i="5"/>
  <c r="O83" i="5"/>
  <c r="O73" i="5"/>
  <c r="O80" i="5"/>
  <c r="O75" i="5"/>
  <c r="O72" i="5"/>
  <c r="M31" i="10"/>
  <c r="M71" i="10" s="1"/>
  <c r="H91" i="9"/>
  <c r="H85" i="9"/>
  <c r="H93" i="9"/>
  <c r="H79" i="9"/>
  <c r="H82" i="9"/>
  <c r="H86" i="9"/>
  <c r="H77" i="9"/>
  <c r="H90" i="9"/>
  <c r="H75" i="9"/>
  <c r="H80" i="9"/>
  <c r="H89" i="9"/>
  <c r="H87" i="9"/>
  <c r="H88" i="9"/>
  <c r="H73" i="9"/>
  <c r="H72" i="9"/>
  <c r="H81" i="9"/>
  <c r="H71" i="9"/>
  <c r="H74" i="9"/>
  <c r="H83" i="9"/>
  <c r="H94" i="9"/>
  <c r="H78" i="9"/>
  <c r="H84" i="9"/>
  <c r="H92" i="9"/>
  <c r="X74" i="9"/>
  <c r="X85" i="9"/>
  <c r="X87" i="9"/>
  <c r="X93" i="9"/>
  <c r="X75" i="9"/>
  <c r="X71" i="9"/>
  <c r="X82" i="9"/>
  <c r="X79" i="9"/>
  <c r="X83" i="9"/>
  <c r="X78" i="9"/>
  <c r="X72" i="9"/>
  <c r="X84" i="9"/>
  <c r="X94" i="9"/>
  <c r="X77" i="9"/>
  <c r="X91" i="9"/>
  <c r="X86" i="9"/>
  <c r="X90" i="9"/>
  <c r="X89" i="9"/>
  <c r="X73" i="9"/>
  <c r="X81" i="9"/>
  <c r="X92" i="9"/>
  <c r="K78" i="9"/>
  <c r="K82" i="9"/>
  <c r="K94" i="9"/>
  <c r="K83" i="9"/>
  <c r="K72" i="9"/>
  <c r="K86" i="9"/>
  <c r="K92" i="9"/>
  <c r="K90" i="9"/>
  <c r="K71" i="9"/>
  <c r="K80" i="9"/>
  <c r="K76" i="9"/>
  <c r="K88" i="9"/>
  <c r="K79" i="9"/>
  <c r="K75" i="9"/>
  <c r="K85" i="9"/>
  <c r="K87" i="9"/>
  <c r="K91" i="9"/>
  <c r="K74" i="9"/>
  <c r="K84" i="9"/>
  <c r="K77" i="9"/>
  <c r="AB16" i="10"/>
  <c r="AC15" i="10"/>
  <c r="K90" i="5"/>
  <c r="K78" i="5"/>
  <c r="K80" i="5"/>
  <c r="K74" i="5"/>
  <c r="K73" i="5"/>
  <c r="K76" i="5"/>
  <c r="K72" i="5"/>
  <c r="K75" i="5"/>
  <c r="K85" i="5"/>
  <c r="K89" i="5"/>
  <c r="K84" i="5"/>
  <c r="K86" i="5"/>
  <c r="K92" i="5"/>
  <c r="K77" i="5"/>
  <c r="K88" i="5"/>
  <c r="K82" i="5"/>
  <c r="K81" i="5"/>
  <c r="O89" i="5"/>
  <c r="S31" i="10"/>
  <c r="S71" i="10" s="1"/>
  <c r="E7" i="11"/>
  <c r="CK11" i="1"/>
  <c r="CK18" i="1"/>
  <c r="CK32" i="1"/>
  <c r="CK23" i="1"/>
  <c r="CK30" i="1"/>
  <c r="CK13" i="1"/>
  <c r="CK10" i="1"/>
  <c r="CK28" i="1"/>
  <c r="CK12" i="1"/>
  <c r="CK16" i="1"/>
  <c r="CK9" i="1"/>
  <c r="CK26" i="1"/>
  <c r="CK14" i="1"/>
  <c r="CK22" i="1"/>
  <c r="CK31" i="1"/>
  <c r="CK17" i="1"/>
  <c r="CK21" i="1"/>
  <c r="CK15" i="1"/>
  <c r="CK20" i="1"/>
  <c r="CK19" i="1"/>
  <c r="CK25" i="1"/>
  <c r="CK24" i="1"/>
  <c r="CK29" i="1"/>
  <c r="CK27" i="1"/>
  <c r="M74" i="5"/>
  <c r="M79" i="5"/>
  <c r="M73" i="5"/>
  <c r="M81" i="5"/>
  <c r="M75" i="5"/>
  <c r="M87" i="5"/>
  <c r="M85" i="5"/>
  <c r="M89" i="5"/>
  <c r="M88" i="5"/>
  <c r="M78" i="5"/>
  <c r="M80" i="5"/>
  <c r="M83" i="5"/>
  <c r="M92" i="5"/>
  <c r="M76" i="5"/>
  <c r="M91" i="5"/>
  <c r="M84" i="5"/>
  <c r="M77" i="5"/>
  <c r="M72" i="5"/>
  <c r="G84" i="5"/>
  <c r="G86" i="5"/>
  <c r="G72" i="5"/>
  <c r="G91" i="5"/>
  <c r="G75" i="5"/>
  <c r="G83" i="5"/>
  <c r="G80" i="5"/>
  <c r="G90" i="5"/>
  <c r="G78" i="5"/>
  <c r="G82" i="5"/>
  <c r="G88" i="5"/>
  <c r="G79" i="5"/>
  <c r="G74" i="5"/>
  <c r="G73" i="5"/>
  <c r="G87" i="5"/>
  <c r="G77" i="5"/>
  <c r="G76" i="5"/>
  <c r="G85" i="5"/>
  <c r="G92" i="5"/>
  <c r="Q73" i="9"/>
  <c r="Q86" i="9"/>
  <c r="Q77" i="9"/>
  <c r="Q93" i="9"/>
  <c r="Q85" i="9"/>
  <c r="Q92" i="9"/>
  <c r="Q94" i="9"/>
  <c r="Q78" i="9"/>
  <c r="Q72" i="9"/>
  <c r="Q71" i="9"/>
  <c r="Q75" i="9"/>
  <c r="Q84" i="9"/>
  <c r="Q74" i="9"/>
  <c r="Q87" i="9"/>
  <c r="Q80" i="9"/>
  <c r="Q81" i="9"/>
  <c r="Q88" i="9"/>
  <c r="Q90" i="9"/>
  <c r="Q89" i="9"/>
  <c r="Q76" i="9"/>
  <c r="Q82" i="9"/>
  <c r="U31" i="10"/>
  <c r="U86" i="10" s="1"/>
  <c r="P31" i="10"/>
  <c r="P80" i="10" s="1"/>
  <c r="X31" i="10"/>
  <c r="X84" i="10" s="1"/>
  <c r="W72" i="9"/>
  <c r="W92" i="9"/>
  <c r="W79" i="9"/>
  <c r="W94" i="9"/>
  <c r="W86" i="9"/>
  <c r="W80" i="9"/>
  <c r="W74" i="9"/>
  <c r="W77" i="9"/>
  <c r="W73" i="9"/>
  <c r="W88" i="9"/>
  <c r="W84" i="9"/>
  <c r="W78" i="9"/>
  <c r="W83" i="9"/>
  <c r="W90" i="9"/>
  <c r="W75" i="9"/>
  <c r="W87" i="9"/>
  <c r="W82" i="9"/>
  <c r="W76" i="9"/>
  <c r="W91" i="9"/>
  <c r="W81" i="9"/>
  <c r="W93" i="9"/>
  <c r="W71" i="9"/>
  <c r="N84" i="9"/>
  <c r="N89" i="9"/>
  <c r="N79" i="9"/>
  <c r="N85" i="9"/>
  <c r="N73" i="9"/>
  <c r="N80" i="9"/>
  <c r="N83" i="9"/>
  <c r="N75" i="9"/>
  <c r="N92" i="9"/>
  <c r="N94" i="9"/>
  <c r="N78" i="9"/>
  <c r="N91" i="9"/>
  <c r="N77" i="9"/>
  <c r="N76" i="9"/>
  <c r="N72" i="9"/>
  <c r="N88" i="9"/>
  <c r="N93" i="9"/>
  <c r="N81" i="9"/>
  <c r="N86" i="9"/>
  <c r="N87" i="9"/>
  <c r="N90" i="9"/>
  <c r="N71" i="9"/>
  <c r="N82" i="9"/>
  <c r="H76" i="9"/>
  <c r="X76" i="9"/>
  <c r="X80" i="9"/>
  <c r="K81" i="9"/>
  <c r="AB18" i="10"/>
  <c r="AB20" i="10"/>
  <c r="AB22" i="10"/>
  <c r="Y87" i="9"/>
  <c r="Q91" i="9"/>
  <c r="S61" i="10"/>
  <c r="AB14" i="10"/>
  <c r="AC18" i="10"/>
  <c r="AC23" i="10"/>
  <c r="K31" i="10"/>
  <c r="K71" i="10" s="1"/>
  <c r="G81" i="5"/>
  <c r="AC22" i="10"/>
  <c r="AC24" i="10"/>
  <c r="Y31" i="10"/>
  <c r="Y88" i="10" s="1"/>
  <c r="AC27" i="10"/>
  <c r="J31" i="10"/>
  <c r="J86" i="10" s="1"/>
  <c r="AB8" i="10"/>
  <c r="D31" i="10"/>
  <c r="D72" i="10" s="1"/>
  <c r="U74" i="5"/>
  <c r="U91" i="5"/>
  <c r="U81" i="5"/>
  <c r="U72" i="5"/>
  <c r="U78" i="5"/>
  <c r="U89" i="5"/>
  <c r="U73" i="5"/>
  <c r="U92" i="5"/>
  <c r="U76" i="5"/>
  <c r="U80" i="5"/>
  <c r="U85" i="5"/>
  <c r="U77" i="5"/>
  <c r="U84" i="5"/>
  <c r="U87" i="5"/>
  <c r="U75" i="5"/>
  <c r="U90" i="5"/>
  <c r="U83" i="5"/>
  <c r="U88" i="5"/>
  <c r="U79" i="5"/>
  <c r="E79" i="9"/>
  <c r="E85" i="9"/>
  <c r="E77" i="9"/>
  <c r="E80" i="9"/>
  <c r="E76" i="9"/>
  <c r="E83" i="9"/>
  <c r="E82" i="9"/>
  <c r="E93" i="9"/>
  <c r="E91" i="9"/>
  <c r="E72" i="9"/>
  <c r="E89" i="9"/>
  <c r="E88" i="9"/>
  <c r="E73" i="9"/>
  <c r="E94" i="9"/>
  <c r="E90" i="9"/>
  <c r="E75" i="9"/>
  <c r="E78" i="9"/>
  <c r="E84" i="9"/>
  <c r="E86" i="9"/>
  <c r="E81" i="9"/>
  <c r="E92" i="9"/>
  <c r="E74" i="9"/>
  <c r="Q31" i="10"/>
  <c r="Q71" i="10" s="1"/>
  <c r="T93" i="9"/>
  <c r="T91" i="9"/>
  <c r="T89" i="9"/>
  <c r="T94" i="9"/>
  <c r="T71" i="9"/>
  <c r="T88" i="9"/>
  <c r="T83" i="9"/>
  <c r="T85" i="9"/>
  <c r="T77" i="9"/>
  <c r="T76" i="9"/>
  <c r="T92" i="9"/>
  <c r="T82" i="9"/>
  <c r="T78" i="9"/>
  <c r="T74" i="9"/>
  <c r="T81" i="9"/>
  <c r="T75" i="9"/>
  <c r="T86" i="9"/>
  <c r="T73" i="9"/>
  <c r="T80" i="9"/>
  <c r="T90" i="9"/>
  <c r="T79" i="9"/>
  <c r="T87" i="9"/>
  <c r="O92" i="9"/>
  <c r="O74" i="9"/>
  <c r="O91" i="9"/>
  <c r="O80" i="9"/>
  <c r="O90" i="9"/>
  <c r="O94" i="9"/>
  <c r="O86" i="9"/>
  <c r="O76" i="9"/>
  <c r="O82" i="9"/>
  <c r="O78" i="9"/>
  <c r="O79" i="9"/>
  <c r="O83" i="9"/>
  <c r="O71" i="9"/>
  <c r="O75" i="9"/>
  <c r="O87" i="9"/>
  <c r="O73" i="9"/>
  <c r="O72" i="9"/>
  <c r="O84" i="9"/>
  <c r="O85" i="9"/>
  <c r="O88" i="9"/>
  <c r="O77" i="9"/>
  <c r="N31" i="10"/>
  <c r="N74" i="10" s="1"/>
  <c r="T84" i="9"/>
  <c r="B83" i="9"/>
  <c r="B71" i="9"/>
  <c r="B75" i="9"/>
  <c r="B85" i="9"/>
  <c r="B94" i="9"/>
  <c r="B91" i="9"/>
  <c r="B72" i="9"/>
  <c r="B79" i="9"/>
  <c r="B90" i="9"/>
  <c r="B86" i="9"/>
  <c r="B78" i="9"/>
  <c r="B80" i="9"/>
  <c r="B76" i="9"/>
  <c r="B73" i="9"/>
  <c r="B81" i="9"/>
  <c r="B92" i="9"/>
  <c r="B84" i="9"/>
  <c r="B87" i="9"/>
  <c r="B88" i="9"/>
  <c r="B82" i="9"/>
  <c r="B74" i="9"/>
  <c r="B93" i="9"/>
  <c r="B77" i="9"/>
  <c r="B89" i="9"/>
  <c r="AC11" i="10"/>
  <c r="K79" i="5"/>
  <c r="O81" i="5"/>
  <c r="K83" i="5"/>
  <c r="M86" i="5"/>
  <c r="Q92" i="5"/>
  <c r="AA75" i="5"/>
  <c r="AA74" i="5"/>
  <c r="AA81" i="5"/>
  <c r="AA85" i="5"/>
  <c r="AA78" i="5"/>
  <c r="AA82" i="5"/>
  <c r="AA92" i="5"/>
  <c r="AA86" i="5"/>
  <c r="AA72" i="5"/>
  <c r="AA89" i="5"/>
  <c r="AA77" i="5"/>
  <c r="AA76" i="5"/>
  <c r="AA84" i="5"/>
  <c r="AA73" i="5"/>
  <c r="AA80" i="5"/>
  <c r="AA88" i="5"/>
  <c r="AA79" i="5"/>
  <c r="AA90" i="5"/>
  <c r="G89" i="5"/>
  <c r="Q80" i="5"/>
  <c r="M82" i="5"/>
  <c r="K87" i="5"/>
  <c r="M90" i="5"/>
  <c r="C82" i="5"/>
  <c r="C73" i="5"/>
  <c r="C85" i="5"/>
  <c r="C86" i="5"/>
  <c r="C81" i="5"/>
  <c r="C78" i="5"/>
  <c r="C92" i="5"/>
  <c r="C80" i="5"/>
  <c r="C89" i="5"/>
  <c r="C75" i="5"/>
  <c r="C79" i="5"/>
  <c r="C76" i="5"/>
  <c r="C74" i="5"/>
  <c r="C72" i="5"/>
  <c r="C88" i="5"/>
  <c r="C84" i="5"/>
  <c r="C77" i="5"/>
  <c r="C90" i="5"/>
  <c r="W31" i="10"/>
  <c r="W81" i="10" s="1"/>
  <c r="B31" i="10"/>
  <c r="B78" i="10" s="1"/>
  <c r="AB9" i="10"/>
  <c r="T31" i="10"/>
  <c r="T84" i="10" s="1"/>
  <c r="W90" i="5"/>
  <c r="W74" i="5"/>
  <c r="W83" i="5"/>
  <c r="W77" i="5"/>
  <c r="W76" i="5"/>
  <c r="W88" i="5"/>
  <c r="W82" i="5"/>
  <c r="W73" i="5"/>
  <c r="W92" i="5"/>
  <c r="W87" i="5"/>
  <c r="W91" i="5"/>
  <c r="W72" i="5"/>
  <c r="W78" i="5"/>
  <c r="W79" i="5"/>
  <c r="W86" i="5"/>
  <c r="W84" i="5"/>
  <c r="W80" i="5"/>
  <c r="W85" i="5"/>
  <c r="W75" i="5"/>
  <c r="Q87" i="5"/>
  <c r="Q82" i="5"/>
  <c r="Q76" i="5"/>
  <c r="Q81" i="5"/>
  <c r="Q85" i="5"/>
  <c r="Q75" i="5"/>
  <c r="Q90" i="5"/>
  <c r="Q77" i="5"/>
  <c r="Q73" i="5"/>
  <c r="Q83" i="5"/>
  <c r="Q78" i="5"/>
  <c r="Q79" i="5"/>
  <c r="Q86" i="5"/>
  <c r="Q72" i="5"/>
  <c r="Q89" i="5"/>
  <c r="Q91" i="5"/>
  <c r="Q74" i="5"/>
  <c r="Q84" i="5"/>
  <c r="E31" i="10"/>
  <c r="E79" i="10" s="1"/>
  <c r="U82" i="9"/>
  <c r="U88" i="9"/>
  <c r="U81" i="9"/>
  <c r="U93" i="9"/>
  <c r="U86" i="9"/>
  <c r="U76" i="9"/>
  <c r="U74" i="9"/>
  <c r="U85" i="9"/>
  <c r="U90" i="9"/>
  <c r="U92" i="9"/>
  <c r="U89" i="9"/>
  <c r="U84" i="9"/>
  <c r="U77" i="9"/>
  <c r="U78" i="9"/>
  <c r="U73" i="9"/>
  <c r="U94" i="9"/>
  <c r="U75" i="9"/>
  <c r="U80" i="9"/>
  <c r="U72" i="9"/>
  <c r="P89" i="9"/>
  <c r="P81" i="9"/>
  <c r="P93" i="9"/>
  <c r="P91" i="9"/>
  <c r="P79" i="9"/>
  <c r="P75" i="9"/>
  <c r="P82" i="9"/>
  <c r="P85" i="9"/>
  <c r="P87" i="9"/>
  <c r="P86" i="9"/>
  <c r="P92" i="9"/>
  <c r="P94" i="9"/>
  <c r="P78" i="9"/>
  <c r="P73" i="9"/>
  <c r="P84" i="9"/>
  <c r="P88" i="9"/>
  <c r="P74" i="9"/>
  <c r="P80" i="9"/>
  <c r="P90" i="9"/>
  <c r="P77" i="9"/>
  <c r="P83" i="9"/>
  <c r="P71" i="9"/>
  <c r="AC9" i="10"/>
  <c r="R31" i="10"/>
  <c r="R74" i="10" s="1"/>
  <c r="AB12" i="10"/>
  <c r="U79" i="9"/>
  <c r="AC21" i="10"/>
  <c r="AB24" i="10"/>
  <c r="K61" i="10"/>
  <c r="I77" i="9"/>
  <c r="I80" i="9"/>
  <c r="I86" i="9"/>
  <c r="I92" i="9"/>
  <c r="I82" i="9"/>
  <c r="I84" i="9"/>
  <c r="I88" i="9"/>
  <c r="I93" i="9"/>
  <c r="I78" i="9"/>
  <c r="I79" i="9"/>
  <c r="I85" i="9"/>
  <c r="I94" i="9"/>
  <c r="I73" i="9"/>
  <c r="I74" i="9"/>
  <c r="I87" i="9"/>
  <c r="I76" i="9"/>
  <c r="I72" i="9"/>
  <c r="I71" i="9"/>
  <c r="I81" i="9"/>
  <c r="I89" i="9"/>
  <c r="I90" i="9"/>
  <c r="H31" i="10"/>
  <c r="H92" i="10" s="1"/>
  <c r="AC16" i="10"/>
  <c r="AC20" i="10"/>
  <c r="AC19" i="10"/>
  <c r="AC28" i="10"/>
  <c r="D7" i="11"/>
  <c r="CJ10" i="1"/>
  <c r="CJ15" i="1"/>
  <c r="CJ23" i="1"/>
  <c r="CJ11" i="1"/>
  <c r="CJ14" i="1"/>
  <c r="CJ19" i="1"/>
  <c r="CJ24" i="1"/>
  <c r="CJ32" i="1"/>
  <c r="CJ29" i="1"/>
  <c r="CJ26" i="1"/>
  <c r="CJ25" i="1"/>
  <c r="CJ18" i="1"/>
  <c r="CJ21" i="1"/>
  <c r="CJ16" i="1"/>
  <c r="CJ31" i="1"/>
  <c r="CJ17" i="1"/>
  <c r="CJ28" i="1"/>
  <c r="CJ30" i="1"/>
  <c r="CJ13" i="1"/>
  <c r="CJ9" i="1"/>
  <c r="CJ22" i="1"/>
  <c r="CJ27" i="1"/>
  <c r="C61" i="10"/>
  <c r="AC29" i="10"/>
  <c r="I31" i="10"/>
  <c r="I88" i="10" s="1"/>
  <c r="D91" i="9"/>
  <c r="D87" i="9"/>
  <c r="D71" i="9"/>
  <c r="D74" i="9"/>
  <c r="D93" i="9"/>
  <c r="D75" i="9"/>
  <c r="D89" i="9"/>
  <c r="D79" i="9"/>
  <c r="D73" i="9"/>
  <c r="D78" i="9"/>
  <c r="D90" i="9"/>
  <c r="D82" i="9"/>
  <c r="D83" i="9"/>
  <c r="D81" i="9"/>
  <c r="D94" i="9"/>
  <c r="D72" i="9"/>
  <c r="D85" i="9"/>
  <c r="D86" i="9"/>
  <c r="D77" i="9"/>
  <c r="L81" i="9"/>
  <c r="L94" i="9"/>
  <c r="L89" i="9"/>
  <c r="L85" i="9"/>
  <c r="L86" i="9"/>
  <c r="L90" i="9"/>
  <c r="L78" i="9"/>
  <c r="L73" i="9"/>
  <c r="L74" i="9"/>
  <c r="L84" i="9"/>
  <c r="L93" i="9"/>
  <c r="L87" i="9"/>
  <c r="L91" i="9"/>
  <c r="L77" i="9"/>
  <c r="L75" i="9"/>
  <c r="L80" i="9"/>
  <c r="L71" i="9"/>
  <c r="L79" i="9"/>
  <c r="L92" i="9"/>
  <c r="L82" i="9"/>
  <c r="L88" i="9"/>
  <c r="L83" i="9"/>
  <c r="L72" i="9"/>
  <c r="G74" i="9"/>
  <c r="G87" i="9"/>
  <c r="G80" i="9"/>
  <c r="G82" i="9"/>
  <c r="G88" i="9"/>
  <c r="G71" i="9"/>
  <c r="G79" i="9"/>
  <c r="G94" i="9"/>
  <c r="G90" i="9"/>
  <c r="G92" i="9"/>
  <c r="G75" i="9"/>
  <c r="G72" i="9"/>
  <c r="G77" i="9"/>
  <c r="G76" i="9"/>
  <c r="G84" i="9"/>
  <c r="G91" i="9"/>
  <c r="G78" i="9"/>
  <c r="G83" i="9"/>
  <c r="G93" i="9"/>
  <c r="G86" i="9"/>
  <c r="F81" i="9"/>
  <c r="F89" i="9"/>
  <c r="F80" i="9"/>
  <c r="F87" i="9"/>
  <c r="F84" i="9"/>
  <c r="F91" i="9"/>
  <c r="F94" i="9"/>
  <c r="F78" i="9"/>
  <c r="F88" i="9"/>
  <c r="F83" i="9"/>
  <c r="F73" i="9"/>
  <c r="F71" i="9"/>
  <c r="F92" i="9"/>
  <c r="F85" i="9"/>
  <c r="F77" i="9"/>
  <c r="F86" i="9"/>
  <c r="F93" i="9"/>
  <c r="F76" i="9"/>
  <c r="F75" i="9"/>
  <c r="F82" i="9"/>
  <c r="F90" i="9"/>
  <c r="F79" i="9"/>
  <c r="F72" i="9"/>
  <c r="F74" i="9"/>
  <c r="V71" i="9"/>
  <c r="V87" i="9"/>
  <c r="V77" i="9"/>
  <c r="V75" i="9"/>
  <c r="V72" i="9"/>
  <c r="V81" i="9"/>
  <c r="V92" i="9"/>
  <c r="V88" i="9"/>
  <c r="V76" i="9"/>
  <c r="V91" i="9"/>
  <c r="V94" i="9"/>
  <c r="V80" i="9"/>
  <c r="V84" i="9"/>
  <c r="V89" i="9"/>
  <c r="V79" i="9"/>
  <c r="V83" i="9"/>
  <c r="V93" i="9"/>
  <c r="V78" i="9"/>
  <c r="V73" i="9"/>
  <c r="V85" i="9"/>
  <c r="D76" i="9"/>
  <c r="Q79" i="9"/>
  <c r="D80" i="9"/>
  <c r="I83" i="9"/>
  <c r="Q83" i="9"/>
  <c r="Y83" i="9"/>
  <c r="G85" i="9"/>
  <c r="V86" i="9"/>
  <c r="X88" i="9"/>
  <c r="K89" i="9"/>
  <c r="W89" i="9"/>
  <c r="AB28" i="10"/>
  <c r="AC61" i="9"/>
  <c r="O93" i="9"/>
  <c r="BW33" i="1"/>
  <c r="Z31" i="10"/>
  <c r="AB15" i="10"/>
  <c r="L31" i="10"/>
  <c r="L72" i="10" s="1"/>
  <c r="AC25" i="10"/>
  <c r="Y83" i="5"/>
  <c r="Y86" i="5"/>
  <c r="Y77" i="5"/>
  <c r="Y90" i="5"/>
  <c r="Y85" i="5"/>
  <c r="Y89" i="5"/>
  <c r="Y82" i="5"/>
  <c r="Y73" i="5"/>
  <c r="Y78" i="5"/>
  <c r="Y91" i="5"/>
  <c r="Y87" i="5"/>
  <c r="Y79" i="5"/>
  <c r="Y74" i="5"/>
  <c r="Y81" i="5"/>
  <c r="Y72" i="5"/>
  <c r="Y75" i="5"/>
  <c r="Y76" i="5"/>
  <c r="I89" i="5"/>
  <c r="I85" i="5"/>
  <c r="I86" i="5"/>
  <c r="I82" i="5"/>
  <c r="I83" i="5"/>
  <c r="I72" i="5"/>
  <c r="I87" i="5"/>
  <c r="I81" i="5"/>
  <c r="I78" i="5"/>
  <c r="I77" i="5"/>
  <c r="I90" i="5"/>
  <c r="I91" i="5"/>
  <c r="I75" i="5"/>
  <c r="I76" i="5"/>
  <c r="I74" i="5"/>
  <c r="I79" i="5"/>
  <c r="I73" i="5"/>
  <c r="AC31" i="9"/>
  <c r="AC93" i="9" s="1"/>
  <c r="M77" i="9"/>
  <c r="M90" i="9"/>
  <c r="M81" i="9"/>
  <c r="M85" i="9"/>
  <c r="M88" i="9"/>
  <c r="M82" i="9"/>
  <c r="M74" i="9"/>
  <c r="M84" i="9"/>
  <c r="M72" i="9"/>
  <c r="M93" i="9"/>
  <c r="M71" i="9"/>
  <c r="M91" i="9"/>
  <c r="M80" i="9"/>
  <c r="M89" i="9"/>
  <c r="M86" i="9"/>
  <c r="M79" i="9"/>
  <c r="M94" i="9"/>
  <c r="M78" i="9"/>
  <c r="M92" i="9"/>
  <c r="M73" i="9"/>
  <c r="M87" i="9"/>
  <c r="M76" i="9"/>
  <c r="U71" i="9"/>
  <c r="AB31" i="9"/>
  <c r="AB82" i="9" s="1"/>
  <c r="P72" i="9"/>
  <c r="T72" i="9"/>
  <c r="C86" i="9"/>
  <c r="C92" i="9"/>
  <c r="C87" i="9"/>
  <c r="C78" i="9"/>
  <c r="C72" i="9"/>
  <c r="C71" i="9"/>
  <c r="C93" i="9"/>
  <c r="C88" i="9"/>
  <c r="C73" i="9"/>
  <c r="C81" i="9"/>
  <c r="C84" i="9"/>
  <c r="C89" i="9"/>
  <c r="C91" i="9"/>
  <c r="C90" i="9"/>
  <c r="C83" i="9"/>
  <c r="C75" i="9"/>
  <c r="C77" i="9"/>
  <c r="C74" i="9"/>
  <c r="C82" i="9"/>
  <c r="C79" i="9"/>
  <c r="C94" i="9"/>
  <c r="C85" i="9"/>
  <c r="C80" i="9"/>
  <c r="C76" i="9"/>
  <c r="K73" i="9"/>
  <c r="S87" i="9"/>
  <c r="S74" i="9"/>
  <c r="S79" i="9"/>
  <c r="S83" i="9"/>
  <c r="S71" i="9"/>
  <c r="S94" i="9"/>
  <c r="S75" i="9"/>
  <c r="S78" i="9"/>
  <c r="S81" i="9"/>
  <c r="S73" i="9"/>
  <c r="S72" i="9"/>
  <c r="S90" i="9"/>
  <c r="S91" i="9"/>
  <c r="S85" i="9"/>
  <c r="S88" i="9"/>
  <c r="S84" i="9"/>
  <c r="S82" i="9"/>
  <c r="S86" i="9"/>
  <c r="S92" i="9"/>
  <c r="S76" i="9"/>
  <c r="S80" i="9"/>
  <c r="AA78" i="9"/>
  <c r="AA87" i="9"/>
  <c r="AA80" i="9"/>
  <c r="AA88" i="9"/>
  <c r="AA71" i="9"/>
  <c r="AA83" i="9"/>
  <c r="AA84" i="9"/>
  <c r="AA74" i="9"/>
  <c r="AA86" i="9"/>
  <c r="AA92" i="9"/>
  <c r="AA91" i="9"/>
  <c r="AA72" i="9"/>
  <c r="AA94" i="9"/>
  <c r="AA93" i="9"/>
  <c r="AA77" i="9"/>
  <c r="AA82" i="9"/>
  <c r="AA76" i="9"/>
  <c r="AA75" i="9"/>
  <c r="AA85" i="9"/>
  <c r="AA79" i="9"/>
  <c r="AA90" i="9"/>
  <c r="AA81" i="9"/>
  <c r="J89" i="9"/>
  <c r="J72" i="9"/>
  <c r="J88" i="9"/>
  <c r="J81" i="9"/>
  <c r="J79" i="9"/>
  <c r="J80" i="9"/>
  <c r="J93" i="9"/>
  <c r="J82" i="9"/>
  <c r="J71" i="9"/>
  <c r="J85" i="9"/>
  <c r="J87" i="9"/>
  <c r="J84" i="9"/>
  <c r="J74" i="9"/>
  <c r="J91" i="9"/>
  <c r="J75" i="9"/>
  <c r="J76" i="9"/>
  <c r="J73" i="9"/>
  <c r="J94" i="9"/>
  <c r="J78" i="9"/>
  <c r="J92" i="9"/>
  <c r="J77" i="9"/>
  <c r="J83" i="9"/>
  <c r="R71" i="9"/>
  <c r="R93" i="9"/>
  <c r="R85" i="9"/>
  <c r="R87" i="9"/>
  <c r="R88" i="9"/>
  <c r="R77" i="9"/>
  <c r="R81" i="9"/>
  <c r="R83" i="9"/>
  <c r="R73" i="9"/>
  <c r="R91" i="9"/>
  <c r="R89" i="9"/>
  <c r="R78" i="9"/>
  <c r="R90" i="9"/>
  <c r="R79" i="9"/>
  <c r="R80" i="9"/>
  <c r="R94" i="9"/>
  <c r="R92" i="9"/>
  <c r="R76" i="9"/>
  <c r="R86" i="9"/>
  <c r="R74" i="9"/>
  <c r="R75" i="9"/>
  <c r="R72" i="9"/>
  <c r="R84" i="9"/>
  <c r="V31" i="10"/>
  <c r="AC13" i="10"/>
  <c r="AC17" i="10"/>
  <c r="O81" i="9"/>
  <c r="W85" i="9"/>
  <c r="U87" i="9"/>
  <c r="D88" i="9"/>
  <c r="O89" i="9"/>
  <c r="AA89" i="9"/>
  <c r="V90" i="9"/>
  <c r="I91" i="9"/>
  <c r="U91" i="9"/>
  <c r="K93" i="9"/>
  <c r="AA61" i="10"/>
  <c r="AB10" i="10"/>
  <c r="AB26" i="10"/>
  <c r="O31" i="10"/>
  <c r="O85" i="10" s="1"/>
  <c r="W89" i="5"/>
  <c r="AA31" i="10"/>
  <c r="AA89" i="10" s="1"/>
  <c r="O85" i="5"/>
  <c r="AC7" i="10"/>
  <c r="C31" i="10"/>
  <c r="C73" i="10" s="1"/>
  <c r="K91" i="5"/>
  <c r="AA83" i="5"/>
  <c r="U86" i="5"/>
  <c r="AC26" i="10"/>
  <c r="AA91" i="5"/>
  <c r="S88" i="5"/>
  <c r="S74" i="5"/>
  <c r="S75" i="5"/>
  <c r="S80" i="5"/>
  <c r="S82" i="5"/>
  <c r="S85" i="5"/>
  <c r="S76" i="5"/>
  <c r="S92" i="5"/>
  <c r="S81" i="5"/>
  <c r="S77" i="5"/>
  <c r="S73" i="5"/>
  <c r="S89" i="5"/>
  <c r="S90" i="5"/>
  <c r="S72" i="5"/>
  <c r="S86" i="5"/>
  <c r="S84" i="5"/>
  <c r="S78" i="5"/>
  <c r="AM795" i="1"/>
  <c r="BF763" i="1"/>
  <c r="BF764" i="1" s="1"/>
  <c r="AF764" i="1"/>
  <c r="BE795" i="1"/>
  <c r="AO795" i="1"/>
  <c r="D54" i="11"/>
  <c r="AY795" i="1"/>
  <c r="AI795" i="1"/>
  <c r="BA795" i="1"/>
  <c r="AK795" i="1"/>
  <c r="D55" i="11"/>
  <c r="AB13" i="10"/>
  <c r="F31" i="10"/>
  <c r="F77" i="10" s="1"/>
  <c r="AU795" i="1"/>
  <c r="BF785" i="1"/>
  <c r="BF787" i="1" s="1"/>
  <c r="AH787" i="1"/>
  <c r="AW795" i="1"/>
  <c r="BG792" i="1"/>
  <c r="AG795" i="1"/>
  <c r="AQ795" i="1"/>
  <c r="BG794" i="1"/>
  <c r="AS795" i="1"/>
  <c r="BF880" i="1"/>
  <c r="BF818" i="1"/>
  <c r="BF20" i="1"/>
  <c r="AB31" i="5"/>
  <c r="AB75" i="5" s="1"/>
  <c r="CJ963" i="1" l="1"/>
  <c r="CK560" i="1"/>
  <c r="CK498" i="1"/>
  <c r="CK219" i="1"/>
  <c r="CJ157" i="1"/>
  <c r="CJ839" i="1"/>
  <c r="CK343" i="1"/>
  <c r="CK126" i="1"/>
  <c r="AC76" i="8"/>
  <c r="R95" i="8"/>
  <c r="L95" i="8"/>
  <c r="M95" i="8"/>
  <c r="CJ932" i="1"/>
  <c r="CK932" i="1"/>
  <c r="CK901" i="1"/>
  <c r="CJ901" i="1"/>
  <c r="CJ870" i="1"/>
  <c r="Z95" i="9"/>
  <c r="CK870" i="1"/>
  <c r="AC89" i="9"/>
  <c r="CK839" i="1"/>
  <c r="CJ808" i="1"/>
  <c r="CK808" i="1"/>
  <c r="CJ777" i="1"/>
  <c r="CJ746" i="1"/>
  <c r="CK746" i="1"/>
  <c r="CJ715" i="1"/>
  <c r="CK715" i="1"/>
  <c r="AB92" i="9"/>
  <c r="AB80" i="9"/>
  <c r="CJ653" i="1"/>
  <c r="CK653" i="1"/>
  <c r="CK684" i="1"/>
  <c r="CJ684" i="1"/>
  <c r="CJ622" i="1"/>
  <c r="AC72" i="8"/>
  <c r="AC79" i="8"/>
  <c r="O95" i="8"/>
  <c r="T95" i="8"/>
  <c r="Q95" i="8"/>
  <c r="N95" i="8"/>
  <c r="AC87" i="8"/>
  <c r="AC73" i="8"/>
  <c r="CK622" i="1"/>
  <c r="CK591" i="1"/>
  <c r="CJ498" i="1"/>
  <c r="CJ467" i="1"/>
  <c r="CJ436" i="1"/>
  <c r="X95" i="8"/>
  <c r="P95" i="8"/>
  <c r="S95" i="8"/>
  <c r="V95" i="8"/>
  <c r="K95" i="8"/>
  <c r="H95" i="8"/>
  <c r="CK405" i="1"/>
  <c r="CJ374" i="1"/>
  <c r="CJ312" i="1"/>
  <c r="CK312" i="1"/>
  <c r="CK281" i="1"/>
  <c r="CJ281" i="1"/>
  <c r="CJ250" i="1"/>
  <c r="CK250" i="1"/>
  <c r="CJ219" i="1"/>
  <c r="CK188" i="1"/>
  <c r="C95" i="8"/>
  <c r="I95" i="8"/>
  <c r="J95" i="8"/>
  <c r="Z95" i="8"/>
  <c r="W95" i="8"/>
  <c r="CJ188" i="1"/>
  <c r="CK157" i="1"/>
  <c r="CJ126" i="1"/>
  <c r="CK95" i="1"/>
  <c r="CJ95" i="1"/>
  <c r="CK64" i="1"/>
  <c r="CJ33" i="1"/>
  <c r="CK33" i="1"/>
  <c r="U95" i="8"/>
  <c r="F95" i="8"/>
  <c r="BG795" i="1"/>
  <c r="M86" i="10"/>
  <c r="AC94" i="5"/>
  <c r="AC87" i="5"/>
  <c r="G72" i="10"/>
  <c r="AC80" i="8"/>
  <c r="AC71" i="8"/>
  <c r="AC75" i="8"/>
  <c r="AC86" i="8"/>
  <c r="AC94" i="8"/>
  <c r="AC89" i="8"/>
  <c r="B95" i="8"/>
  <c r="AC91" i="8"/>
  <c r="AC83" i="8"/>
  <c r="AC82" i="8"/>
  <c r="AC74" i="8"/>
  <c r="AC78" i="8"/>
  <c r="AC81" i="8"/>
  <c r="AC85" i="8"/>
  <c r="G83" i="10"/>
  <c r="AC90" i="8"/>
  <c r="AC84" i="8"/>
  <c r="AC77" i="8"/>
  <c r="AC92" i="8"/>
  <c r="AC88" i="8"/>
  <c r="G76" i="10"/>
  <c r="G73" i="10"/>
  <c r="T92" i="10"/>
  <c r="G91" i="10"/>
  <c r="W89" i="10"/>
  <c r="AB72" i="9"/>
  <c r="AC87" i="9"/>
  <c r="AB73" i="8"/>
  <c r="AB83" i="8"/>
  <c r="AB90" i="8"/>
  <c r="AB85" i="8"/>
  <c r="AB77" i="8"/>
  <c r="AB87" i="8"/>
  <c r="AB94" i="8"/>
  <c r="AB72" i="8"/>
  <c r="AB79" i="8"/>
  <c r="AB89" i="8"/>
  <c r="AB82" i="8"/>
  <c r="AB81" i="8"/>
  <c r="AB71" i="8"/>
  <c r="AB93" i="8"/>
  <c r="AB76" i="8"/>
  <c r="AB75" i="8"/>
  <c r="AB86" i="8"/>
  <c r="AB92" i="8"/>
  <c r="AB78" i="8"/>
  <c r="AB91" i="8"/>
  <c r="AB80" i="8"/>
  <c r="Y95" i="8"/>
  <c r="E95" i="8"/>
  <c r="AB84" i="8"/>
  <c r="CJ405" i="1"/>
  <c r="G95" i="8"/>
  <c r="AA95" i="8"/>
  <c r="AB74" i="8"/>
  <c r="D95" i="8"/>
  <c r="I83" i="10"/>
  <c r="G92" i="10"/>
  <c r="G90" i="10"/>
  <c r="G88" i="10"/>
  <c r="G71" i="10"/>
  <c r="G77" i="10"/>
  <c r="AC91" i="5"/>
  <c r="AC88" i="5"/>
  <c r="AC79" i="5"/>
  <c r="G79" i="10"/>
  <c r="G75" i="10"/>
  <c r="G94" i="10"/>
  <c r="G78" i="10"/>
  <c r="G82" i="10"/>
  <c r="G74" i="10"/>
  <c r="G81" i="10"/>
  <c r="N95" i="5"/>
  <c r="AC74" i="5"/>
  <c r="G85" i="10"/>
  <c r="G84" i="10"/>
  <c r="G80" i="10"/>
  <c r="G87" i="10"/>
  <c r="G86" i="10"/>
  <c r="G93" i="10"/>
  <c r="B90" i="10"/>
  <c r="S83" i="10"/>
  <c r="H95" i="5"/>
  <c r="I75" i="10"/>
  <c r="I71" i="10"/>
  <c r="AC73" i="5"/>
  <c r="K83" i="10"/>
  <c r="D92" i="10"/>
  <c r="AC77" i="9"/>
  <c r="D88" i="10"/>
  <c r="D76" i="10"/>
  <c r="R95" i="5"/>
  <c r="AC76" i="5"/>
  <c r="AC77" i="5"/>
  <c r="M82" i="10"/>
  <c r="AC82" i="5"/>
  <c r="AC72" i="5"/>
  <c r="AC90" i="5"/>
  <c r="AC75" i="5"/>
  <c r="AC92" i="5"/>
  <c r="AC71" i="5"/>
  <c r="M90" i="10"/>
  <c r="AC71" i="9"/>
  <c r="AC91" i="9"/>
  <c r="AC83" i="5"/>
  <c r="AC78" i="5"/>
  <c r="AC85" i="5"/>
  <c r="AC81" i="5"/>
  <c r="AC89" i="5"/>
  <c r="AC86" i="5"/>
  <c r="AC84" i="5"/>
  <c r="AC93" i="5"/>
  <c r="K87" i="10"/>
  <c r="E95" i="5"/>
  <c r="D95" i="5"/>
  <c r="Z95" i="5"/>
  <c r="Q83" i="10"/>
  <c r="X76" i="10"/>
  <c r="X88" i="10"/>
  <c r="B74" i="10"/>
  <c r="J90" i="10"/>
  <c r="X80" i="10"/>
  <c r="E90" i="10"/>
  <c r="L76" i="10"/>
  <c r="X92" i="10"/>
  <c r="P95" i="5"/>
  <c r="AB71" i="5"/>
  <c r="T95" i="5"/>
  <c r="B95" i="5"/>
  <c r="V95" i="5"/>
  <c r="F95" i="5"/>
  <c r="U82" i="10"/>
  <c r="Q92" i="10"/>
  <c r="Q79" i="10"/>
  <c r="K81" i="10"/>
  <c r="U91" i="10"/>
  <c r="Q91" i="10"/>
  <c r="C87" i="10"/>
  <c r="K89" i="10"/>
  <c r="Q88" i="10"/>
  <c r="K79" i="10"/>
  <c r="S77" i="10"/>
  <c r="K73" i="10"/>
  <c r="S89" i="10"/>
  <c r="S73" i="10"/>
  <c r="C91" i="10"/>
  <c r="U83" i="10"/>
  <c r="U79" i="10"/>
  <c r="AB72" i="5"/>
  <c r="AB86" i="5"/>
  <c r="Q80" i="10"/>
  <c r="S79" i="10"/>
  <c r="K93" i="10"/>
  <c r="Y92" i="10"/>
  <c r="L95" i="5"/>
  <c r="P76" i="10"/>
  <c r="J74" i="10"/>
  <c r="D84" i="10"/>
  <c r="U71" i="10"/>
  <c r="I91" i="10"/>
  <c r="AA73" i="10"/>
  <c r="X95" i="5"/>
  <c r="AB92" i="5"/>
  <c r="S95" i="5"/>
  <c r="C71" i="10"/>
  <c r="AA71" i="10"/>
  <c r="D80" i="10"/>
  <c r="J95" i="5"/>
  <c r="G95" i="5"/>
  <c r="C83" i="10"/>
  <c r="I80" i="10"/>
  <c r="H72" i="10"/>
  <c r="C95" i="5"/>
  <c r="AA87" i="10"/>
  <c r="V91" i="10"/>
  <c r="V76" i="10"/>
  <c r="V92" i="10"/>
  <c r="V94" i="10"/>
  <c r="V93" i="10"/>
  <c r="V85" i="10"/>
  <c r="V71" i="10"/>
  <c r="V77" i="10"/>
  <c r="V78" i="10"/>
  <c r="V75" i="10"/>
  <c r="V80" i="10"/>
  <c r="V89" i="10"/>
  <c r="V73" i="10"/>
  <c r="V72" i="10"/>
  <c r="V88" i="10"/>
  <c r="V83" i="10"/>
  <c r="V81" i="10"/>
  <c r="V87" i="10"/>
  <c r="V84" i="10"/>
  <c r="D95" i="9"/>
  <c r="T73" i="10"/>
  <c r="T91" i="10"/>
  <c r="T94" i="10"/>
  <c r="T87" i="10"/>
  <c r="T93" i="10"/>
  <c r="T85" i="10"/>
  <c r="T86" i="10"/>
  <c r="T77" i="10"/>
  <c r="T90" i="10"/>
  <c r="T83" i="10"/>
  <c r="T75" i="10"/>
  <c r="T81" i="10"/>
  <c r="T89" i="10"/>
  <c r="T78" i="10"/>
  <c r="T80" i="10"/>
  <c r="T88" i="10"/>
  <c r="T82" i="10"/>
  <c r="T79" i="10"/>
  <c r="T74" i="10"/>
  <c r="T76" i="10"/>
  <c r="T71" i="10"/>
  <c r="E83" i="10"/>
  <c r="AB76" i="9"/>
  <c r="AB94" i="9"/>
  <c r="AB73" i="9"/>
  <c r="AB83" i="9"/>
  <c r="AB91" i="9"/>
  <c r="AB89" i="9"/>
  <c r="AB79" i="9"/>
  <c r="AB85" i="9"/>
  <c r="AB75" i="9"/>
  <c r="AB93" i="9"/>
  <c r="AB77" i="9"/>
  <c r="AB71" i="9"/>
  <c r="AB87" i="9"/>
  <c r="AB81" i="9"/>
  <c r="V95" i="9"/>
  <c r="F95" i="9"/>
  <c r="G95" i="9"/>
  <c r="L95" i="9"/>
  <c r="AC61" i="10"/>
  <c r="D65" i="11" a="1"/>
  <c r="D65" i="11" s="1"/>
  <c r="D63" i="11" a="1"/>
  <c r="D63" i="11" s="1"/>
  <c r="D41" i="11"/>
  <c r="D62" i="11" a="1"/>
  <c r="D62" i="11" s="1"/>
  <c r="D61" i="11" a="1"/>
  <c r="D61" i="11" s="1"/>
  <c r="D64" i="11" a="1"/>
  <c r="D64" i="11" s="1"/>
  <c r="D38" i="11"/>
  <c r="P88" i="10"/>
  <c r="C85" i="10"/>
  <c r="E71" i="10"/>
  <c r="Y84" i="10"/>
  <c r="AB90" i="9"/>
  <c r="T95" i="9"/>
  <c r="E95" i="9"/>
  <c r="U95" i="5"/>
  <c r="P92" i="10"/>
  <c r="R82" i="10"/>
  <c r="N95" i="9"/>
  <c r="X94" i="10"/>
  <c r="X90" i="10"/>
  <c r="X81" i="10"/>
  <c r="X86" i="10"/>
  <c r="X87" i="10"/>
  <c r="X85" i="10"/>
  <c r="X74" i="10"/>
  <c r="X75" i="10"/>
  <c r="X78" i="10"/>
  <c r="X83" i="10"/>
  <c r="X82" i="10"/>
  <c r="X79" i="10"/>
  <c r="X91" i="10"/>
  <c r="X93" i="10"/>
  <c r="X89" i="10"/>
  <c r="X73" i="10"/>
  <c r="X77" i="10"/>
  <c r="X71" i="10"/>
  <c r="S75" i="10"/>
  <c r="S88" i="10"/>
  <c r="S80" i="10"/>
  <c r="S76" i="10"/>
  <c r="S84" i="10"/>
  <c r="S74" i="10"/>
  <c r="S72" i="10"/>
  <c r="S82" i="10"/>
  <c r="S86" i="10"/>
  <c r="S81" i="10"/>
  <c r="S94" i="10"/>
  <c r="S90" i="10"/>
  <c r="S85" i="10"/>
  <c r="S78" i="10"/>
  <c r="S92" i="10"/>
  <c r="S91" i="10"/>
  <c r="S87" i="10"/>
  <c r="AA83" i="10"/>
  <c r="K95" i="5"/>
  <c r="C79" i="10"/>
  <c r="M87" i="10"/>
  <c r="M78" i="10"/>
  <c r="M79" i="10"/>
  <c r="M80" i="10"/>
  <c r="M89" i="10"/>
  <c r="M94" i="10"/>
  <c r="M88" i="10"/>
  <c r="M84" i="10"/>
  <c r="M91" i="10"/>
  <c r="M73" i="10"/>
  <c r="M77" i="10"/>
  <c r="M74" i="10"/>
  <c r="M93" i="10"/>
  <c r="M72" i="10"/>
  <c r="M85" i="10"/>
  <c r="M92" i="10"/>
  <c r="M76" i="10"/>
  <c r="M81" i="10"/>
  <c r="Y95" i="9"/>
  <c r="S95" i="9"/>
  <c r="Z82" i="10"/>
  <c r="Z73" i="10"/>
  <c r="Z92" i="10"/>
  <c r="Z79" i="10"/>
  <c r="Z90" i="10"/>
  <c r="Z71" i="10"/>
  <c r="Z83" i="10"/>
  <c r="Z87" i="10"/>
  <c r="Z77" i="10"/>
  <c r="Z84" i="10"/>
  <c r="Z94" i="10"/>
  <c r="Z93" i="10"/>
  <c r="Z91" i="10"/>
  <c r="Z86" i="10"/>
  <c r="Z78" i="10"/>
  <c r="Z80" i="10"/>
  <c r="Z89" i="10"/>
  <c r="Z88" i="10"/>
  <c r="Z76" i="10"/>
  <c r="Z85" i="10"/>
  <c r="Z72" i="10"/>
  <c r="Z75" i="10"/>
  <c r="Z81" i="10"/>
  <c r="V90" i="10"/>
  <c r="B95" i="9"/>
  <c r="AA90" i="10"/>
  <c r="AA94" i="10"/>
  <c r="AA86" i="10"/>
  <c r="AA85" i="10"/>
  <c r="AA88" i="10"/>
  <c r="AA78" i="10"/>
  <c r="AA76" i="10"/>
  <c r="AA80" i="10"/>
  <c r="AA81" i="10"/>
  <c r="AA92" i="10"/>
  <c r="AA84" i="10"/>
  <c r="AA72" i="10"/>
  <c r="AA77" i="10"/>
  <c r="AA82" i="10"/>
  <c r="AA75" i="10"/>
  <c r="AA74" i="10"/>
  <c r="AA79" i="10"/>
  <c r="AA93" i="10"/>
  <c r="AC31" i="10"/>
  <c r="AC87" i="10" s="1"/>
  <c r="O81" i="10"/>
  <c r="V86" i="10"/>
  <c r="C81" i="10"/>
  <c r="U95" i="9"/>
  <c r="M95" i="9"/>
  <c r="AC81" i="9"/>
  <c r="AC88" i="9"/>
  <c r="AC80" i="9"/>
  <c r="AC94" i="9"/>
  <c r="AC72" i="9"/>
  <c r="AC82" i="9"/>
  <c r="AC84" i="9"/>
  <c r="AC86" i="9"/>
  <c r="AC92" i="9"/>
  <c r="AC76" i="9"/>
  <c r="AC74" i="9"/>
  <c r="AC78" i="9"/>
  <c r="AC90" i="9"/>
  <c r="C89" i="10"/>
  <c r="L88" i="10"/>
  <c r="L85" i="10"/>
  <c r="L93" i="10"/>
  <c r="L81" i="10"/>
  <c r="L79" i="10"/>
  <c r="L91" i="10"/>
  <c r="L94" i="10"/>
  <c r="L75" i="10"/>
  <c r="L73" i="10"/>
  <c r="L87" i="10"/>
  <c r="L90" i="10"/>
  <c r="L83" i="10"/>
  <c r="L82" i="10"/>
  <c r="L80" i="10"/>
  <c r="L84" i="10"/>
  <c r="L74" i="10"/>
  <c r="L71" i="10"/>
  <c r="L78" i="10"/>
  <c r="L89" i="10"/>
  <c r="L86" i="10"/>
  <c r="L77" i="10"/>
  <c r="E91" i="10"/>
  <c r="AC73" i="9"/>
  <c r="I72" i="10"/>
  <c r="I74" i="10"/>
  <c r="I77" i="10"/>
  <c r="I86" i="10"/>
  <c r="I78" i="10"/>
  <c r="I76" i="10"/>
  <c r="I90" i="10"/>
  <c r="I79" i="10"/>
  <c r="I93" i="10"/>
  <c r="I73" i="10"/>
  <c r="I81" i="10"/>
  <c r="I89" i="10"/>
  <c r="I87" i="10"/>
  <c r="I82" i="10"/>
  <c r="I85" i="10"/>
  <c r="I94" i="10"/>
  <c r="AB84" i="9"/>
  <c r="P84" i="10"/>
  <c r="I92" i="10"/>
  <c r="H74" i="10"/>
  <c r="H77" i="10"/>
  <c r="H81" i="10"/>
  <c r="H85" i="10"/>
  <c r="H86" i="10"/>
  <c r="H83" i="10"/>
  <c r="H89" i="10"/>
  <c r="H79" i="10"/>
  <c r="H75" i="10"/>
  <c r="H71" i="10"/>
  <c r="H91" i="10"/>
  <c r="H82" i="10"/>
  <c r="H90" i="10"/>
  <c r="H93" i="10"/>
  <c r="H78" i="10"/>
  <c r="H87" i="10"/>
  <c r="H73" i="10"/>
  <c r="H94" i="10"/>
  <c r="H76" i="10"/>
  <c r="Q95" i="5"/>
  <c r="B73" i="10"/>
  <c r="B77" i="10"/>
  <c r="B94" i="10"/>
  <c r="B93" i="10"/>
  <c r="B72" i="10"/>
  <c r="B76" i="10"/>
  <c r="B85" i="10"/>
  <c r="B84" i="10"/>
  <c r="B87" i="10"/>
  <c r="B92" i="10"/>
  <c r="B82" i="10"/>
  <c r="B81" i="10"/>
  <c r="B91" i="10"/>
  <c r="B79" i="10"/>
  <c r="B88" i="10"/>
  <c r="B71" i="10"/>
  <c r="B89" i="10"/>
  <c r="B83" i="10"/>
  <c r="B86" i="10"/>
  <c r="B80" i="10"/>
  <c r="B75" i="10"/>
  <c r="N87" i="10"/>
  <c r="N94" i="10"/>
  <c r="N93" i="10"/>
  <c r="N71" i="10"/>
  <c r="N72" i="10"/>
  <c r="N79" i="10"/>
  <c r="N84" i="10"/>
  <c r="N76" i="10"/>
  <c r="N83" i="10"/>
  <c r="N81" i="10"/>
  <c r="N88" i="10"/>
  <c r="N92" i="10"/>
  <c r="N73" i="10"/>
  <c r="N85" i="10"/>
  <c r="N78" i="10"/>
  <c r="N82" i="10"/>
  <c r="N75" i="10"/>
  <c r="N80" i="10"/>
  <c r="N90" i="10"/>
  <c r="N89" i="10"/>
  <c r="N86" i="10"/>
  <c r="N91" i="10"/>
  <c r="N77" i="10"/>
  <c r="J75" i="10"/>
  <c r="J82" i="10"/>
  <c r="J72" i="10"/>
  <c r="J77" i="10"/>
  <c r="J80" i="10"/>
  <c r="J81" i="10"/>
  <c r="J93" i="10"/>
  <c r="J94" i="10"/>
  <c r="J76" i="10"/>
  <c r="J73" i="10"/>
  <c r="J85" i="10"/>
  <c r="J92" i="10"/>
  <c r="J78" i="10"/>
  <c r="J87" i="10"/>
  <c r="J91" i="10"/>
  <c r="J79" i="10"/>
  <c r="J83" i="10"/>
  <c r="J89" i="10"/>
  <c r="J84" i="10"/>
  <c r="J71" i="10"/>
  <c r="J88" i="10"/>
  <c r="O89" i="10"/>
  <c r="E82" i="10"/>
  <c r="AB74" i="9"/>
  <c r="L92" i="10"/>
  <c r="AB88" i="9"/>
  <c r="M75" i="10"/>
  <c r="X72" i="10"/>
  <c r="U72" i="10"/>
  <c r="U81" i="10"/>
  <c r="U73" i="10"/>
  <c r="U85" i="10"/>
  <c r="U75" i="10"/>
  <c r="U94" i="10"/>
  <c r="U93" i="10"/>
  <c r="U77" i="10"/>
  <c r="U76" i="10"/>
  <c r="U92" i="10"/>
  <c r="U84" i="10"/>
  <c r="U78" i="10"/>
  <c r="U88" i="10"/>
  <c r="U89" i="10"/>
  <c r="U74" i="10"/>
  <c r="U80" i="10"/>
  <c r="U90" i="10"/>
  <c r="Q95" i="9"/>
  <c r="AA91" i="10"/>
  <c r="U87" i="10"/>
  <c r="O95" i="5"/>
  <c r="H88" i="10"/>
  <c r="V82" i="10"/>
  <c r="E81" i="10"/>
  <c r="E85" i="10"/>
  <c r="E72" i="10"/>
  <c r="E80" i="10"/>
  <c r="E84" i="10"/>
  <c r="E77" i="10"/>
  <c r="E78" i="10"/>
  <c r="E94" i="10"/>
  <c r="E88" i="10"/>
  <c r="E92" i="10"/>
  <c r="E89" i="10"/>
  <c r="E76" i="10"/>
  <c r="E74" i="10"/>
  <c r="E73" i="10"/>
  <c r="E93" i="10"/>
  <c r="E86" i="10"/>
  <c r="AA95" i="5"/>
  <c r="Y93" i="10"/>
  <c r="Y71" i="10"/>
  <c r="Y75" i="10"/>
  <c r="Y89" i="10"/>
  <c r="Y82" i="10"/>
  <c r="Y78" i="10"/>
  <c r="Y74" i="10"/>
  <c r="Y86" i="10"/>
  <c r="Y73" i="10"/>
  <c r="Y72" i="10"/>
  <c r="Y77" i="10"/>
  <c r="Y81" i="10"/>
  <c r="Y76" i="10"/>
  <c r="Y79" i="10"/>
  <c r="Y94" i="10"/>
  <c r="Y91" i="10"/>
  <c r="Y85" i="10"/>
  <c r="Y90" i="10"/>
  <c r="P86" i="10"/>
  <c r="P77" i="10"/>
  <c r="P83" i="10"/>
  <c r="P81" i="10"/>
  <c r="P75" i="10"/>
  <c r="P93" i="10"/>
  <c r="P89" i="10"/>
  <c r="P90" i="10"/>
  <c r="P79" i="10"/>
  <c r="P78" i="10"/>
  <c r="P82" i="10"/>
  <c r="P85" i="10"/>
  <c r="P71" i="10"/>
  <c r="P91" i="10"/>
  <c r="P87" i="10"/>
  <c r="P73" i="10"/>
  <c r="P74" i="10"/>
  <c r="P94" i="10"/>
  <c r="C72" i="10"/>
  <c r="C84" i="10"/>
  <c r="C86" i="10"/>
  <c r="C88" i="10"/>
  <c r="C90" i="10"/>
  <c r="C78" i="10"/>
  <c r="C74" i="10"/>
  <c r="C92" i="10"/>
  <c r="C80" i="10"/>
  <c r="C94" i="10"/>
  <c r="C82" i="10"/>
  <c r="C76" i="10"/>
  <c r="Y83" i="10"/>
  <c r="J95" i="9"/>
  <c r="C95" i="9"/>
  <c r="V79" i="10"/>
  <c r="AB94" i="5"/>
  <c r="AB74" i="5"/>
  <c r="AB77" i="5"/>
  <c r="AB76" i="5"/>
  <c r="O72" i="10"/>
  <c r="O90" i="10"/>
  <c r="O83" i="10"/>
  <c r="O92" i="10"/>
  <c r="O88" i="10"/>
  <c r="O71" i="10"/>
  <c r="O76" i="10"/>
  <c r="O79" i="10"/>
  <c r="O82" i="10"/>
  <c r="O80" i="10"/>
  <c r="O84" i="10"/>
  <c r="O77" i="10"/>
  <c r="O87" i="10"/>
  <c r="O86" i="10"/>
  <c r="O73" i="10"/>
  <c r="O75" i="10"/>
  <c r="O94" i="10"/>
  <c r="O78" i="10"/>
  <c r="O91" i="10"/>
  <c r="O74" i="10"/>
  <c r="O93" i="10"/>
  <c r="C77" i="10"/>
  <c r="V74" i="10"/>
  <c r="R95" i="9"/>
  <c r="AA95" i="9"/>
  <c r="AB86" i="9"/>
  <c r="I95" i="5"/>
  <c r="Y95" i="5"/>
  <c r="Z74" i="10"/>
  <c r="E87" i="10"/>
  <c r="C93" i="10"/>
  <c r="I84" i="10"/>
  <c r="I95" i="9"/>
  <c r="H84" i="10"/>
  <c r="AC79" i="9"/>
  <c r="R73" i="10"/>
  <c r="R91" i="10"/>
  <c r="R83" i="10"/>
  <c r="R89" i="10"/>
  <c r="R80" i="10"/>
  <c r="R88" i="10"/>
  <c r="R90" i="10"/>
  <c r="R75" i="10"/>
  <c r="R85" i="10"/>
  <c r="R72" i="10"/>
  <c r="R84" i="10"/>
  <c r="R77" i="10"/>
  <c r="R93" i="10"/>
  <c r="R78" i="10"/>
  <c r="R79" i="10"/>
  <c r="R94" i="10"/>
  <c r="R87" i="10"/>
  <c r="R71" i="10"/>
  <c r="R81" i="10"/>
  <c r="R92" i="10"/>
  <c r="R86" i="10"/>
  <c r="R76" i="10"/>
  <c r="P95" i="9"/>
  <c r="W95" i="5"/>
  <c r="T72" i="10"/>
  <c r="W80" i="10"/>
  <c r="W76" i="10"/>
  <c r="W79" i="10"/>
  <c r="W72" i="10"/>
  <c r="W71" i="10"/>
  <c r="W75" i="10"/>
  <c r="W91" i="10"/>
  <c r="W78" i="10"/>
  <c r="W94" i="10"/>
  <c r="W86" i="10"/>
  <c r="W83" i="10"/>
  <c r="W92" i="10"/>
  <c r="W87" i="10"/>
  <c r="W84" i="10"/>
  <c r="W77" i="10"/>
  <c r="W73" i="10"/>
  <c r="W88" i="10"/>
  <c r="W85" i="10"/>
  <c r="W82" i="10"/>
  <c r="W90" i="10"/>
  <c r="W74" i="10"/>
  <c r="W93" i="10"/>
  <c r="C75" i="10"/>
  <c r="Y87" i="10"/>
  <c r="O95" i="9"/>
  <c r="Q86" i="10"/>
  <c r="Q76" i="10"/>
  <c r="Q77" i="10"/>
  <c r="Q73" i="10"/>
  <c r="Q74" i="10"/>
  <c r="Q72" i="10"/>
  <c r="Q82" i="10"/>
  <c r="Q85" i="10"/>
  <c r="Q90" i="10"/>
  <c r="Q78" i="10"/>
  <c r="Q93" i="10"/>
  <c r="Q87" i="10"/>
  <c r="Q89" i="10"/>
  <c r="Q75" i="10"/>
  <c r="Q81" i="10"/>
  <c r="Q94" i="10"/>
  <c r="Q84" i="10"/>
  <c r="D75" i="10"/>
  <c r="D89" i="10"/>
  <c r="D87" i="10"/>
  <c r="D71" i="10"/>
  <c r="D91" i="10"/>
  <c r="D86" i="10"/>
  <c r="D81" i="10"/>
  <c r="D77" i="10"/>
  <c r="D73" i="10"/>
  <c r="D83" i="10"/>
  <c r="D79" i="10"/>
  <c r="D74" i="10"/>
  <c r="D93" i="10"/>
  <c r="D94" i="10"/>
  <c r="D78" i="10"/>
  <c r="D85" i="10"/>
  <c r="D82" i="10"/>
  <c r="D90" i="10"/>
  <c r="Y80" i="10"/>
  <c r="K84" i="10"/>
  <c r="K75" i="10"/>
  <c r="K88" i="10"/>
  <c r="K92" i="10"/>
  <c r="K80" i="10"/>
  <c r="K78" i="10"/>
  <c r="K76" i="10"/>
  <c r="K74" i="10"/>
  <c r="K85" i="10"/>
  <c r="K86" i="10"/>
  <c r="K82" i="10"/>
  <c r="K94" i="10"/>
  <c r="K72" i="10"/>
  <c r="K90" i="10"/>
  <c r="K91" i="10"/>
  <c r="S93" i="10"/>
  <c r="AC85" i="9"/>
  <c r="M83" i="10"/>
  <c r="K77" i="10"/>
  <c r="E75" i="10"/>
  <c r="W95" i="9"/>
  <c r="P72" i="10"/>
  <c r="M95" i="5"/>
  <c r="E38" i="11"/>
  <c r="E41" i="11"/>
  <c r="E62" i="11" a="1"/>
  <c r="E62" i="11" s="1"/>
  <c r="E64" i="11" a="1"/>
  <c r="E64" i="11" s="1"/>
  <c r="E63" i="11" a="1"/>
  <c r="E63" i="11" s="1"/>
  <c r="E65" i="11" a="1"/>
  <c r="E65" i="11" s="1"/>
  <c r="E61" i="11" a="1"/>
  <c r="E61" i="11" s="1"/>
  <c r="AB78" i="9"/>
  <c r="AC83" i="9"/>
  <c r="AC75" i="9"/>
  <c r="K95" i="9"/>
  <c r="X95" i="9"/>
  <c r="H95" i="9"/>
  <c r="H80" i="10"/>
  <c r="AB91" i="5"/>
  <c r="AB85" i="5"/>
  <c r="AB81" i="5"/>
  <c r="AB88" i="5"/>
  <c r="F72" i="10"/>
  <c r="F71" i="10"/>
  <c r="F92" i="10"/>
  <c r="F80" i="10"/>
  <c r="F83" i="10"/>
  <c r="F94" i="10"/>
  <c r="F85" i="10"/>
  <c r="F88" i="10"/>
  <c r="F73" i="10"/>
  <c r="F75" i="10"/>
  <c r="F76" i="10"/>
  <c r="F90" i="10"/>
  <c r="F74" i="10"/>
  <c r="F79" i="10"/>
  <c r="F78" i="10"/>
  <c r="F91" i="10"/>
  <c r="F89" i="10"/>
  <c r="F82" i="10"/>
  <c r="F93" i="10"/>
  <c r="F87" i="10"/>
  <c r="F81" i="10"/>
  <c r="F84" i="10"/>
  <c r="F86" i="10"/>
  <c r="AB84" i="5"/>
  <c r="AB83" i="5"/>
  <c r="AB73" i="5"/>
  <c r="AB82" i="5"/>
  <c r="AB79" i="5"/>
  <c r="AB93" i="5"/>
  <c r="AB89" i="5"/>
  <c r="AB87" i="5"/>
  <c r="AB80" i="5"/>
  <c r="AB78" i="5"/>
  <c r="AB31" i="10"/>
  <c r="AB90" i="5"/>
  <c r="AB32" i="5" l="1"/>
  <c r="D42" i="11"/>
  <c r="AC95" i="8"/>
  <c r="AC95" i="9"/>
  <c r="AB95" i="8"/>
  <c r="G95" i="10"/>
  <c r="AC95" i="5"/>
  <c r="AC79" i="10"/>
  <c r="AC90" i="10"/>
  <c r="AC88" i="10"/>
  <c r="AC80" i="10"/>
  <c r="AC93" i="10"/>
  <c r="Z95" i="10"/>
  <c r="AC82" i="10"/>
  <c r="AC86" i="10"/>
  <c r="AC84" i="10"/>
  <c r="S95" i="10"/>
  <c r="AC83" i="10"/>
  <c r="AC77" i="10"/>
  <c r="M95" i="10"/>
  <c r="I95" i="10"/>
  <c r="AA95" i="10"/>
  <c r="Q95" i="10"/>
  <c r="AB95" i="5"/>
  <c r="Y95" i="10"/>
  <c r="E42" i="11"/>
  <c r="E43" i="11"/>
  <c r="E51" i="11"/>
  <c r="AC32" i="5"/>
  <c r="E49" i="11"/>
  <c r="E47" i="11"/>
  <c r="E45" i="11"/>
  <c r="D95" i="10"/>
  <c r="B95" i="10"/>
  <c r="X95" i="10"/>
  <c r="E95" i="10"/>
  <c r="V95" i="10"/>
  <c r="W95" i="10"/>
  <c r="R95" i="10"/>
  <c r="N95" i="10"/>
  <c r="H95" i="10"/>
  <c r="L95" i="10"/>
  <c r="AC92" i="10"/>
  <c r="AC78" i="10"/>
  <c r="AC76" i="10"/>
  <c r="AC72" i="10"/>
  <c r="AC94" i="10"/>
  <c r="AC74" i="10"/>
  <c r="AC75" i="10"/>
  <c r="AC91" i="10"/>
  <c r="AC73" i="10"/>
  <c r="D45" i="11"/>
  <c r="D47" i="11"/>
  <c r="D49" i="11"/>
  <c r="D43" i="11"/>
  <c r="D51" i="11"/>
  <c r="AB95" i="9"/>
  <c r="K95" i="10"/>
  <c r="AC89" i="10"/>
  <c r="AC81" i="10"/>
  <c r="O95" i="10"/>
  <c r="C95" i="10"/>
  <c r="P95" i="10"/>
  <c r="AC85" i="10"/>
  <c r="U95" i="10"/>
  <c r="J95" i="10"/>
  <c r="AC71" i="10"/>
  <c r="E46" i="11"/>
  <c r="D46" i="11"/>
  <c r="D67" i="11"/>
  <c r="D48" i="11"/>
  <c r="AB32" i="9" s="1"/>
  <c r="D44" i="11"/>
  <c r="AB32" i="10" s="1"/>
  <c r="E67" i="11"/>
  <c r="B65" i="5"/>
  <c r="B65" i="9"/>
  <c r="E66" i="11"/>
  <c r="E48" i="11"/>
  <c r="AC32" i="9" s="1"/>
  <c r="D66" i="11"/>
  <c r="B65" i="10"/>
  <c r="B65" i="8"/>
  <c r="E44" i="11"/>
  <c r="T95" i="10"/>
  <c r="AB86" i="10"/>
  <c r="AB73" i="10"/>
  <c r="AB72" i="10"/>
  <c r="AB94" i="10"/>
  <c r="AB91" i="10"/>
  <c r="AB78" i="10"/>
  <c r="AB89" i="10"/>
  <c r="AB92" i="10"/>
  <c r="AB93" i="10"/>
  <c r="AB76" i="10"/>
  <c r="AB81" i="10"/>
  <c r="AB83" i="10"/>
  <c r="AB79" i="10"/>
  <c r="AB84" i="10"/>
  <c r="AB90" i="10"/>
  <c r="AB80" i="10"/>
  <c r="AB71" i="10"/>
  <c r="AB85" i="10"/>
  <c r="AB87" i="10"/>
  <c r="AB82" i="10"/>
  <c r="AB74" i="10"/>
  <c r="AB88" i="10"/>
  <c r="AB75" i="10"/>
  <c r="F95" i="10"/>
  <c r="AB77" i="10"/>
  <c r="AC32" i="10" l="1"/>
  <c r="E52" i="11"/>
  <c r="E53" i="11" s="1"/>
  <c r="F54" i="8"/>
  <c r="G58" i="8"/>
  <c r="Y45" i="8"/>
  <c r="J54" i="8"/>
  <c r="T43" i="8"/>
  <c r="T44" i="8"/>
  <c r="B59" i="8"/>
  <c r="J46" i="8"/>
  <c r="H48" i="8"/>
  <c r="I57" i="8"/>
  <c r="G54" i="8"/>
  <c r="Y56" i="8"/>
  <c r="K48" i="8"/>
  <c r="R43" i="8"/>
  <c r="K53" i="8"/>
  <c r="P59" i="8"/>
  <c r="D54" i="8"/>
  <c r="N56" i="8"/>
  <c r="R42" i="8"/>
  <c r="U47" i="8"/>
  <c r="W39" i="8"/>
  <c r="AA46" i="8"/>
  <c r="P57" i="8"/>
  <c r="Q50" i="8"/>
  <c r="Y57" i="8"/>
  <c r="W56" i="8"/>
  <c r="U49" i="8"/>
  <c r="S50" i="8"/>
  <c r="T42" i="8"/>
  <c r="O44" i="8"/>
  <c r="W47" i="8"/>
  <c r="F44" i="8"/>
  <c r="S57" i="8"/>
  <c r="X56" i="8"/>
  <c r="H59" i="8"/>
  <c r="P45" i="8"/>
  <c r="Y47" i="8"/>
  <c r="G57" i="8"/>
  <c r="N48" i="8"/>
  <c r="I53" i="8"/>
  <c r="E46" i="8"/>
  <c r="Y41" i="8"/>
  <c r="S41" i="8"/>
  <c r="AA44" i="8"/>
  <c r="J55" i="8"/>
  <c r="F56" i="8"/>
  <c r="N41" i="8"/>
  <c r="W41" i="8"/>
  <c r="R44" i="8"/>
  <c r="T58" i="8"/>
  <c r="Q39" i="8"/>
  <c r="R56" i="8"/>
  <c r="P42" i="8"/>
  <c r="U53" i="8"/>
  <c r="S49" i="8"/>
  <c r="H43" i="8"/>
  <c r="M57" i="8"/>
  <c r="Z44" i="8"/>
  <c r="H53" i="8"/>
  <c r="J49" i="8"/>
  <c r="T50" i="8"/>
  <c r="Z45" i="8"/>
  <c r="N58" i="8"/>
  <c r="Z46" i="8"/>
  <c r="X46" i="8"/>
  <c r="U40" i="8"/>
  <c r="E50" i="8"/>
  <c r="Q54" i="8"/>
  <c r="R50" i="8"/>
  <c r="G59" i="8"/>
  <c r="Z43" i="8"/>
  <c r="R48" i="8"/>
  <c r="B56" i="8"/>
  <c r="U57" i="8"/>
  <c r="O53" i="8"/>
  <c r="V51" i="8"/>
  <c r="C49" i="8"/>
  <c r="F47" i="8"/>
  <c r="P50" i="8"/>
  <c r="T53" i="8"/>
  <c r="W43" i="8"/>
  <c r="S51" i="8"/>
  <c r="X43" i="8"/>
  <c r="Y39" i="8"/>
  <c r="M39" i="8"/>
  <c r="P53" i="8"/>
  <c r="E49" i="8"/>
  <c r="T54" i="8"/>
  <c r="Z40" i="8"/>
  <c r="S40" i="8"/>
  <c r="Q53" i="8"/>
  <c r="L53" i="8"/>
  <c r="E43" i="8"/>
  <c r="E45" i="8"/>
  <c r="K45" i="8"/>
  <c r="Y48" i="8"/>
  <c r="S48" i="8"/>
  <c r="Z55" i="8"/>
  <c r="I52" i="8"/>
  <c r="D51" i="8"/>
  <c r="H50" i="8"/>
  <c r="E55" i="8"/>
  <c r="O59" i="8"/>
  <c r="J57" i="8"/>
  <c r="B39" i="8"/>
  <c r="B46" i="8"/>
  <c r="R54" i="8"/>
  <c r="K50" i="8"/>
  <c r="C51" i="8"/>
  <c r="Z41" i="8"/>
  <c r="Q46" i="8"/>
  <c r="Q45" i="8"/>
  <c r="F39" i="8"/>
  <c r="L49" i="8"/>
  <c r="E40" i="8"/>
  <c r="AA47" i="8"/>
  <c r="T57" i="8"/>
  <c r="E47" i="8"/>
  <c r="G45" i="8"/>
  <c r="AA59" i="8"/>
  <c r="O40" i="8"/>
  <c r="P48" i="8"/>
  <c r="K56" i="8"/>
  <c r="W54" i="8"/>
  <c r="C47" i="8"/>
  <c r="D49" i="8"/>
  <c r="O42" i="8"/>
  <c r="Y59" i="8"/>
  <c r="I42" i="8"/>
  <c r="Z47" i="8"/>
  <c r="Z56" i="8"/>
  <c r="O48" i="8"/>
  <c r="K39" i="8"/>
  <c r="F52" i="8"/>
  <c r="AA43" i="8"/>
  <c r="N57" i="8"/>
  <c r="M58" i="8"/>
  <c r="S55" i="8"/>
  <c r="Y46" i="8"/>
  <c r="C48" i="8"/>
  <c r="L57" i="8"/>
  <c r="U48" i="8"/>
  <c r="E56" i="8"/>
  <c r="E57" i="8"/>
  <c r="H45" i="8"/>
  <c r="I47" i="8"/>
  <c r="C44" i="8"/>
  <c r="G48" i="8"/>
  <c r="Z58" i="8"/>
  <c r="P58" i="8"/>
  <c r="G50" i="8"/>
  <c r="M40" i="8"/>
  <c r="K58" i="8"/>
  <c r="L59" i="8"/>
  <c r="G51" i="8"/>
  <c r="E59" i="8"/>
  <c r="P46" i="8"/>
  <c r="AA50" i="8"/>
  <c r="Y55" i="8"/>
  <c r="R58" i="8"/>
  <c r="L46" i="8"/>
  <c r="C43" i="8"/>
  <c r="N46" i="8"/>
  <c r="H46" i="8"/>
  <c r="M49" i="8"/>
  <c r="M42" i="8"/>
  <c r="R57" i="8"/>
  <c r="F40" i="8"/>
  <c r="L48" i="8"/>
  <c r="P52" i="8"/>
  <c r="L50" i="8"/>
  <c r="T51" i="8"/>
  <c r="I54" i="8"/>
  <c r="X54" i="8"/>
  <c r="H51" i="8"/>
  <c r="B40" i="8"/>
  <c r="Z59" i="8"/>
  <c r="H52" i="8"/>
  <c r="AA57" i="8"/>
  <c r="J43" i="8"/>
  <c r="M46" i="8"/>
  <c r="M54" i="8"/>
  <c r="H57" i="8"/>
  <c r="Z49" i="8"/>
  <c r="AA54" i="8"/>
  <c r="I50" i="8"/>
  <c r="T45" i="8"/>
  <c r="I43" i="8"/>
  <c r="F46" i="8"/>
  <c r="D56" i="8"/>
  <c r="H54" i="8"/>
  <c r="Z51" i="8"/>
  <c r="F43" i="8"/>
  <c r="B57" i="8"/>
  <c r="I46" i="8"/>
  <c r="Y52" i="8"/>
  <c r="N54" i="8"/>
  <c r="Q43" i="8"/>
  <c r="T40" i="8"/>
  <c r="L52" i="8"/>
  <c r="E53" i="8"/>
  <c r="N49" i="8"/>
  <c r="G49" i="8"/>
  <c r="U58" i="8"/>
  <c r="C40" i="8"/>
  <c r="V56" i="8"/>
  <c r="D43" i="8"/>
  <c r="AA42" i="8"/>
  <c r="V58" i="8"/>
  <c r="X53" i="8"/>
  <c r="AA40" i="8"/>
  <c r="S43" i="8"/>
  <c r="R41" i="8"/>
  <c r="G39" i="8"/>
  <c r="B52" i="8"/>
  <c r="K54" i="8"/>
  <c r="V54" i="8"/>
  <c r="Q51" i="8"/>
  <c r="P56" i="8"/>
  <c r="P41" i="8"/>
  <c r="O50" i="8"/>
  <c r="Z53" i="8"/>
  <c r="B54" i="8"/>
  <c r="AA52" i="8"/>
  <c r="Q47" i="8"/>
  <c r="AA45" i="8"/>
  <c r="K51" i="8"/>
  <c r="I49" i="8"/>
  <c r="H41" i="8"/>
  <c r="V44" i="8"/>
  <c r="J53" i="8"/>
  <c r="P44" i="8"/>
  <c r="U50" i="8"/>
  <c r="Z48" i="8"/>
  <c r="Y53" i="8"/>
  <c r="F48" i="8"/>
  <c r="M45" i="8"/>
  <c r="AA51" i="8"/>
  <c r="C41" i="8"/>
  <c r="Z57" i="8"/>
  <c r="R40" i="8"/>
  <c r="G56" i="8"/>
  <c r="N59" i="8"/>
  <c r="V46" i="8"/>
  <c r="N47" i="8"/>
  <c r="G41" i="8"/>
  <c r="I41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T52" i="8"/>
  <c r="Q56" i="8"/>
  <c r="S54" i="8"/>
  <c r="V55" i="8"/>
  <c r="V52" i="8"/>
  <c r="V53" i="8"/>
  <c r="P39" i="8"/>
  <c r="O57" i="8"/>
  <c r="J51" i="8"/>
  <c r="X39" i="8"/>
  <c r="S52" i="8"/>
  <c r="AA53" i="8"/>
  <c r="R53" i="8"/>
  <c r="T46" i="8"/>
  <c r="K55" i="8"/>
  <c r="C53" i="8"/>
  <c r="H39" i="8"/>
  <c r="N51" i="8"/>
  <c r="M53" i="8"/>
  <c r="V41" i="8"/>
  <c r="X59" i="8"/>
  <c r="R47" i="8"/>
  <c r="I44" i="8"/>
  <c r="D47" i="8"/>
  <c r="T48" i="8"/>
  <c r="P40" i="8"/>
  <c r="T59" i="8"/>
  <c r="J59" i="8"/>
  <c r="Z39" i="8"/>
  <c r="E52" i="8"/>
  <c r="P47" i="8"/>
  <c r="J39" i="8"/>
  <c r="X45" i="8"/>
  <c r="P54" i="8"/>
  <c r="R45" i="8"/>
  <c r="D42" i="8"/>
  <c r="O45" i="8"/>
  <c r="AA55" i="8"/>
  <c r="X57" i="8"/>
  <c r="M44" i="8"/>
  <c r="V47" i="8"/>
  <c r="T56" i="8"/>
  <c r="S45" i="8"/>
  <c r="V50" i="8"/>
  <c r="I51" i="8"/>
  <c r="V42" i="8"/>
  <c r="K42" i="8"/>
  <c r="K44" i="8"/>
  <c r="R55" i="8"/>
  <c r="L47" i="8"/>
  <c r="J58" i="8"/>
  <c r="D58" i="8"/>
  <c r="L54" i="8"/>
  <c r="B53" i="8"/>
  <c r="H58" i="8"/>
  <c r="O47" i="8"/>
  <c r="E54" i="8"/>
  <c r="K57" i="8"/>
  <c r="W44" i="8"/>
  <c r="Q41" i="8"/>
  <c r="F59" i="8"/>
  <c r="I55" i="8"/>
  <c r="AA39" i="8"/>
  <c r="L43" i="8"/>
  <c r="H42" i="8"/>
  <c r="D48" i="8"/>
  <c r="Q59" i="8"/>
  <c r="J44" i="8"/>
  <c r="D44" i="8"/>
  <c r="O55" i="8"/>
  <c r="W50" i="8"/>
  <c r="S39" i="8"/>
  <c r="H49" i="8"/>
  <c r="W51" i="8"/>
  <c r="B45" i="8"/>
  <c r="Y58" i="8"/>
  <c r="U55" i="8"/>
  <c r="K52" i="8"/>
  <c r="J47" i="8"/>
  <c r="D55" i="8"/>
  <c r="AA58" i="8"/>
  <c r="X52" i="8"/>
  <c r="Q44" i="8"/>
  <c r="L56" i="8"/>
  <c r="V39" i="8"/>
  <c r="W48" i="8"/>
  <c r="G47" i="8"/>
  <c r="W53" i="8"/>
  <c r="X50" i="8"/>
  <c r="X41" i="8"/>
  <c r="R46" i="8"/>
  <c r="N39" i="8"/>
  <c r="V45" i="8"/>
  <c r="C56" i="8"/>
  <c r="X51" i="8"/>
  <c r="K41" i="8"/>
  <c r="W49" i="8"/>
  <c r="U59" i="8"/>
  <c r="C52" i="8"/>
  <c r="Q52" i="8"/>
  <c r="Q58" i="8"/>
  <c r="Z54" i="8"/>
  <c r="E41" i="8"/>
  <c r="B51" i="8"/>
  <c r="U56" i="8"/>
  <c r="B43" i="8"/>
  <c r="E58" i="8"/>
  <c r="K49" i="8"/>
  <c r="R49" i="8"/>
  <c r="W55" i="8"/>
  <c r="M52" i="8"/>
  <c r="D45" i="8"/>
  <c r="L42" i="8"/>
  <c r="T4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Y43" i="8"/>
  <c r="S53" i="8"/>
  <c r="R51" i="8"/>
  <c r="C57" i="8"/>
  <c r="P51" i="8"/>
  <c r="E44" i="8"/>
  <c r="D50" i="8"/>
  <c r="N45" i="8"/>
  <c r="U52" i="8"/>
  <c r="V40" i="8"/>
  <c r="B58" i="8"/>
  <c r="I48" i="8"/>
  <c r="X48" i="8"/>
  <c r="S56" i="8"/>
  <c r="U45" i="8"/>
  <c r="G46" i="8"/>
  <c r="H40" i="8"/>
  <c r="E39" i="8"/>
  <c r="M48" i="8"/>
  <c r="X47" i="8"/>
  <c r="F58" i="8"/>
  <c r="Z52" i="8"/>
  <c r="J40" i="8"/>
  <c r="N42" i="8"/>
  <c r="U43" i="8"/>
  <c r="B42" i="8"/>
  <c r="S46" i="8"/>
  <c r="O58" i="8"/>
  <c r="D39" i="8"/>
  <c r="O39" i="8"/>
  <c r="J42" i="8"/>
  <c r="K43" i="8"/>
  <c r="C58" i="8"/>
  <c r="F57" i="8"/>
  <c r="U42" i="8"/>
  <c r="G55" i="8"/>
  <c r="C54" i="8"/>
  <c r="B48" i="8"/>
  <c r="G44" i="8"/>
  <c r="J45" i="8"/>
  <c r="Y44" i="8"/>
  <c r="I56" i="8"/>
  <c r="D57" i="8"/>
  <c r="I45" i="8"/>
  <c r="J41" i="8"/>
  <c r="F50" i="8"/>
  <c r="X55" i="8"/>
  <c r="W42" i="8"/>
  <c r="J56" i="8"/>
  <c r="C46" i="8"/>
  <c r="Q40" i="8"/>
  <c r="X58" i="8"/>
  <c r="L41" i="8"/>
  <c r="B50" i="8"/>
  <c r="L55" i="8"/>
  <c r="Q42" i="8"/>
  <c r="O54" i="8"/>
  <c r="H47" i="8"/>
  <c r="N52" i="8"/>
  <c r="S58" i="8"/>
  <c r="N53" i="8"/>
  <c r="K40" i="8"/>
  <c r="W59" i="8"/>
  <c r="P49" i="8"/>
  <c r="M41" i="8"/>
  <c r="S59" i="8"/>
  <c r="X40" i="8"/>
  <c r="K47" i="8"/>
  <c r="K59" i="8"/>
  <c r="Y49" i="8"/>
  <c r="H56" i="8"/>
  <c r="P43" i="8"/>
  <c r="M56" i="8"/>
  <c r="F41" i="8"/>
  <c r="C42" i="8"/>
  <c r="J50" i="8"/>
  <c r="U54" i="8"/>
  <c r="D52" i="8"/>
  <c r="Y50" i="8"/>
  <c r="M47" i="8"/>
  <c r="B49" i="8"/>
  <c r="M50" i="8"/>
  <c r="F55" i="8"/>
  <c r="H55" i="8"/>
  <c r="S44" i="8"/>
  <c r="V48" i="8"/>
  <c r="D46" i="8"/>
  <c r="W52" i="8"/>
  <c r="Q48" i="8"/>
  <c r="S47" i="8"/>
  <c r="J48" i="8"/>
  <c r="M43" i="8"/>
  <c r="H44" i="8"/>
  <c r="L58" i="8"/>
  <c r="C50" i="8"/>
  <c r="D53" i="8"/>
  <c r="D59" i="8"/>
  <c r="O51" i="8"/>
  <c r="E48" i="8"/>
  <c r="M51" i="8"/>
  <c r="B44" i="8"/>
  <c r="D40" i="8"/>
  <c r="O46" i="8"/>
  <c r="Q49" i="8"/>
  <c r="AA41" i="8"/>
  <c r="L45" i="8"/>
  <c r="G53" i="8"/>
  <c r="L44" i="8"/>
  <c r="G43" i="8"/>
  <c r="C55" i="8"/>
  <c r="T39" i="8"/>
  <c r="C45" i="8"/>
  <c r="T55" i="8"/>
  <c r="X49" i="8"/>
  <c r="Q57" i="8"/>
  <c r="M59" i="8"/>
  <c r="W45" i="8"/>
  <c r="V59" i="8"/>
  <c r="I39" i="8"/>
  <c r="E42" i="8"/>
  <c r="U44" i="8"/>
  <c r="N43" i="8"/>
  <c r="F51" i="8"/>
  <c r="L51" i="8"/>
  <c r="L39" i="8"/>
  <c r="F45" i="8"/>
  <c r="V43" i="8"/>
  <c r="P55" i="8"/>
  <c r="O52" i="8"/>
  <c r="X44" i="8"/>
  <c r="K46" i="8"/>
  <c r="B47" i="8"/>
  <c r="J52" i="8"/>
  <c r="B41" i="8"/>
  <c r="R59" i="8"/>
  <c r="Z42" i="8"/>
  <c r="G42" i="8"/>
  <c r="E51" i="8"/>
  <c r="N40" i="8"/>
  <c r="D52" i="11"/>
  <c r="D53" i="11" s="1"/>
  <c r="E50" i="11"/>
  <c r="AC32" i="8"/>
  <c r="I46" i="5"/>
  <c r="AA40" i="5"/>
  <c r="Z40" i="5"/>
  <c r="O42" i="5"/>
  <c r="R47" i="5"/>
  <c r="L58" i="5"/>
  <c r="D45" i="5"/>
  <c r="Q56" i="5"/>
  <c r="V48" i="5"/>
  <c r="X56" i="5"/>
  <c r="S55" i="5"/>
  <c r="W51" i="5"/>
  <c r="Z55" i="5"/>
  <c r="P47" i="5"/>
  <c r="W48" i="5"/>
  <c r="K60" i="5"/>
  <c r="J53" i="5"/>
  <c r="T45" i="5"/>
  <c r="B55" i="5"/>
  <c r="F41" i="5"/>
  <c r="R45" i="5"/>
  <c r="U50" i="5"/>
  <c r="T43" i="5"/>
  <c r="R56" i="5"/>
  <c r="F59" i="5"/>
  <c r="T47" i="5"/>
  <c r="M59" i="5"/>
  <c r="J55" i="5"/>
  <c r="H43" i="5"/>
  <c r="Q59" i="5"/>
  <c r="Q44" i="5"/>
  <c r="M43" i="5"/>
  <c r="AA46" i="5"/>
  <c r="L48" i="5"/>
  <c r="K55" i="5"/>
  <c r="U45" i="5"/>
  <c r="Z42" i="5"/>
  <c r="Q43" i="5"/>
  <c r="S57" i="5"/>
  <c r="O50" i="5"/>
  <c r="W58" i="5"/>
  <c r="B44" i="5"/>
  <c r="N42" i="5"/>
  <c r="C44" i="5"/>
  <c r="R44" i="5"/>
  <c r="Y60" i="5"/>
  <c r="Y55" i="5"/>
  <c r="U59" i="5"/>
  <c r="Q40" i="5"/>
  <c r="Q51" i="5"/>
  <c r="Q58" i="5"/>
  <c r="X55" i="5"/>
  <c r="M58" i="5"/>
  <c r="C43" i="5"/>
  <c r="P51" i="5"/>
  <c r="B46" i="5"/>
  <c r="O58" i="5"/>
  <c r="M46" i="5"/>
  <c r="R53" i="5"/>
  <c r="C42" i="5"/>
  <c r="X40" i="5"/>
  <c r="M44" i="5"/>
  <c r="W45" i="5"/>
  <c r="G59" i="5"/>
  <c r="J48" i="5"/>
  <c r="F46" i="5"/>
  <c r="V46" i="5"/>
  <c r="L43" i="5"/>
  <c r="I56" i="5"/>
  <c r="V40" i="5"/>
  <c r="E43" i="5"/>
  <c r="Q47" i="5"/>
  <c r="Q46" i="5"/>
  <c r="G47" i="5"/>
  <c r="T58" i="5"/>
  <c r="E59" i="5"/>
  <c r="B54" i="5"/>
  <c r="P43" i="5"/>
  <c r="H42" i="5"/>
  <c r="O43" i="5"/>
  <c r="Q45" i="5"/>
  <c r="U52" i="5"/>
  <c r="P54" i="5"/>
  <c r="C56" i="5"/>
  <c r="X43" i="5"/>
  <c r="N40" i="5"/>
  <c r="I50" i="5"/>
  <c r="H41" i="5"/>
  <c r="X59" i="5"/>
  <c r="O40" i="5"/>
  <c r="X41" i="5"/>
  <c r="I43" i="5"/>
  <c r="M47" i="5"/>
  <c r="X50" i="5"/>
  <c r="K49" i="5"/>
  <c r="AA49" i="5"/>
  <c r="H47" i="5"/>
  <c r="B47" i="5"/>
  <c r="P46" i="5"/>
  <c r="V50" i="5"/>
  <c r="I55" i="5"/>
  <c r="F49" i="5"/>
  <c r="U49" i="5"/>
  <c r="B60" i="5"/>
  <c r="G44" i="5"/>
  <c r="I42" i="5"/>
  <c r="E46" i="5"/>
  <c r="I49" i="5"/>
  <c r="K57" i="5"/>
  <c r="V54" i="5"/>
  <c r="V45" i="5"/>
  <c r="G50" i="5"/>
  <c r="F58" i="5"/>
  <c r="Z54" i="5"/>
  <c r="N51" i="5"/>
  <c r="T60" i="5"/>
  <c r="S41" i="5"/>
  <c r="M48" i="5"/>
  <c r="AA45" i="5"/>
  <c r="P49" i="5"/>
  <c r="Z50" i="5"/>
  <c r="F52" i="5"/>
  <c r="G43" i="5"/>
  <c r="L40" i="5"/>
  <c r="C41" i="5"/>
  <c r="N54" i="5"/>
  <c r="L45" i="5"/>
  <c r="D53" i="5"/>
  <c r="D58" i="5"/>
  <c r="G40" i="5"/>
  <c r="J41" i="5"/>
  <c r="D42" i="5"/>
  <c r="O54" i="5"/>
  <c r="T52" i="5"/>
  <c r="G57" i="5"/>
  <c r="L60" i="5"/>
  <c r="AA58" i="5"/>
  <c r="C57" i="5"/>
  <c r="L55" i="5"/>
  <c r="Z57" i="5"/>
  <c r="O60" i="5"/>
  <c r="G52" i="5"/>
  <c r="Q54" i="5"/>
  <c r="W57" i="5"/>
  <c r="E42" i="5"/>
  <c r="S60" i="5"/>
  <c r="F50" i="5"/>
  <c r="L49" i="5"/>
  <c r="M57" i="5"/>
  <c r="R57" i="5"/>
  <c r="V53" i="5"/>
  <c r="S49" i="5"/>
  <c r="T48" i="5"/>
  <c r="Z59" i="5"/>
  <c r="Y53" i="5"/>
  <c r="R49" i="5"/>
  <c r="C52" i="5"/>
  <c r="H45" i="5"/>
  <c r="Z45" i="5"/>
  <c r="N43" i="5"/>
  <c r="T53" i="5"/>
  <c r="L59" i="5"/>
  <c r="M51" i="5"/>
  <c r="T55" i="5"/>
  <c r="D59" i="5"/>
  <c r="B59" i="5"/>
  <c r="S42" i="5"/>
  <c r="S43" i="5"/>
  <c r="J47" i="5"/>
  <c r="J60" i="5"/>
  <c r="T40" i="5"/>
  <c r="P52" i="5"/>
  <c r="M50" i="5"/>
  <c r="S51" i="5"/>
  <c r="Q50" i="5"/>
  <c r="J52" i="5"/>
  <c r="C48" i="5"/>
  <c r="D50" i="5"/>
  <c r="Q48" i="5"/>
  <c r="P41" i="5"/>
  <c r="E48" i="5"/>
  <c r="R48" i="5"/>
  <c r="E50" i="5"/>
  <c r="U53" i="5"/>
  <c r="AA47" i="5"/>
  <c r="AA41" i="5"/>
  <c r="O56" i="5"/>
  <c r="I53" i="5"/>
  <c r="V42" i="5"/>
  <c r="L52" i="5"/>
  <c r="O46" i="5"/>
  <c r="X52" i="5"/>
  <c r="T56" i="5"/>
  <c r="T46" i="5"/>
  <c r="Q41" i="5"/>
  <c r="R46" i="5"/>
  <c r="L46" i="5"/>
  <c r="M60" i="5"/>
  <c r="K51" i="5"/>
  <c r="S59" i="5"/>
  <c r="Y50" i="5"/>
  <c r="B48" i="5"/>
  <c r="Z56" i="5"/>
  <c r="G45" i="5"/>
  <c r="B52" i="5"/>
  <c r="I40" i="5"/>
  <c r="F47" i="5"/>
  <c r="W52" i="5"/>
  <c r="X46" i="5"/>
  <c r="S56" i="5"/>
  <c r="O48" i="5"/>
  <c r="U54" i="5"/>
  <c r="U57" i="5"/>
  <c r="F57" i="5"/>
  <c r="K40" i="5"/>
  <c r="S44" i="5"/>
  <c r="AA55" i="5"/>
  <c r="Z58" i="5"/>
  <c r="Y54" i="5"/>
  <c r="O55" i="5"/>
  <c r="K59" i="5"/>
  <c r="K42" i="5"/>
  <c r="B49" i="5"/>
  <c r="I54" i="5"/>
  <c r="X54" i="5"/>
  <c r="C45" i="5"/>
  <c r="F53" i="5"/>
  <c r="J49" i="5"/>
  <c r="H51" i="5"/>
  <c r="X42" i="5"/>
  <c r="D40" i="5"/>
  <c r="H52" i="5"/>
  <c r="L41" i="5"/>
  <c r="G54" i="5"/>
  <c r="T50" i="5"/>
  <c r="E55" i="5"/>
  <c r="G55" i="5"/>
  <c r="F60" i="5"/>
  <c r="P58" i="5"/>
  <c r="U42" i="5"/>
  <c r="W40" i="5"/>
  <c r="K58" i="5"/>
  <c r="W56" i="5"/>
  <c r="H48" i="5"/>
  <c r="O52" i="5"/>
  <c r="Y43" i="5"/>
  <c r="I59" i="5"/>
  <c r="V52" i="5"/>
  <c r="J43" i="5"/>
  <c r="B57" i="5"/>
  <c r="J42" i="5"/>
  <c r="R52" i="5"/>
  <c r="Q57" i="5"/>
  <c r="B56" i="5"/>
  <c r="X47" i="5"/>
  <c r="K53" i="5"/>
  <c r="R41" i="5"/>
  <c r="R59" i="5"/>
  <c r="R60" i="5"/>
  <c r="I44" i="5"/>
  <c r="K56" i="5"/>
  <c r="P50" i="5"/>
  <c r="U41" i="5"/>
  <c r="F42" i="5"/>
  <c r="K48" i="5"/>
  <c r="N53" i="5"/>
  <c r="J57" i="5"/>
  <c r="T59" i="5"/>
  <c r="L56" i="5"/>
  <c r="M53" i="5"/>
  <c r="W53" i="5"/>
  <c r="W47" i="5"/>
  <c r="M54" i="5"/>
  <c r="T51" i="5"/>
  <c r="W41" i="5"/>
  <c r="N45" i="5"/>
  <c r="S48" i="5"/>
  <c r="V57" i="5"/>
  <c r="T49" i="5"/>
  <c r="Z43" i="5"/>
  <c r="D47" i="5"/>
  <c r="C55" i="5"/>
  <c r="X44" i="5"/>
  <c r="AA52" i="5"/>
  <c r="I58" i="5"/>
  <c r="O45" i="5"/>
  <c r="P56" i="5"/>
  <c r="P59" i="5"/>
  <c r="J56" i="5"/>
  <c r="E53" i="5"/>
  <c r="P44" i="5"/>
  <c r="K41" i="5"/>
  <c r="M55" i="5"/>
  <c r="E41" i="5"/>
  <c r="I52" i="5"/>
  <c r="I51" i="5"/>
  <c r="U56" i="5"/>
  <c r="T44" i="5"/>
  <c r="P60" i="5"/>
  <c r="J40" i="5"/>
  <c r="V60" i="5"/>
  <c r="L54" i="5"/>
  <c r="C49" i="5"/>
  <c r="Y48" i="5"/>
  <c r="Q55" i="5"/>
  <c r="AA48" i="5"/>
  <c r="E54" i="5"/>
  <c r="C47" i="5"/>
  <c r="M45" i="5"/>
  <c r="D43" i="5"/>
  <c r="L51" i="5"/>
  <c r="D41" i="5"/>
  <c r="N56" i="5"/>
  <c r="H50" i="5"/>
  <c r="E56" i="5"/>
  <c r="Z60" i="5"/>
  <c r="D49" i="5"/>
  <c r="Y57" i="5"/>
  <c r="O44" i="5"/>
  <c r="O47" i="5"/>
  <c r="Y46" i="5"/>
  <c r="N52" i="5"/>
  <c r="K50" i="5"/>
  <c r="Y51" i="5"/>
  <c r="N57" i="5"/>
  <c r="E58" i="5"/>
  <c r="G58" i="5"/>
  <c r="Z51" i="5"/>
  <c r="F55" i="5"/>
  <c r="U60" i="5"/>
  <c r="D48" i="5"/>
  <c r="E44" i="5"/>
  <c r="U43" i="5"/>
  <c r="Y42" i="5"/>
  <c r="Q52" i="5"/>
  <c r="AA42" i="5"/>
  <c r="N41" i="5"/>
  <c r="X58" i="5"/>
  <c r="H55" i="5"/>
  <c r="I48" i="5"/>
  <c r="W50" i="5"/>
  <c r="Y47" i="5"/>
  <c r="I57" i="5"/>
  <c r="W43" i="5"/>
  <c r="H40" i="5"/>
  <c r="P53" i="5"/>
  <c r="D54" i="5"/>
  <c r="Z41" i="5"/>
  <c r="Z44" i="5"/>
  <c r="K44" i="5"/>
  <c r="Y49" i="5"/>
  <c r="Y52" i="5"/>
  <c r="H60" i="5"/>
  <c r="G42" i="5"/>
  <c r="U44" i="5"/>
  <c r="K43" i="5"/>
  <c r="K52" i="5"/>
  <c r="R55" i="5"/>
  <c r="T42" i="5"/>
  <c r="R50" i="5"/>
  <c r="S46" i="5"/>
  <c r="X48" i="5"/>
  <c r="Z49" i="5"/>
  <c r="T57" i="5"/>
  <c r="W46" i="5"/>
  <c r="R43" i="5"/>
  <c r="E47" i="5"/>
  <c r="B41" i="5"/>
  <c r="F45" i="5"/>
  <c r="J44" i="5"/>
  <c r="Y40" i="5"/>
  <c r="C40" i="5"/>
  <c r="O51" i="5"/>
  <c r="D44" i="5"/>
  <c r="L57" i="5"/>
  <c r="Q49" i="5"/>
  <c r="V58" i="5"/>
  <c r="L42" i="5"/>
  <c r="V41" i="5"/>
  <c r="K47" i="5"/>
  <c r="N55" i="5"/>
  <c r="J45" i="5"/>
  <c r="F51" i="5"/>
  <c r="M52" i="5"/>
  <c r="H54" i="5"/>
  <c r="P55" i="5"/>
  <c r="E60" i="5"/>
  <c r="Y45" i="5"/>
  <c r="G53" i="5"/>
  <c r="H49" i="5"/>
  <c r="AA53" i="5"/>
  <c r="D55" i="5"/>
  <c r="L44" i="5"/>
  <c r="C50" i="5"/>
  <c r="G46" i="5"/>
  <c r="B53" i="5"/>
  <c r="AA57" i="5"/>
  <c r="AA44" i="5"/>
  <c r="F48" i="5"/>
  <c r="I41" i="5"/>
  <c r="E57" i="5"/>
  <c r="B40" i="5"/>
  <c r="N49" i="5"/>
  <c r="V47" i="5"/>
  <c r="D51" i="5"/>
  <c r="L47" i="5"/>
  <c r="P57" i="5"/>
  <c r="P40" i="5"/>
  <c r="Y58" i="5"/>
  <c r="M42" i="5"/>
  <c r="AA50" i="5"/>
  <c r="Q42" i="5"/>
  <c r="J50" i="5"/>
  <c r="K46" i="5"/>
  <c r="G51" i="5"/>
  <c r="O41" i="5"/>
  <c r="S58" i="5"/>
  <c r="Y41" i="5"/>
  <c r="V56" i="5"/>
  <c r="Z52" i="5"/>
  <c r="Y44" i="5"/>
  <c r="D46" i="5"/>
  <c r="B45" i="5"/>
  <c r="T54" i="5"/>
  <c r="D56" i="5"/>
  <c r="AA56" i="5"/>
  <c r="N48" i="5"/>
  <c r="G60" i="5"/>
  <c r="X53" i="5"/>
  <c r="F43" i="5"/>
  <c r="O57" i="5"/>
  <c r="E52" i="5"/>
  <c r="U46" i="5"/>
  <c r="X49" i="5"/>
  <c r="N59" i="5"/>
  <c r="B51" i="5"/>
  <c r="S52" i="5"/>
  <c r="W59" i="5"/>
  <c r="H56" i="5"/>
  <c r="C58" i="5"/>
  <c r="G41" i="5"/>
  <c r="U55" i="5"/>
  <c r="Z46" i="5"/>
  <c r="AA51" i="5"/>
  <c r="L53" i="5"/>
  <c r="R58" i="5"/>
  <c r="X51" i="5"/>
  <c r="J54" i="5"/>
  <c r="L50" i="5"/>
  <c r="I60" i="5"/>
  <c r="I45" i="5"/>
  <c r="C60" i="5"/>
  <c r="AA54" i="5"/>
  <c r="E49" i="5"/>
  <c r="B42" i="5"/>
  <c r="AA60" i="5"/>
  <c r="H46" i="5"/>
  <c r="U40" i="5"/>
  <c r="V49" i="5"/>
  <c r="V43" i="5"/>
  <c r="H44" i="5"/>
  <c r="S53" i="5"/>
  <c r="Q60" i="5"/>
  <c r="N58" i="5"/>
  <c r="J58" i="5"/>
  <c r="O49" i="5"/>
  <c r="H58" i="5"/>
  <c r="K45" i="5"/>
  <c r="W54" i="5"/>
  <c r="E45" i="5"/>
  <c r="J46" i="5"/>
  <c r="F56" i="5"/>
  <c r="S50" i="5"/>
  <c r="O59" i="5"/>
  <c r="G49" i="5"/>
  <c r="N60" i="5"/>
  <c r="O53" i="5"/>
  <c r="S40" i="5"/>
  <c r="Q53" i="5"/>
  <c r="P45" i="5"/>
  <c r="M56" i="5"/>
  <c r="C59" i="5"/>
  <c r="I47" i="5"/>
  <c r="V59" i="5"/>
  <c r="G56" i="5"/>
  <c r="U58" i="5"/>
  <c r="V51" i="5"/>
  <c r="H53" i="5"/>
  <c r="AA59" i="5"/>
  <c r="E40" i="5"/>
  <c r="P42" i="5"/>
  <c r="C51" i="5"/>
  <c r="W44" i="5"/>
  <c r="G48" i="5"/>
  <c r="Z53" i="5"/>
  <c r="S47" i="5"/>
  <c r="S45" i="5"/>
  <c r="X45" i="5"/>
  <c r="C46" i="5"/>
  <c r="M49" i="5"/>
  <c r="R40" i="5"/>
  <c r="R54" i="5"/>
  <c r="N44" i="5"/>
  <c r="M41" i="5"/>
  <c r="R42" i="5"/>
  <c r="Y59" i="5"/>
  <c r="C54" i="5"/>
  <c r="U47" i="5"/>
  <c r="U51" i="5"/>
  <c r="C53" i="5"/>
  <c r="D60" i="5"/>
  <c r="N50" i="5"/>
  <c r="H57" i="5"/>
  <c r="Z47" i="5"/>
  <c r="W42" i="5"/>
  <c r="K54" i="5"/>
  <c r="D57" i="5"/>
  <c r="X57" i="5"/>
  <c r="M40" i="5"/>
  <c r="E51" i="5"/>
  <c r="B43" i="5"/>
  <c r="N47" i="5"/>
  <c r="X60" i="5"/>
  <c r="D52" i="5"/>
  <c r="N46" i="5"/>
  <c r="W49" i="5"/>
  <c r="R51" i="5"/>
  <c r="Z48" i="5"/>
  <c r="T41" i="5"/>
  <c r="V55" i="5"/>
  <c r="H59" i="5"/>
  <c r="B58" i="5"/>
  <c r="F40" i="5"/>
  <c r="U48" i="5"/>
  <c r="W55" i="5"/>
  <c r="F54" i="5"/>
  <c r="J59" i="5"/>
  <c r="AA43" i="5"/>
  <c r="J51" i="5"/>
  <c r="S54" i="5"/>
  <c r="Y56" i="5"/>
  <c r="P48" i="5"/>
  <c r="B50" i="5"/>
  <c r="F44" i="5"/>
  <c r="V44" i="5"/>
  <c r="W60" i="5"/>
  <c r="AB32" i="8"/>
  <c r="D50" i="11"/>
  <c r="U40" i="10"/>
  <c r="G43" i="10"/>
  <c r="K45" i="10"/>
  <c r="Q46" i="10"/>
  <c r="W47" i="10"/>
  <c r="S40" i="10"/>
  <c r="E43" i="10"/>
  <c r="I45" i="10"/>
  <c r="O46" i="10"/>
  <c r="U47" i="10"/>
  <c r="AA48" i="10"/>
  <c r="S41" i="10"/>
  <c r="E44" i="10"/>
  <c r="W45" i="10"/>
  <c r="C47" i="10"/>
  <c r="I48" i="10"/>
  <c r="C46" i="10"/>
  <c r="I47" i="10"/>
  <c r="O48" i="10"/>
  <c r="Q59" i="10"/>
  <c r="E57" i="10"/>
  <c r="S54" i="10"/>
  <c r="G52" i="10"/>
  <c r="U49" i="10"/>
  <c r="J60" i="10"/>
  <c r="X57" i="10"/>
  <c r="L55" i="10"/>
  <c r="Z52" i="10"/>
  <c r="N50" i="10"/>
  <c r="V45" i="10"/>
  <c r="AA59" i="10"/>
  <c r="O57" i="10"/>
  <c r="C55" i="10"/>
  <c r="Q52" i="10"/>
  <c r="E50" i="10"/>
  <c r="X60" i="10"/>
  <c r="L58" i="10"/>
  <c r="Z55" i="10"/>
  <c r="N53" i="10"/>
  <c r="B51" i="10"/>
  <c r="L47" i="10"/>
  <c r="D41" i="10"/>
  <c r="Y44" i="10"/>
  <c r="L49" i="10"/>
  <c r="N44" i="10"/>
  <c r="X48" i="10"/>
  <c r="K43" i="10"/>
  <c r="L43" i="10"/>
  <c r="N43" i="10"/>
  <c r="D39" i="10"/>
  <c r="M59" i="10"/>
  <c r="AA56" i="10"/>
  <c r="O54" i="10"/>
  <c r="C52" i="10"/>
  <c r="Q49" i="10"/>
  <c r="F60" i="10"/>
  <c r="T57" i="10"/>
  <c r="H55" i="10"/>
  <c r="V52" i="10"/>
  <c r="J50" i="10"/>
  <c r="N45" i="10"/>
  <c r="W59" i="10"/>
  <c r="K57" i="10"/>
  <c r="Y54" i="10"/>
  <c r="M52" i="10"/>
  <c r="AA49" i="10"/>
  <c r="S39" i="10"/>
  <c r="X58" i="10"/>
  <c r="L56" i="10"/>
  <c r="Z53" i="10"/>
  <c r="N51" i="10"/>
  <c r="J48" i="10"/>
  <c r="D42" i="10"/>
  <c r="Z45" i="10"/>
  <c r="W40" i="10"/>
  <c r="L45" i="10"/>
  <c r="P40" i="10"/>
  <c r="G44" i="10"/>
  <c r="J44" i="10"/>
  <c r="L44" i="10"/>
  <c r="H39" i="10"/>
  <c r="I59" i="10"/>
  <c r="W56" i="10"/>
  <c r="K54" i="10"/>
  <c r="Y51" i="10"/>
  <c r="M49" i="10"/>
  <c r="R60" i="10"/>
  <c r="F58" i="10"/>
  <c r="T55" i="10"/>
  <c r="H53" i="10"/>
  <c r="V50" i="10"/>
  <c r="J43" i="10"/>
  <c r="S59" i="10"/>
  <c r="G57" i="10"/>
  <c r="U54" i="10"/>
  <c r="I52" i="10"/>
  <c r="W49" i="10"/>
  <c r="W39" i="10"/>
  <c r="T58" i="10"/>
  <c r="H56" i="10"/>
  <c r="V53" i="10"/>
  <c r="J51" i="10"/>
  <c r="B48" i="10"/>
  <c r="T41" i="10"/>
  <c r="X46" i="10"/>
  <c r="W41" i="10"/>
  <c r="J46" i="10"/>
  <c r="L41" i="10"/>
  <c r="B47" i="10"/>
  <c r="I40" i="10"/>
  <c r="J40" i="10"/>
  <c r="L40" i="10"/>
  <c r="U59" i="10"/>
  <c r="I57" i="10"/>
  <c r="W54" i="10"/>
  <c r="K52" i="10"/>
  <c r="Y49" i="10"/>
  <c r="Y39" i="10"/>
  <c r="R58" i="10"/>
  <c r="F56" i="10"/>
  <c r="T53" i="10"/>
  <c r="H51" i="10"/>
  <c r="AA40" i="10"/>
  <c r="E60" i="10"/>
  <c r="S57" i="10"/>
  <c r="G55" i="10"/>
  <c r="U52" i="10"/>
  <c r="I50" i="10"/>
  <c r="K39" i="10"/>
  <c r="F59" i="10"/>
  <c r="T56" i="10"/>
  <c r="H54" i="10"/>
  <c r="V51" i="10"/>
  <c r="Z48" i="10"/>
  <c r="P43" i="10"/>
  <c r="V47" i="10"/>
  <c r="S42" i="10"/>
  <c r="H47" i="10"/>
  <c r="L42" i="10"/>
  <c r="T46" i="10"/>
  <c r="E41" i="10"/>
  <c r="H41" i="10"/>
  <c r="J41" i="10"/>
  <c r="F45" i="10"/>
  <c r="K41" i="10"/>
  <c r="W43" i="10"/>
  <c r="S45" i="10"/>
  <c r="Y46" i="10"/>
  <c r="E48" i="10"/>
  <c r="I41" i="10"/>
  <c r="U43" i="10"/>
  <c r="Q45" i="10"/>
  <c r="W46" i="10"/>
  <c r="C48" i="10"/>
  <c r="I49" i="10"/>
  <c r="I42" i="10"/>
  <c r="U44" i="10"/>
  <c r="E46" i="10"/>
  <c r="K47" i="10"/>
  <c r="E45" i="10"/>
  <c r="K46" i="10"/>
  <c r="Q47" i="10"/>
  <c r="P39" i="10"/>
  <c r="AA58" i="10"/>
  <c r="O56" i="10"/>
  <c r="C54" i="10"/>
  <c r="Q51" i="10"/>
  <c r="W48" i="10"/>
  <c r="T59" i="10"/>
  <c r="H57" i="10"/>
  <c r="V54" i="10"/>
  <c r="J52" i="10"/>
  <c r="X49" i="10"/>
  <c r="F39" i="10"/>
  <c r="K59" i="10"/>
  <c r="Y56" i="10"/>
  <c r="M54" i="10"/>
  <c r="AA51" i="10"/>
  <c r="O49" i="10"/>
  <c r="H60" i="10"/>
  <c r="V57" i="10"/>
  <c r="J55" i="10"/>
  <c r="X52" i="10"/>
  <c r="L50" i="10"/>
  <c r="F46" i="10"/>
  <c r="T48" i="10"/>
  <c r="S43" i="10"/>
  <c r="F48" i="10"/>
  <c r="H43" i="10"/>
  <c r="R47" i="10"/>
  <c r="E42" i="10"/>
  <c r="F42" i="10"/>
  <c r="H42" i="10"/>
  <c r="T39" i="10"/>
  <c r="W58" i="10"/>
  <c r="K56" i="10"/>
  <c r="Y53" i="10"/>
  <c r="M51" i="10"/>
  <c r="M43" i="10"/>
  <c r="P59" i="10"/>
  <c r="D57" i="10"/>
  <c r="R54" i="10"/>
  <c r="F52" i="10"/>
  <c r="T49" i="10"/>
  <c r="J39" i="10"/>
  <c r="G59" i="10"/>
  <c r="U56" i="10"/>
  <c r="I54" i="10"/>
  <c r="W51" i="10"/>
  <c r="K49" i="10"/>
  <c r="T60" i="10"/>
  <c r="H58" i="10"/>
  <c r="V55" i="10"/>
  <c r="J53" i="10"/>
  <c r="X50" i="10"/>
  <c r="D47" i="10"/>
  <c r="X40" i="10"/>
  <c r="O44" i="10"/>
  <c r="D49" i="10"/>
  <c r="H44" i="10"/>
  <c r="P48" i="10"/>
  <c r="AA42" i="10"/>
  <c r="D43" i="10"/>
  <c r="F43" i="10"/>
  <c r="X39" i="10"/>
  <c r="S58" i="10"/>
  <c r="G56" i="10"/>
  <c r="U53" i="10"/>
  <c r="I51" i="10"/>
  <c r="Z42" i="10"/>
  <c r="B60" i="10"/>
  <c r="P57" i="10"/>
  <c r="D55" i="10"/>
  <c r="R52" i="10"/>
  <c r="F50" i="10"/>
  <c r="N39" i="10"/>
  <c r="C59" i="10"/>
  <c r="Q56" i="10"/>
  <c r="E54" i="10"/>
  <c r="S51" i="10"/>
  <c r="G49" i="10"/>
  <c r="P60" i="10"/>
  <c r="D58" i="10"/>
  <c r="R55" i="10"/>
  <c r="F53" i="10"/>
  <c r="T50" i="10"/>
  <c r="V46" i="10"/>
  <c r="N40" i="10"/>
  <c r="R45" i="10"/>
  <c r="Q40" i="10"/>
  <c r="D45" i="10"/>
  <c r="F40" i="10"/>
  <c r="AA43" i="10"/>
  <c r="B44" i="10"/>
  <c r="D44" i="10"/>
  <c r="L39" i="10"/>
  <c r="E59" i="10"/>
  <c r="S56" i="10"/>
  <c r="G54" i="10"/>
  <c r="U51" i="10"/>
  <c r="E49" i="10"/>
  <c r="N60" i="10"/>
  <c r="B58" i="10"/>
  <c r="P55" i="10"/>
  <c r="D53" i="10"/>
  <c r="R50" i="10"/>
  <c r="B39" i="10"/>
  <c r="O59" i="10"/>
  <c r="C57" i="10"/>
  <c r="Q54" i="10"/>
  <c r="E52" i="10"/>
  <c r="S49" i="10"/>
  <c r="AA39" i="10"/>
  <c r="P58" i="10"/>
  <c r="D56" i="10"/>
  <c r="R53" i="10"/>
  <c r="F51" i="10"/>
  <c r="T47" i="10"/>
  <c r="N41" i="10"/>
  <c r="P46" i="10"/>
  <c r="M41" i="10"/>
  <c r="B46" i="10"/>
  <c r="F41" i="10"/>
  <c r="W44" i="10"/>
  <c r="Z44" i="10"/>
  <c r="B45" i="10"/>
  <c r="D40" i="10"/>
  <c r="AA41" i="10"/>
  <c r="M44" i="10"/>
  <c r="AA45" i="10"/>
  <c r="G47" i="10"/>
  <c r="M48" i="10"/>
  <c r="Y41" i="10"/>
  <c r="K44" i="10"/>
  <c r="Y45" i="10"/>
  <c r="E47" i="10"/>
  <c r="K48" i="10"/>
  <c r="M40" i="10"/>
  <c r="Y42" i="10"/>
  <c r="G45" i="10"/>
  <c r="M46" i="10"/>
  <c r="S47" i="10"/>
  <c r="M45" i="10"/>
  <c r="S46" i="10"/>
  <c r="Y47" i="10"/>
  <c r="W60" i="10"/>
  <c r="K58" i="10"/>
  <c r="Y55" i="10"/>
  <c r="M53" i="10"/>
  <c r="AA50" i="10"/>
  <c r="M39" i="10"/>
  <c r="D59" i="10"/>
  <c r="R56" i="10"/>
  <c r="F54" i="10"/>
  <c r="T51" i="10"/>
  <c r="C44" i="10"/>
  <c r="V39" i="10"/>
  <c r="U58" i="10"/>
  <c r="I56" i="10"/>
  <c r="W53" i="10"/>
  <c r="K51" i="10"/>
  <c r="Y48" i="10"/>
  <c r="R59" i="10"/>
  <c r="F57" i="10"/>
  <c r="T54" i="10"/>
  <c r="H52" i="10"/>
  <c r="V49" i="10"/>
  <c r="V44" i="10"/>
  <c r="N47" i="10"/>
  <c r="M42" i="10"/>
  <c r="Z46" i="10"/>
  <c r="B42" i="10"/>
  <c r="L46" i="10"/>
  <c r="Y40" i="10"/>
  <c r="Z40" i="10"/>
  <c r="B41" i="10"/>
  <c r="S60" i="10"/>
  <c r="G58" i="10"/>
  <c r="U55" i="10"/>
  <c r="I53" i="10"/>
  <c r="W50" i="10"/>
  <c r="Q39" i="10"/>
  <c r="Z58" i="10"/>
  <c r="N56" i="10"/>
  <c r="B54" i="10"/>
  <c r="P51" i="10"/>
  <c r="G42" i="10"/>
  <c r="Z39" i="10"/>
  <c r="Q58" i="10"/>
  <c r="E56" i="10"/>
  <c r="S53" i="10"/>
  <c r="G51" i="10"/>
  <c r="U48" i="10"/>
  <c r="D60" i="10"/>
  <c r="R57" i="10"/>
  <c r="F55" i="10"/>
  <c r="T52" i="10"/>
  <c r="H50" i="10"/>
  <c r="X45" i="10"/>
  <c r="L48" i="10"/>
  <c r="I43" i="10"/>
  <c r="X47" i="10"/>
  <c r="B43" i="10"/>
  <c r="J47" i="10"/>
  <c r="U41" i="10"/>
  <c r="X41" i="10"/>
  <c r="Z41" i="10"/>
  <c r="O60" i="10"/>
  <c r="C58" i="10"/>
  <c r="Q55" i="10"/>
  <c r="E53" i="10"/>
  <c r="S50" i="10"/>
  <c r="E39" i="10"/>
  <c r="L59" i="10"/>
  <c r="Z56" i="10"/>
  <c r="N54" i="10"/>
  <c r="B52" i="10"/>
  <c r="P49" i="10"/>
  <c r="Y60" i="10"/>
  <c r="M58" i="10"/>
  <c r="AA55" i="10"/>
  <c r="O53" i="10"/>
  <c r="C51" i="10"/>
  <c r="Q48" i="10"/>
  <c r="Z59" i="10"/>
  <c r="N57" i="10"/>
  <c r="B55" i="10"/>
  <c r="P52" i="10"/>
  <c r="D50" i="10"/>
  <c r="P45" i="10"/>
  <c r="J49" i="10"/>
  <c r="I44" i="10"/>
  <c r="V48" i="10"/>
  <c r="X43" i="10"/>
  <c r="N49" i="10"/>
  <c r="U42" i="10"/>
  <c r="V42" i="10"/>
  <c r="X42" i="10"/>
  <c r="AA60" i="10"/>
  <c r="O58" i="10"/>
  <c r="C56" i="10"/>
  <c r="Q53" i="10"/>
  <c r="E51" i="10"/>
  <c r="J42" i="10"/>
  <c r="X59" i="10"/>
  <c r="L57" i="10"/>
  <c r="Z54" i="10"/>
  <c r="N52" i="10"/>
  <c r="B50" i="10"/>
  <c r="R39" i="10"/>
  <c r="Y58" i="10"/>
  <c r="M56" i="10"/>
  <c r="AA53" i="10"/>
  <c r="O51" i="10"/>
  <c r="E40" i="10"/>
  <c r="O47" i="10"/>
  <c r="G46" i="10"/>
  <c r="O43" i="10"/>
  <c r="U45" i="10"/>
  <c r="U57" i="10"/>
  <c r="Z60" i="10"/>
  <c r="D51" i="10"/>
  <c r="S55" i="10"/>
  <c r="B59" i="10"/>
  <c r="R48" i="10"/>
  <c r="T45" i="10"/>
  <c r="T44" i="10"/>
  <c r="E55" i="10"/>
  <c r="J58" i="10"/>
  <c r="Z43" i="10"/>
  <c r="C53" i="10"/>
  <c r="B57" i="10"/>
  <c r="P44" i="10"/>
  <c r="V41" i="10"/>
  <c r="T40" i="10"/>
  <c r="O52" i="10"/>
  <c r="J56" i="10"/>
  <c r="I60" i="10"/>
  <c r="M50" i="10"/>
  <c r="L54" i="10"/>
  <c r="D48" i="10"/>
  <c r="H48" i="10"/>
  <c r="K60" i="10"/>
  <c r="O50" i="10"/>
  <c r="J54" i="10"/>
  <c r="I58" i="10"/>
  <c r="C49" i="10"/>
  <c r="Z57" i="10"/>
  <c r="B53" i="10"/>
  <c r="N46" i="10"/>
  <c r="J45" i="10"/>
  <c r="X44" i="10"/>
  <c r="Q43" i="10"/>
  <c r="V43" i="10"/>
  <c r="Q42" i="10"/>
  <c r="C40" i="10"/>
  <c r="M47" i="10"/>
  <c r="O45" i="10"/>
  <c r="AA46" i="10"/>
  <c r="I55" i="10"/>
  <c r="N58" i="10"/>
  <c r="K40" i="10"/>
  <c r="G53" i="10"/>
  <c r="P56" i="10"/>
  <c r="T42" i="10"/>
  <c r="V40" i="10"/>
  <c r="B40" i="10"/>
  <c r="S52" i="10"/>
  <c r="X55" i="10"/>
  <c r="M60" i="10"/>
  <c r="Q50" i="10"/>
  <c r="P54" i="10"/>
  <c r="F47" i="10"/>
  <c r="D46" i="10"/>
  <c r="Y59" i="10"/>
  <c r="C50" i="10"/>
  <c r="X53" i="10"/>
  <c r="W57" i="10"/>
  <c r="G39" i="10"/>
  <c r="Z51" i="10"/>
  <c r="C43" i="10"/>
  <c r="O41" i="10"/>
  <c r="Y57" i="10"/>
  <c r="I39" i="10"/>
  <c r="X51" i="10"/>
  <c r="W55" i="10"/>
  <c r="W42" i="10"/>
  <c r="J57" i="10"/>
  <c r="L52" i="10"/>
  <c r="H45" i="10"/>
  <c r="Y43" i="10"/>
  <c r="R43" i="10"/>
  <c r="K42" i="10"/>
  <c r="P42" i="10"/>
  <c r="I46" i="10"/>
  <c r="C41" i="10"/>
  <c r="G60" i="10"/>
  <c r="P53" i="10"/>
  <c r="O39" i="10"/>
  <c r="G41" i="10"/>
  <c r="V60" i="10"/>
  <c r="O55" i="10"/>
  <c r="R49" i="10"/>
  <c r="R40" i="10"/>
  <c r="V58" i="10"/>
  <c r="Y52" i="10"/>
  <c r="C45" i="10"/>
  <c r="O42" i="10"/>
  <c r="S48" i="10"/>
  <c r="U46" i="10"/>
  <c r="G48" i="10"/>
  <c r="W52" i="10"/>
  <c r="B56" i="10"/>
  <c r="Q60" i="10"/>
  <c r="U50" i="10"/>
  <c r="D54" i="10"/>
  <c r="H46" i="10"/>
  <c r="Q44" i="10"/>
  <c r="C60" i="10"/>
  <c r="G50" i="10"/>
  <c r="L53" i="10"/>
  <c r="AA57" i="10"/>
  <c r="C39" i="10"/>
  <c r="D52" i="10"/>
  <c r="C42" i="10"/>
  <c r="O40" i="10"/>
  <c r="M57" i="10"/>
  <c r="U39" i="10"/>
  <c r="L51" i="10"/>
  <c r="K55" i="10"/>
  <c r="J59" i="10"/>
  <c r="H49" i="10"/>
  <c r="P47" i="10"/>
  <c r="P41" i="10"/>
  <c r="M55" i="10"/>
  <c r="H59" i="10"/>
  <c r="S44" i="10"/>
  <c r="K53" i="10"/>
  <c r="L60" i="10"/>
  <c r="N55" i="10"/>
  <c r="P50" i="10"/>
  <c r="H40" i="10"/>
  <c r="G40" i="10"/>
  <c r="F49" i="10"/>
  <c r="T43" i="10"/>
  <c r="AA44" i="10"/>
  <c r="AA47" i="10"/>
  <c r="K50" i="10"/>
  <c r="E58" i="10"/>
  <c r="R51" i="10"/>
  <c r="R44" i="10"/>
  <c r="Q57" i="10"/>
  <c r="Z50" i="10"/>
  <c r="N59" i="10"/>
  <c r="R46" i="10"/>
  <c r="AA54" i="10"/>
  <c r="Q41" i="10"/>
  <c r="X56" i="10"/>
  <c r="AA52" i="10"/>
  <c r="V59" i="10"/>
  <c r="N48" i="10"/>
  <c r="F44" i="10"/>
  <c r="V56" i="10"/>
  <c r="X54" i="10"/>
  <c r="Z47" i="10"/>
  <c r="R41" i="10"/>
  <c r="Y50" i="10"/>
  <c r="R42" i="10"/>
  <c r="U60" i="10"/>
  <c r="Z49" i="10"/>
  <c r="N42" i="10"/>
  <c r="B49" i="10"/>
  <c r="M59" i="9"/>
  <c r="W58" i="9"/>
  <c r="G58" i="9"/>
  <c r="Q57" i="9"/>
  <c r="AA56" i="9"/>
  <c r="K56" i="9"/>
  <c r="U55" i="9"/>
  <c r="E55" i="9"/>
  <c r="O54" i="9"/>
  <c r="Y53" i="9"/>
  <c r="I53" i="9"/>
  <c r="S52" i="9"/>
  <c r="C52" i="9"/>
  <c r="M51" i="9"/>
  <c r="W50" i="9"/>
  <c r="G50" i="9"/>
  <c r="Q49" i="9"/>
  <c r="AA48" i="9"/>
  <c r="K48" i="9"/>
  <c r="U47" i="9"/>
  <c r="E47" i="9"/>
  <c r="R59" i="9"/>
  <c r="V58" i="9"/>
  <c r="AA57" i="9"/>
  <c r="F57" i="9"/>
  <c r="J56" i="9"/>
  <c r="O55" i="9"/>
  <c r="T54" i="9"/>
  <c r="X53" i="9"/>
  <c r="C53" i="9"/>
  <c r="H52" i="9"/>
  <c r="L51" i="9"/>
  <c r="Q50" i="9"/>
  <c r="V49" i="9"/>
  <c r="Z48" i="9"/>
  <c r="E48" i="9"/>
  <c r="J47" i="9"/>
  <c r="P46" i="9"/>
  <c r="C59" i="9"/>
  <c r="Z57" i="9"/>
  <c r="X56" i="9"/>
  <c r="V55" i="9"/>
  <c r="R54" i="9"/>
  <c r="P53" i="9"/>
  <c r="N52" i="9"/>
  <c r="K51" i="9"/>
  <c r="Y59" i="9"/>
  <c r="I59" i="9"/>
  <c r="S58" i="9"/>
  <c r="C58" i="9"/>
  <c r="M57" i="9"/>
  <c r="W56" i="9"/>
  <c r="G56" i="9"/>
  <c r="Q55" i="9"/>
  <c r="AA54" i="9"/>
  <c r="K54" i="9"/>
  <c r="U53" i="9"/>
  <c r="E53" i="9"/>
  <c r="O52" i="9"/>
  <c r="Y51" i="9"/>
  <c r="I51" i="9"/>
  <c r="S50" i="9"/>
  <c r="C50" i="9"/>
  <c r="M49" i="9"/>
  <c r="W48" i="9"/>
  <c r="G48" i="9"/>
  <c r="Q47" i="9"/>
  <c r="AA46" i="9"/>
  <c r="L59" i="9"/>
  <c r="Q58" i="9"/>
  <c r="V57" i="9"/>
  <c r="Z56" i="9"/>
  <c r="E56" i="9"/>
  <c r="J55" i="9"/>
  <c r="N54" i="9"/>
  <c r="S53" i="9"/>
  <c r="X52" i="9"/>
  <c r="B52" i="9"/>
  <c r="G51" i="9"/>
  <c r="L50" i="9"/>
  <c r="P49" i="9"/>
  <c r="U48" i="9"/>
  <c r="Z47" i="9"/>
  <c r="D47" i="9"/>
  <c r="X59" i="9"/>
  <c r="U58" i="9"/>
  <c r="Q59" i="9"/>
  <c r="K58" i="9"/>
  <c r="E57" i="9"/>
  <c r="Y55" i="9"/>
  <c r="S54" i="9"/>
  <c r="M53" i="9"/>
  <c r="G52" i="9"/>
  <c r="AA50" i="9"/>
  <c r="U49" i="9"/>
  <c r="O48" i="9"/>
  <c r="I47" i="9"/>
  <c r="B59" i="9"/>
  <c r="K57" i="9"/>
  <c r="T55" i="9"/>
  <c r="D54" i="9"/>
  <c r="M52" i="9"/>
  <c r="V50" i="9"/>
  <c r="F49" i="9"/>
  <c r="O47" i="9"/>
  <c r="J59" i="9"/>
  <c r="L57" i="9"/>
  <c r="B56" i="9"/>
  <c r="L54" i="9"/>
  <c r="B53" i="9"/>
  <c r="S51" i="9"/>
  <c r="I50" i="9"/>
  <c r="G49" i="9"/>
  <c r="D48" i="9"/>
  <c r="B47" i="9"/>
  <c r="G46" i="9"/>
  <c r="Q45" i="9"/>
  <c r="AA44" i="9"/>
  <c r="K44" i="9"/>
  <c r="U43" i="9"/>
  <c r="E43" i="9"/>
  <c r="O42" i="9"/>
  <c r="Y41" i="9"/>
  <c r="I41" i="9"/>
  <c r="S40" i="9"/>
  <c r="C40" i="9"/>
  <c r="M39" i="9"/>
  <c r="N59" i="9"/>
  <c r="B58" i="9"/>
  <c r="N56" i="9"/>
  <c r="C55" i="9"/>
  <c r="R53" i="9"/>
  <c r="E52" i="9"/>
  <c r="T50" i="9"/>
  <c r="H49" i="9"/>
  <c r="V47" i="9"/>
  <c r="M46" i="9"/>
  <c r="R45" i="9"/>
  <c r="V44" i="9"/>
  <c r="AA43" i="9"/>
  <c r="F43" i="9"/>
  <c r="J42" i="9"/>
  <c r="O41" i="9"/>
  <c r="T40" i="9"/>
  <c r="X39" i="9"/>
  <c r="C39" i="9"/>
  <c r="R58" i="9"/>
  <c r="G57" i="9"/>
  <c r="S55" i="9"/>
  <c r="H54" i="9"/>
  <c r="V52" i="9"/>
  <c r="J51" i="9"/>
  <c r="X49" i="9"/>
  <c r="M48" i="9"/>
  <c r="Z46" i="9"/>
  <c r="AA45" i="9"/>
  <c r="F45" i="9"/>
  <c r="J44" i="9"/>
  <c r="O43" i="9"/>
  <c r="T42" i="9"/>
  <c r="X41" i="9"/>
  <c r="C41" i="9"/>
  <c r="H40" i="9"/>
  <c r="L39" i="9"/>
  <c r="X58" i="9"/>
  <c r="X55" i="9"/>
  <c r="Z52" i="9"/>
  <c r="D50" i="9"/>
  <c r="F47" i="9"/>
  <c r="H45" i="9"/>
  <c r="R43" i="9"/>
  <c r="AA41" i="9"/>
  <c r="J40" i="9"/>
  <c r="AA59" i="9"/>
  <c r="C57" i="9"/>
  <c r="F54" i="9"/>
  <c r="H51" i="9"/>
  <c r="I48" i="9"/>
  <c r="Z45" i="9"/>
  <c r="I44" i="9"/>
  <c r="R42" i="9"/>
  <c r="B41" i="9"/>
  <c r="K39" i="9"/>
  <c r="T57" i="9"/>
  <c r="V54" i="9"/>
  <c r="X51" i="9"/>
  <c r="B49" i="9"/>
  <c r="I46" i="9"/>
  <c r="R44" i="9"/>
  <c r="B43" i="9"/>
  <c r="K41" i="9"/>
  <c r="T39" i="9"/>
  <c r="E58" i="9"/>
  <c r="H55" i="9"/>
  <c r="J52" i="9"/>
  <c r="L49" i="9"/>
  <c r="Q46" i="9"/>
  <c r="Y44" i="9"/>
  <c r="H43" i="9"/>
  <c r="R41" i="9"/>
  <c r="AA39" i="9"/>
  <c r="E59" i="9"/>
  <c r="Y57" i="9"/>
  <c r="S56" i="9"/>
  <c r="M55" i="9"/>
  <c r="G54" i="9"/>
  <c r="AA52" i="9"/>
  <c r="U51" i="9"/>
  <c r="O50" i="9"/>
  <c r="I49" i="9"/>
  <c r="C48" i="9"/>
  <c r="W46" i="9"/>
  <c r="L58" i="9"/>
  <c r="U56" i="9"/>
  <c r="D55" i="9"/>
  <c r="N53" i="9"/>
  <c r="W51" i="9"/>
  <c r="F50" i="9"/>
  <c r="P48" i="9"/>
  <c r="Y46" i="9"/>
  <c r="N58" i="9"/>
  <c r="D57" i="9"/>
  <c r="N55" i="9"/>
  <c r="E54" i="9"/>
  <c r="U52" i="9"/>
  <c r="D51" i="9"/>
  <c r="B50" i="9"/>
  <c r="Y48" i="9"/>
  <c r="W47" i="9"/>
  <c r="U46" i="9"/>
  <c r="C46" i="9"/>
  <c r="M45" i="9"/>
  <c r="W44" i="9"/>
  <c r="G44" i="9"/>
  <c r="Q43" i="9"/>
  <c r="AA42" i="9"/>
  <c r="K42" i="9"/>
  <c r="U41" i="9"/>
  <c r="E41" i="9"/>
  <c r="O40" i="9"/>
  <c r="Y39" i="9"/>
  <c r="I39" i="9"/>
  <c r="D59" i="9"/>
  <c r="R57" i="9"/>
  <c r="F56" i="9"/>
  <c r="U54" i="9"/>
  <c r="G53" i="9"/>
  <c r="V51" i="9"/>
  <c r="J50" i="9"/>
  <c r="X48" i="9"/>
  <c r="L47" i="9"/>
  <c r="H46" i="9"/>
  <c r="L45" i="9"/>
  <c r="Q44" i="9"/>
  <c r="V43" i="9"/>
  <c r="Z42" i="9"/>
  <c r="E42" i="9"/>
  <c r="J41" i="9"/>
  <c r="N40" i="9"/>
  <c r="S39" i="9"/>
  <c r="T59" i="9"/>
  <c r="I58" i="9"/>
  <c r="V56" i="9"/>
  <c r="K55" i="9"/>
  <c r="Z53" i="9"/>
  <c r="L52" i="9"/>
  <c r="Z50" i="9"/>
  <c r="O49" i="9"/>
  <c r="B48" i="9"/>
  <c r="R46" i="9"/>
  <c r="V45" i="9"/>
  <c r="Z44" i="9"/>
  <c r="E44" i="9"/>
  <c r="J43" i="9"/>
  <c r="N42" i="9"/>
  <c r="S41" i="9"/>
  <c r="X40" i="9"/>
  <c r="B40" i="9"/>
  <c r="G39" i="9"/>
  <c r="D58" i="9"/>
  <c r="F55" i="9"/>
  <c r="I52" i="9"/>
  <c r="J49" i="9"/>
  <c r="N46" i="9"/>
  <c r="X44" i="9"/>
  <c r="G43" i="9"/>
  <c r="P41" i="9"/>
  <c r="Z39" i="9"/>
  <c r="H59" i="9"/>
  <c r="L56" i="9"/>
  <c r="L53" i="9"/>
  <c r="N50" i="9"/>
  <c r="R47" i="9"/>
  <c r="O45" i="9"/>
  <c r="X43" i="9"/>
  <c r="H42" i="9"/>
  <c r="Q40" i="9"/>
  <c r="Z59" i="9"/>
  <c r="B57" i="9"/>
  <c r="B54" i="9"/>
  <c r="F51" i="9"/>
  <c r="H48" i="9"/>
  <c r="X45" i="9"/>
  <c r="H44" i="9"/>
  <c r="Q42" i="9"/>
  <c r="Z40" i="9"/>
  <c r="J39" i="9"/>
  <c r="N57" i="9"/>
  <c r="P54" i="9"/>
  <c r="P51" i="9"/>
  <c r="T48" i="9"/>
  <c r="E46" i="9"/>
  <c r="N44" i="9"/>
  <c r="X42" i="9"/>
  <c r="G41" i="9"/>
  <c r="P39" i="9"/>
  <c r="AA58" i="9"/>
  <c r="U57" i="9"/>
  <c r="O56" i="9"/>
  <c r="I55" i="9"/>
  <c r="C54" i="9"/>
  <c r="W52" i="9"/>
  <c r="Q51" i="9"/>
  <c r="K50" i="9"/>
  <c r="E49" i="9"/>
  <c r="Y47" i="9"/>
  <c r="W59" i="9"/>
  <c r="F58" i="9"/>
  <c r="P56" i="9"/>
  <c r="Y54" i="9"/>
  <c r="H53" i="9"/>
  <c r="R51" i="9"/>
  <c r="AA49" i="9"/>
  <c r="J48" i="9"/>
  <c r="T46" i="9"/>
  <c r="H58" i="9"/>
  <c r="Q56" i="9"/>
  <c r="G55" i="9"/>
  <c r="W53" i="9"/>
  <c r="F52" i="9"/>
  <c r="X50" i="9"/>
  <c r="T49" i="9"/>
  <c r="R48" i="9"/>
  <c r="P47" i="9"/>
  <c r="O46" i="9"/>
  <c r="Y45" i="9"/>
  <c r="I45" i="9"/>
  <c r="S44" i="9"/>
  <c r="C44" i="9"/>
  <c r="M43" i="9"/>
  <c r="W42" i="9"/>
  <c r="G42" i="9"/>
  <c r="Q41" i="9"/>
  <c r="AA40" i="9"/>
  <c r="K40" i="9"/>
  <c r="U39" i="9"/>
  <c r="E39" i="9"/>
  <c r="T58" i="9"/>
  <c r="H57" i="9"/>
  <c r="W55" i="9"/>
  <c r="J54" i="9"/>
  <c r="Y52" i="9"/>
  <c r="N51" i="9"/>
  <c r="Z49" i="9"/>
  <c r="N48" i="9"/>
  <c r="C47" i="9"/>
  <c r="B46" i="9"/>
  <c r="G45" i="9"/>
  <c r="L44" i="9"/>
  <c r="P43" i="9"/>
  <c r="U42" i="9"/>
  <c r="Z41" i="9"/>
  <c r="D41" i="9"/>
  <c r="I40" i="9"/>
  <c r="N39" i="9"/>
  <c r="K59" i="9"/>
  <c r="X57" i="9"/>
  <c r="M56" i="9"/>
  <c r="B55" i="9"/>
  <c r="O53" i="9"/>
  <c r="D52" i="9"/>
  <c r="R50" i="9"/>
  <c r="D49" i="9"/>
  <c r="S47" i="9"/>
  <c r="L46" i="9"/>
  <c r="P45" i="9"/>
  <c r="U44" i="9"/>
  <c r="Z43" i="9"/>
  <c r="D43" i="9"/>
  <c r="I42" i="9"/>
  <c r="N41" i="9"/>
  <c r="R40" i="9"/>
  <c r="W39" i="9"/>
  <c r="B39" i="9"/>
  <c r="J57" i="9"/>
  <c r="M54" i="9"/>
  <c r="O51" i="9"/>
  <c r="Q48" i="9"/>
  <c r="D46" i="9"/>
  <c r="M44" i="9"/>
  <c r="V42" i="9"/>
  <c r="F41" i="9"/>
  <c r="O39" i="9"/>
  <c r="P58" i="9"/>
  <c r="R55" i="9"/>
  <c r="T52" i="9"/>
  <c r="W49" i="9"/>
  <c r="X46" i="9"/>
  <c r="D45" i="9"/>
  <c r="N43" i="9"/>
  <c r="W41" i="9"/>
  <c r="F40" i="9"/>
  <c r="F59" i="9"/>
  <c r="H56" i="9"/>
  <c r="K53" i="9"/>
  <c r="M50" i="9"/>
  <c r="N47" i="9"/>
  <c r="N45" i="9"/>
  <c r="W43" i="9"/>
  <c r="F42" i="9"/>
  <c r="P40" i="9"/>
  <c r="S59" i="9"/>
  <c r="T56" i="9"/>
  <c r="V53" i="9"/>
  <c r="Y50" i="9"/>
  <c r="AA47" i="9"/>
  <c r="T45" i="9"/>
  <c r="D44" i="9"/>
  <c r="M42" i="9"/>
  <c r="V40" i="9"/>
  <c r="F39" i="9"/>
  <c r="O58" i="9"/>
  <c r="Q53" i="9"/>
  <c r="S48" i="9"/>
  <c r="Z55" i="9"/>
  <c r="K49" i="9"/>
  <c r="I56" i="9"/>
  <c r="P50" i="9"/>
  <c r="K46" i="9"/>
  <c r="Y43" i="9"/>
  <c r="M41" i="9"/>
  <c r="V59" i="9"/>
  <c r="AA53" i="9"/>
  <c r="F48" i="9"/>
  <c r="F44" i="9"/>
  <c r="Y40" i="9"/>
  <c r="O57" i="9"/>
  <c r="T51" i="9"/>
  <c r="F46" i="9"/>
  <c r="Y42" i="9"/>
  <c r="R39" i="9"/>
  <c r="U50" i="9"/>
  <c r="L42" i="9"/>
  <c r="X54" i="9"/>
  <c r="T44" i="9"/>
  <c r="M58" i="9"/>
  <c r="V46" i="9"/>
  <c r="E40" i="9"/>
  <c r="E50" i="9"/>
  <c r="B42" i="9"/>
  <c r="R49" i="9"/>
  <c r="K47" i="9"/>
  <c r="B44" i="9"/>
  <c r="S49" i="9"/>
  <c r="S43" i="9"/>
  <c r="I57" i="9"/>
  <c r="K52" i="9"/>
  <c r="M47" i="9"/>
  <c r="I54" i="9"/>
  <c r="T47" i="9"/>
  <c r="Z54" i="9"/>
  <c r="N49" i="9"/>
  <c r="U45" i="9"/>
  <c r="I43" i="9"/>
  <c r="W40" i="9"/>
  <c r="J58" i="9"/>
  <c r="P52" i="9"/>
  <c r="S46" i="9"/>
  <c r="K43" i="9"/>
  <c r="D40" i="9"/>
  <c r="D56" i="9"/>
  <c r="H50" i="9"/>
  <c r="K45" i="9"/>
  <c r="D42" i="9"/>
  <c r="O59" i="9"/>
  <c r="X47" i="9"/>
  <c r="U40" i="9"/>
  <c r="AA51" i="9"/>
  <c r="C43" i="9"/>
  <c r="P55" i="9"/>
  <c r="C45" i="9"/>
  <c r="Y58" i="9"/>
  <c r="G47" i="9"/>
  <c r="L40" i="9"/>
  <c r="U59" i="9"/>
  <c r="Y49" i="9"/>
  <c r="S57" i="9"/>
  <c r="H47" i="9"/>
  <c r="C42" i="9"/>
  <c r="L55" i="9"/>
  <c r="T41" i="9"/>
  <c r="F53" i="9"/>
  <c r="M40" i="9"/>
  <c r="W57" i="9"/>
  <c r="V39" i="9"/>
  <c r="D53" i="9"/>
  <c r="C56" i="9"/>
  <c r="E51" i="9"/>
  <c r="G59" i="9"/>
  <c r="R52" i="9"/>
  <c r="P59" i="9"/>
  <c r="J53" i="9"/>
  <c r="L48" i="9"/>
  <c r="E45" i="9"/>
  <c r="S42" i="9"/>
  <c r="G40" i="9"/>
  <c r="Y56" i="9"/>
  <c r="C51" i="9"/>
  <c r="W45" i="9"/>
  <c r="P42" i="9"/>
  <c r="H39" i="9"/>
  <c r="Q54" i="9"/>
  <c r="V48" i="9"/>
  <c r="P44" i="9"/>
  <c r="H41" i="9"/>
  <c r="R56" i="9"/>
  <c r="S45" i="9"/>
  <c r="D39" i="9"/>
  <c r="C49" i="9"/>
  <c r="L41" i="9"/>
  <c r="Q52" i="9"/>
  <c r="L43" i="9"/>
  <c r="AA55" i="9"/>
  <c r="J45" i="9"/>
  <c r="W54" i="9"/>
  <c r="P57" i="9"/>
  <c r="B51" i="9"/>
  <c r="Z51" i="9"/>
  <c r="O44" i="9"/>
  <c r="Q39" i="9"/>
  <c r="B45" i="9"/>
  <c r="Z58" i="9"/>
  <c r="T43" i="9"/>
  <c r="T53" i="9"/>
  <c r="J46" i="9"/>
  <c r="V41" i="9"/>
  <c r="AC95" i="10"/>
  <c r="AB95" i="10"/>
  <c r="AB45" i="9" l="1"/>
  <c r="AB51" i="9"/>
  <c r="AC49" i="9"/>
  <c r="AC43" i="9"/>
  <c r="AC42" i="10"/>
  <c r="AC56" i="10"/>
  <c r="F63" i="5"/>
  <c r="AB43" i="5"/>
  <c r="I63" i="8"/>
  <c r="T63" i="8"/>
  <c r="AC50" i="8"/>
  <c r="AC45" i="10"/>
  <c r="V63" i="9"/>
  <c r="W63" i="9"/>
  <c r="E63" i="9"/>
  <c r="AC44" i="9"/>
  <c r="AB56" i="10"/>
  <c r="AC43" i="10"/>
  <c r="AC57" i="10"/>
  <c r="AB52" i="5"/>
  <c r="AC42" i="8"/>
  <c r="AB58" i="8"/>
  <c r="R63" i="5"/>
  <c r="AB46" i="8"/>
  <c r="H63" i="9"/>
  <c r="Y63" i="9"/>
  <c r="AB58" i="9"/>
  <c r="AB53" i="10"/>
  <c r="AB50" i="10"/>
  <c r="AB52" i="10"/>
  <c r="AC58" i="10"/>
  <c r="AB54" i="10"/>
  <c r="AA63" i="10"/>
  <c r="AC59" i="10"/>
  <c r="K63" i="10"/>
  <c r="AB47" i="10"/>
  <c r="H63" i="10"/>
  <c r="AC52" i="5"/>
  <c r="X63" i="5"/>
  <c r="AB51" i="8"/>
  <c r="N63" i="8"/>
  <c r="J63" i="8"/>
  <c r="AC53" i="8"/>
  <c r="G63" i="8"/>
  <c r="AB57" i="8"/>
  <c r="AC43" i="8"/>
  <c r="Q63" i="9"/>
  <c r="D63" i="9"/>
  <c r="AB42" i="9"/>
  <c r="U63" i="9"/>
  <c r="P63" i="9"/>
  <c r="AB54" i="9"/>
  <c r="Z63" i="9"/>
  <c r="S63" i="9"/>
  <c r="T63" i="9"/>
  <c r="L63" i="9"/>
  <c r="AB56" i="9"/>
  <c r="AB49" i="10"/>
  <c r="U63" i="10"/>
  <c r="AC41" i="10"/>
  <c r="I63" i="10"/>
  <c r="AC50" i="10"/>
  <c r="AC40" i="10"/>
  <c r="AB57" i="10"/>
  <c r="AB59" i="10"/>
  <c r="Z63" i="10"/>
  <c r="AB41" i="10"/>
  <c r="AB42" i="10"/>
  <c r="AC44" i="10"/>
  <c r="L63" i="10"/>
  <c r="N63" i="10"/>
  <c r="AB51" i="10"/>
  <c r="AB58" i="5"/>
  <c r="AC51" i="5"/>
  <c r="AC60" i="5"/>
  <c r="AC58" i="5"/>
  <c r="AB51" i="5"/>
  <c r="P63" i="5"/>
  <c r="AB53" i="5"/>
  <c r="AC40" i="5"/>
  <c r="C63" i="5"/>
  <c r="AB41" i="5"/>
  <c r="AC47" i="5"/>
  <c r="J63" i="5"/>
  <c r="L63" i="5"/>
  <c r="AB60" i="5"/>
  <c r="AC56" i="5"/>
  <c r="AC42" i="5"/>
  <c r="AB46" i="5"/>
  <c r="AC44" i="5"/>
  <c r="AB41" i="8"/>
  <c r="AC55" i="8"/>
  <c r="AB50" i="8"/>
  <c r="AC46" i="8"/>
  <c r="AB48" i="8"/>
  <c r="O63" i="8"/>
  <c r="AB42" i="8"/>
  <c r="E63" i="8"/>
  <c r="R63" i="8"/>
  <c r="AC59" i="8"/>
  <c r="AC52" i="8"/>
  <c r="AB45" i="8"/>
  <c r="AA63" i="8"/>
  <c r="P63" i="8"/>
  <c r="C63" i="8"/>
  <c r="AC39" i="8"/>
  <c r="AC40" i="8"/>
  <c r="K63" i="8"/>
  <c r="AC47" i="8"/>
  <c r="F63" i="8"/>
  <c r="AC51" i="8"/>
  <c r="B63" i="8"/>
  <c r="AB39" i="8"/>
  <c r="M63" i="8"/>
  <c r="AC49" i="8"/>
  <c r="AB56" i="8"/>
  <c r="W63" i="8"/>
  <c r="AB48" i="9"/>
  <c r="V63" i="10"/>
  <c r="X63" i="10"/>
  <c r="AC46" i="10"/>
  <c r="W63" i="5"/>
  <c r="AC42" i="9"/>
  <c r="R63" i="9"/>
  <c r="F63" i="9"/>
  <c r="O63" i="9"/>
  <c r="N63" i="9"/>
  <c r="AB57" i="9"/>
  <c r="G63" i="9"/>
  <c r="AC46" i="9"/>
  <c r="K63" i="9"/>
  <c r="AC57" i="9"/>
  <c r="AC55" i="9"/>
  <c r="M63" i="9"/>
  <c r="AB47" i="9"/>
  <c r="AC50" i="9"/>
  <c r="AC59" i="9"/>
  <c r="AC39" i="10"/>
  <c r="C63" i="10"/>
  <c r="AC60" i="10"/>
  <c r="O63" i="10"/>
  <c r="G63" i="10"/>
  <c r="AB40" i="10"/>
  <c r="AC49" i="10"/>
  <c r="AC53" i="10"/>
  <c r="AB55" i="10"/>
  <c r="AC51" i="10"/>
  <c r="AB43" i="10"/>
  <c r="M63" i="10"/>
  <c r="B63" i="10"/>
  <c r="AB39" i="10"/>
  <c r="AB58" i="10"/>
  <c r="AB60" i="10"/>
  <c r="P63" i="10"/>
  <c r="AB48" i="10"/>
  <c r="S63" i="10"/>
  <c r="AC47" i="10"/>
  <c r="AB50" i="5"/>
  <c r="M63" i="5"/>
  <c r="AC54" i="5"/>
  <c r="AC46" i="5"/>
  <c r="AB42" i="5"/>
  <c r="AB45" i="5"/>
  <c r="Y63" i="5"/>
  <c r="AC49" i="5"/>
  <c r="D63" i="5"/>
  <c r="AB49" i="5"/>
  <c r="K63" i="5"/>
  <c r="T63" i="5"/>
  <c r="AB55" i="5"/>
  <c r="Z63" i="5"/>
  <c r="L63" i="8"/>
  <c r="AB44" i="8"/>
  <c r="AB49" i="8"/>
  <c r="AC54" i="8"/>
  <c r="AC58" i="8"/>
  <c r="D63" i="8"/>
  <c r="AB55" i="8"/>
  <c r="AB43" i="8"/>
  <c r="AC56" i="8"/>
  <c r="AB53" i="8"/>
  <c r="X63" i="8"/>
  <c r="AB40" i="8"/>
  <c r="AC48" i="8"/>
  <c r="Y63" i="8"/>
  <c r="AC54" i="9"/>
  <c r="AA63" i="9"/>
  <c r="X63" i="9"/>
  <c r="AC52" i="9"/>
  <c r="E63" i="10"/>
  <c r="J63" i="10"/>
  <c r="AC55" i="10"/>
  <c r="H63" i="5"/>
  <c r="AC48" i="5"/>
  <c r="AC41" i="5"/>
  <c r="AB54" i="5"/>
  <c r="Q63" i="5"/>
  <c r="S63" i="8"/>
  <c r="AC56" i="9"/>
  <c r="AC45" i="9"/>
  <c r="AB44" i="9"/>
  <c r="AB55" i="9"/>
  <c r="AB46" i="9"/>
  <c r="J63" i="9"/>
  <c r="AB50" i="9"/>
  <c r="AC48" i="9"/>
  <c r="AB49" i="9"/>
  <c r="AC51" i="9"/>
  <c r="AB39" i="9"/>
  <c r="B63" i="9"/>
  <c r="AC47" i="9"/>
  <c r="AB40" i="9"/>
  <c r="I63" i="9"/>
  <c r="AB43" i="9"/>
  <c r="AB41" i="9"/>
  <c r="AC41" i="9"/>
  <c r="AC39" i="9"/>
  <c r="C63" i="9"/>
  <c r="AC40" i="9"/>
  <c r="AB53" i="9"/>
  <c r="AB59" i="9"/>
  <c r="AB52" i="9"/>
  <c r="AC58" i="9"/>
  <c r="AC53" i="9"/>
  <c r="R63" i="10"/>
  <c r="Q63" i="10"/>
  <c r="AB45" i="10"/>
  <c r="AB46" i="10"/>
  <c r="AB44" i="10"/>
  <c r="T63" i="10"/>
  <c r="F63" i="10"/>
  <c r="AC54" i="10"/>
  <c r="AC48" i="10"/>
  <c r="Y63" i="10"/>
  <c r="W63" i="10"/>
  <c r="AC52" i="10"/>
  <c r="D63" i="10"/>
  <c r="AC53" i="5"/>
  <c r="E63" i="5"/>
  <c r="AC59" i="5"/>
  <c r="S63" i="5"/>
  <c r="U63" i="5"/>
  <c r="AB40" i="5"/>
  <c r="B63" i="5"/>
  <c r="AC50" i="5"/>
  <c r="AC55" i="5"/>
  <c r="AB56" i="5"/>
  <c r="AB57" i="5"/>
  <c r="AC45" i="5"/>
  <c r="I63" i="5"/>
  <c r="AB48" i="5"/>
  <c r="AB59" i="5"/>
  <c r="AC57" i="5"/>
  <c r="G63" i="5"/>
  <c r="AB47" i="5"/>
  <c r="O63" i="5"/>
  <c r="N63" i="5"/>
  <c r="V63" i="5"/>
  <c r="AC43" i="5"/>
  <c r="AB44" i="5"/>
  <c r="AA63" i="5"/>
  <c r="AB47" i="8"/>
  <c r="AC45" i="8"/>
  <c r="AC57" i="8"/>
  <c r="U63" i="8"/>
  <c r="V63" i="8"/>
  <c r="Z63" i="8"/>
  <c r="H63" i="8"/>
  <c r="AC41" i="8"/>
  <c r="AB54" i="8"/>
  <c r="AB52" i="8"/>
  <c r="AC44" i="8"/>
  <c r="Q63" i="8"/>
  <c r="AB59" i="8"/>
  <c r="AC63" i="5" l="1"/>
  <c r="AC64" i="5" s="1"/>
  <c r="AB63" i="5"/>
  <c r="AB64" i="5" s="1"/>
  <c r="AC63" i="10"/>
  <c r="AC64" i="10" s="1"/>
  <c r="AC63" i="8"/>
  <c r="AC64" i="8" s="1"/>
  <c r="AB63" i="10"/>
  <c r="AB64" i="10" s="1"/>
  <c r="AC63" i="9"/>
  <c r="AC64" i="9" s="1"/>
  <c r="AB63" i="9"/>
  <c r="AB64" i="9" s="1"/>
  <c r="AB63" i="8"/>
  <c r="AB64" i="8" s="1"/>
</calcChain>
</file>

<file path=xl/sharedStrings.xml><?xml version="1.0" encoding="utf-8"?>
<sst xmlns="http://schemas.openxmlformats.org/spreadsheetml/2006/main" count="7880" uniqueCount="89">
  <si>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</si>
  <si>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</si>
  <si>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</si>
  <si>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</si>
  <si>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</si>
  <si>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</si>
  <si>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</si>
  <si>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</si>
  <si>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</si>
  <si>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</si>
  <si>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</si>
  <si>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</si>
  <si>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</si>
  <si>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</si>
  <si>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</si>
  <si>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</si>
  <si>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</si>
  <si>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</si>
  <si>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</si>
  <si>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</si>
  <si>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</si>
  <si>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</si>
  <si>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</si>
  <si>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</si>
  <si>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</si>
  <si>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</si>
  <si>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</si>
  <si>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</si>
  <si>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</si>
  <si>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</si>
  <si>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</si>
  <si>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</si>
  <si>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</si>
  <si>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</si>
  <si>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</si>
  <si>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</si>
  <si>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</si>
  <si>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</si>
  <si>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</si>
  <si>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</si>
  <si>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</si>
  <si>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</si>
  <si>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</si>
  <si>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</si>
  <si>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</si>
  <si>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</si>
  <si>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</si>
  <si>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</si>
  <si>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</si>
  <si>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</si>
  <si>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</si>
  <si>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</si>
  <si>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</si>
  <si>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</si>
  <si>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</si>
  <si>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</si>
  <si>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</si>
  <si>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</si>
  <si>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</si>
  <si>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</si>
  <si>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</si>
  <si>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</si>
  <si>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</si>
  <si>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</si>
  <si>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</si>
  <si>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</si>
  <si>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</si>
  <si>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</si>
  <si>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AVERAGE, MAY 2015</t>
  </si>
  <si>
    <t>Weekday  Total</t>
  </si>
  <si>
    <t>Weekend Average</t>
  </si>
  <si>
    <t>Weekend Total</t>
  </si>
  <si>
    <t>AM Peak 07:00-10:00</t>
  </si>
  <si>
    <t>PM Peak 05:00-08:00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</si>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</sst>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[$-F800]dddd\,\ mmmm\ dd\,\ yyyy"/>
    <numFmt numFmtId="165" formatCode="_(* #,##0_);_(* \(#,##0\);_(* &quot;-&quot;??_);_(@_)"/>
    <numFmt numFmtId="166" formatCode="#,##0.0000"/>
    <numFmt numFmtId="167" formatCode="0.00000"/>
    <numFmt numFmtId="168" formatCode="0.000%"/>
    <numFmt numFmtId="169" formatCode="mmmm\ yyyy"/>
    <numFmt numFmtId="170" formatCode="[$-409]ddd\,dd\ mmm\ yy"/>
    <numFmt numFmtId="171" formatCode="[$-F400]h:mm:ss\ AM/PM"/>
    <numFmt numFmtId="172" formatCode="[$-409]ddd\,dd\ mmm\ yyyy"/>
  </numFmts>
  <fonts count="2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22"/>
        <bgColor indexed="64"/>
      </patternFill>
    </fill>
  </fills>
  <borders count="64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double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/>
      <diagonal/>
    </border>
  </borders>
  <cellStyleXfs count="8">
    <xf numFmtId="0" fontId="0" fillId="0" borderId="0"/>
    <xf numFmtId="43" fontId="3" fillId="0" borderId="0" applyFont="0" applyFill="0" applyBorder="0" applyAlignment="0" applyProtection="0"/>
    <xf numFmtId="43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1" fillId="0" borderId="0"/>
    <xf numFmtId="43" fontId="1" fillId="0" borderId="0" applyFont="0" applyFill="0" applyBorder="0" applyAlignment="0" applyProtection="0"/>
  </cellStyleXfs>
  <cellXfs count="334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6" fontId="0" fillId="0" borderId="0" xfId="0" applyNumberFormat="1"/>
    <xf numFmtId="165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0" fontId="6" fillId="0" borderId="41" xfId="0" applyFont="1" applyFill="1" applyBorder="1" applyAlignment="1">
      <alignment horizontal="center"/>
    </xf>
    <xf numFmtId="3" fontId="7" fillId="0" borderId="42" xfId="0" applyNumberFormat="1" applyFont="1" applyBorder="1" applyAlignment="1">
      <alignment horizontal="right"/>
    </xf>
    <xf numFmtId="3" fontId="7" fillId="0" borderId="43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4" xfId="0" applyNumberFormat="1" applyFont="1" applyBorder="1" applyAlignment="1">
      <alignment horizontal="right"/>
    </xf>
    <xf numFmtId="3" fontId="8" fillId="0" borderId="35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5" xfId="0" applyFont="1" applyFill="1" applyBorder="1" applyAlignment="1">
      <alignment horizontal="center"/>
    </xf>
    <xf numFmtId="165" fontId="8" fillId="0" borderId="44" xfId="1" applyNumberFormat="1" applyFont="1" applyBorder="1" applyAlignment="1">
      <alignment horizontal="right"/>
    </xf>
    <xf numFmtId="165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5" fontId="8" fillId="0" borderId="28" xfId="1" applyNumberFormat="1" applyFont="1" applyBorder="1" applyAlignment="1">
      <alignment horizontal="right"/>
    </xf>
    <xf numFmtId="165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6" xfId="0" applyNumberFormat="1" applyFont="1" applyBorder="1" applyAlignment="1">
      <alignment horizontal="right"/>
    </xf>
    <xf numFmtId="165" fontId="7" fillId="0" borderId="4" xfId="1" applyNumberFormat="1" applyFont="1" applyFill="1" applyBorder="1" applyAlignment="1">
      <alignment horizontal="right"/>
    </xf>
    <xf numFmtId="165" fontId="7" fillId="0" borderId="5" xfId="1" applyNumberFormat="1" applyFont="1" applyFill="1" applyBorder="1" applyAlignment="1">
      <alignment horizontal="right"/>
    </xf>
    <xf numFmtId="165" fontId="7" fillId="0" borderId="0" xfId="1" applyNumberFormat="1" applyFont="1" applyFill="1" applyBorder="1" applyAlignment="1">
      <alignment horizontal="right"/>
    </xf>
    <xf numFmtId="165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8" fontId="7" fillId="0" borderId="19" xfId="0" applyNumberFormat="1" applyFont="1" applyBorder="1" applyAlignment="1">
      <alignment horizontal="right"/>
    </xf>
    <xf numFmtId="168" fontId="7" fillId="0" borderId="42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4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8" fontId="7" fillId="0" borderId="6" xfId="0" applyNumberFormat="1" applyFont="1" applyBorder="1" applyAlignment="1">
      <alignment horizontal="right"/>
    </xf>
    <xf numFmtId="168" fontId="7" fillId="0" borderId="37" xfId="0" applyNumberFormat="1" applyFont="1" applyBorder="1" applyAlignment="1">
      <alignment horizontal="right"/>
    </xf>
    <xf numFmtId="168" fontId="7" fillId="0" borderId="25" xfId="0" applyNumberFormat="1" applyFont="1" applyBorder="1" applyAlignment="1">
      <alignment horizontal="right"/>
    </xf>
    <xf numFmtId="168" fontId="7" fillId="0" borderId="43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6" fillId="0" borderId="5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8" fontId="8" fillId="0" borderId="19" xfId="0" applyNumberFormat="1" applyFont="1" applyBorder="1" applyAlignment="1">
      <alignment horizontal="right"/>
    </xf>
    <xf numFmtId="168" fontId="8" fillId="0" borderId="22" xfId="0" applyNumberFormat="1" applyFont="1" applyBorder="1" applyAlignment="1">
      <alignment horizontal="right"/>
    </xf>
    <xf numFmtId="168" fontId="8" fillId="0" borderId="6" xfId="0" applyNumberFormat="1" applyFont="1" applyBorder="1" applyAlignment="1">
      <alignment horizontal="right"/>
    </xf>
    <xf numFmtId="168" fontId="8" fillId="0" borderId="9" xfId="0" applyNumberFormat="1" applyFont="1" applyBorder="1" applyAlignment="1">
      <alignment horizontal="right"/>
    </xf>
    <xf numFmtId="168" fontId="8" fillId="0" borderId="25" xfId="0" applyNumberFormat="1" applyFont="1" applyBorder="1" applyAlignment="1">
      <alignment horizontal="right"/>
    </xf>
    <xf numFmtId="168" fontId="8" fillId="0" borderId="2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3" fontId="8" fillId="0" borderId="48" xfId="0" applyNumberFormat="1" applyFont="1" applyBorder="1" applyAlignment="1">
      <alignment horizontal="right"/>
    </xf>
    <xf numFmtId="165" fontId="8" fillId="0" borderId="19" xfId="1" applyNumberFormat="1" applyFont="1" applyBorder="1" applyAlignment="1">
      <alignment horizontal="right"/>
    </xf>
    <xf numFmtId="165" fontId="8" fillId="0" borderId="22" xfId="1" applyNumberFormat="1" applyFont="1" applyBorder="1" applyAlignment="1">
      <alignment horizontal="right"/>
    </xf>
    <xf numFmtId="165" fontId="8" fillId="0" borderId="6" xfId="1" applyNumberFormat="1" applyFont="1" applyBorder="1" applyAlignment="1">
      <alignment horizontal="right"/>
    </xf>
    <xf numFmtId="165" fontId="8" fillId="0" borderId="31" xfId="1" applyNumberFormat="1" applyFont="1" applyBorder="1" applyAlignment="1">
      <alignment horizontal="right"/>
    </xf>
    <xf numFmtId="165" fontId="8" fillId="0" borderId="32" xfId="1" applyNumberFormat="1" applyFont="1" applyBorder="1" applyAlignment="1">
      <alignment horizontal="right"/>
    </xf>
    <xf numFmtId="0" fontId="6" fillId="0" borderId="52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3" xfId="0" applyFont="1" applyFill="1" applyBorder="1"/>
    <xf numFmtId="0" fontId="6" fillId="0" borderId="54" xfId="0" applyFont="1" applyFill="1" applyBorder="1"/>
    <xf numFmtId="0" fontId="6" fillId="0" borderId="15" xfId="0" applyFont="1" applyFill="1" applyBorder="1"/>
    <xf numFmtId="3" fontId="6" fillId="0" borderId="52" xfId="0" applyNumberFormat="1" applyFont="1" applyFill="1" applyBorder="1"/>
    <xf numFmtId="165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1" xfId="0" applyFont="1" applyFill="1" applyBorder="1" applyAlignment="1">
      <alignment horizontal="right"/>
    </xf>
    <xf numFmtId="168" fontId="7" fillId="0" borderId="18" xfId="3" applyNumberFormat="1" applyFont="1" applyFill="1" applyBorder="1" applyAlignment="1">
      <alignment horizontal="right"/>
    </xf>
    <xf numFmtId="168" fontId="7" fillId="0" borderId="51" xfId="3" applyNumberFormat="1" applyFont="1" applyFill="1" applyBorder="1" applyAlignment="1">
      <alignment horizontal="right"/>
    </xf>
    <xf numFmtId="168" fontId="7" fillId="0" borderId="33" xfId="3" applyNumberFormat="1" applyFont="1" applyFill="1" applyBorder="1" applyAlignment="1">
      <alignment horizontal="right"/>
    </xf>
    <xf numFmtId="168" fontId="7" fillId="0" borderId="20" xfId="3" applyNumberFormat="1" applyFont="1" applyFill="1" applyBorder="1" applyAlignment="1">
      <alignment horizontal="right"/>
    </xf>
    <xf numFmtId="168" fontId="7" fillId="0" borderId="21" xfId="3" applyNumberFormat="1" applyFont="1" applyFill="1" applyBorder="1" applyAlignment="1">
      <alignment horizontal="right"/>
    </xf>
    <xf numFmtId="168" fontId="7" fillId="0" borderId="34" xfId="3" applyNumberFormat="1" applyFont="1" applyFill="1" applyBorder="1" applyAlignment="1">
      <alignment horizontal="right"/>
    </xf>
    <xf numFmtId="168" fontId="8" fillId="0" borderId="21" xfId="3" applyNumberFormat="1" applyFont="1" applyFill="1" applyBorder="1" applyAlignment="1">
      <alignment horizontal="right"/>
    </xf>
    <xf numFmtId="168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4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5" fontId="8" fillId="0" borderId="21" xfId="1" applyNumberFormat="1" applyFont="1" applyFill="1" applyBorder="1" applyAlignment="1">
      <alignment horizontal="right"/>
    </xf>
    <xf numFmtId="165" fontId="8" fillId="0" borderId="34" xfId="1" applyNumberFormat="1" applyFont="1" applyFill="1" applyBorder="1" applyAlignment="1">
      <alignment horizontal="right"/>
    </xf>
    <xf numFmtId="165" fontId="8" fillId="0" borderId="8" xfId="1" applyNumberFormat="1" applyFont="1" applyFill="1" applyBorder="1" applyAlignment="1">
      <alignment horizontal="right"/>
    </xf>
    <xf numFmtId="165" fontId="8" fillId="0" borderId="9" xfId="1" applyNumberFormat="1" applyFont="1" applyFill="1" applyBorder="1" applyAlignment="1">
      <alignment horizontal="right"/>
    </xf>
    <xf numFmtId="165" fontId="8" fillId="0" borderId="28" xfId="1" applyNumberFormat="1" applyFont="1" applyFill="1" applyBorder="1" applyAlignment="1">
      <alignment horizontal="right"/>
    </xf>
    <xf numFmtId="165" fontId="8" fillId="0" borderId="15" xfId="1" applyNumberFormat="1" applyFont="1" applyFill="1" applyBorder="1" applyAlignment="1">
      <alignment horizontal="right"/>
    </xf>
    <xf numFmtId="165" fontId="6" fillId="0" borderId="54" xfId="1" applyNumberFormat="1" applyFont="1" applyFill="1" applyBorder="1"/>
    <xf numFmtId="165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165" fontId="18" fillId="0" borderId="57" xfId="1" quotePrefix="1" applyNumberFormat="1" applyFont="1" applyFill="1" applyBorder="1" applyAlignment="1">
      <alignment horizontal="center" vertical="center"/>
    </xf>
    <xf numFmtId="165" fontId="18" fillId="0" borderId="56" xfId="1" quotePrefix="1" applyNumberFormat="1" applyFont="1" applyFill="1" applyBorder="1" applyAlignment="1">
      <alignment horizontal="center" vertical="center"/>
    </xf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5" fontId="7" fillId="0" borderId="51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4" borderId="23" xfId="0" quotePrefix="1" applyNumberFormat="1" applyFont="1" applyFill="1" applyBorder="1" applyAlignment="1">
      <alignment horizontal="center" vertical="center"/>
    </xf>
    <xf numFmtId="3" fontId="16" fillId="4" borderId="24" xfId="0" quotePrefix="1" applyNumberFormat="1" applyFont="1" applyFill="1" applyBorder="1" applyAlignment="1">
      <alignment horizontal="center" vertical="center"/>
    </xf>
    <xf numFmtId="165" fontId="14" fillId="0" borderId="0" xfId="0" applyNumberFormat="1" applyFont="1"/>
    <xf numFmtId="3" fontId="14" fillId="3" borderId="0" xfId="0" applyNumberFormat="1" applyFont="1" applyFill="1"/>
    <xf numFmtId="165" fontId="14" fillId="0" borderId="0" xfId="1" applyNumberFormat="1" applyFont="1"/>
    <xf numFmtId="0" fontId="14" fillId="0" borderId="0" xfId="0" applyFont="1" applyFill="1"/>
    <xf numFmtId="165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69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0" fontId="21" fillId="0" borderId="0" xfId="5" applyNumberFormat="1" applyFont="1" applyFill="1" applyAlignment="1"/>
    <xf numFmtId="165" fontId="14" fillId="0" borderId="0" xfId="0" applyNumberFormat="1" applyFont="1" applyFill="1"/>
    <xf numFmtId="165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5" fontId="3" fillId="0" borderId="0" xfId="1" applyNumberFormat="1" applyFont="1" applyFill="1"/>
    <xf numFmtId="2" fontId="3" fillId="0" borderId="0" xfId="0" applyNumberFormat="1" applyFont="1" applyFill="1"/>
    <xf numFmtId="165" fontId="3" fillId="0" borderId="0" xfId="0" applyNumberFormat="1" applyFont="1" applyFill="1"/>
    <xf numFmtId="43" fontId="3" fillId="0" borderId="0" xfId="0" applyNumberFormat="1" applyFont="1" applyFill="1"/>
    <xf numFmtId="167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65" fontId="18" fillId="0" borderId="59" xfId="1" quotePrefix="1" applyNumberFormat="1" applyFont="1" applyFill="1" applyBorder="1" applyAlignment="1">
      <alignment horizontal="center" vertical="center"/>
    </xf>
    <xf numFmtId="165" fontId="18" fillId="0" borderId="58" xfId="1" quotePrefix="1" applyNumberFormat="1" applyFont="1" applyFill="1" applyBorder="1" applyAlignment="1">
      <alignment horizontal="center" vertical="center"/>
    </xf>
    <xf numFmtId="165" fontId="18" fillId="0" borderId="55" xfId="1" quotePrefix="1" applyNumberFormat="1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5" fontId="8" fillId="0" borderId="12" xfId="1" applyNumberFormat="1" applyFont="1" applyFill="1" applyBorder="1" applyAlignment="1">
      <alignment horizontal="right"/>
    </xf>
    <xf numFmtId="0" fontId="0" fillId="0" borderId="0" xfId="0" applyFont="1" applyFill="1"/>
    <xf numFmtId="49" fontId="7" fillId="0" borderId="17" xfId="0" applyNumberFormat="1" applyFont="1" applyFill="1" applyBorder="1" applyAlignment="1">
      <alignment horizontal="center"/>
    </xf>
    <xf numFmtId="49" fontId="7" fillId="0" borderId="2" xfId="0" applyNumberFormat="1" applyFont="1" applyFill="1" applyBorder="1" applyAlignment="1">
      <alignment horizontal="center"/>
    </xf>
    <xf numFmtId="49" fontId="7" fillId="0" borderId="1" xfId="0" applyNumberFormat="1" applyFont="1" applyFill="1" applyBorder="1" applyAlignment="1">
      <alignment horizontal="center"/>
    </xf>
    <xf numFmtId="165" fontId="5" fillId="0" borderId="2" xfId="1" applyNumberFormat="1" applyFont="1" applyFill="1" applyBorder="1" applyAlignment="1">
      <alignment horizontal="center"/>
    </xf>
    <xf numFmtId="165" fontId="6" fillId="0" borderId="2" xfId="1" applyNumberFormat="1" applyFont="1" applyFill="1" applyBorder="1"/>
    <xf numFmtId="165" fontId="8" fillId="0" borderId="2" xfId="1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171" fontId="7" fillId="0" borderId="1" xfId="0" applyNumberFormat="1" applyFont="1" applyFill="1" applyBorder="1" applyAlignment="1">
      <alignment horizontal="center"/>
    </xf>
    <xf numFmtId="171" fontId="7" fillId="0" borderId="2" xfId="0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65" fontId="7" fillId="0" borderId="60" xfId="1" applyNumberFormat="1" applyFont="1" applyFill="1" applyBorder="1" applyAlignment="1">
      <alignment horizontal="right"/>
    </xf>
    <xf numFmtId="165" fontId="7" fillId="0" borderId="61" xfId="1" applyNumberFormat="1" applyFont="1" applyFill="1" applyBorder="1" applyAlignment="1">
      <alignment horizontal="right"/>
    </xf>
    <xf numFmtId="0" fontId="7" fillId="0" borderId="31" xfId="0" applyFont="1" applyFill="1" applyBorder="1" applyAlignment="1">
      <alignment horizontal="right"/>
    </xf>
    <xf numFmtId="0" fontId="7" fillId="0" borderId="62" xfId="0" applyFont="1" applyFill="1" applyBorder="1" applyAlignment="1">
      <alignment horizontal="right"/>
    </xf>
    <xf numFmtId="0" fontId="7" fillId="0" borderId="60" xfId="0" applyFont="1" applyFill="1" applyBorder="1" applyAlignment="1">
      <alignment horizontal="right"/>
    </xf>
    <xf numFmtId="0" fontId="7" fillId="0" borderId="61" xfId="0" applyFont="1" applyFill="1" applyBorder="1" applyAlignment="1">
      <alignment horizontal="right"/>
    </xf>
    <xf numFmtId="0" fontId="7" fillId="0" borderId="63" xfId="0" applyFont="1" applyFill="1" applyBorder="1" applyAlignment="1">
      <alignment horizontal="right"/>
    </xf>
    <xf numFmtId="0" fontId="7" fillId="0" borderId="32" xfId="0" applyFont="1" applyFill="1" applyBorder="1" applyAlignment="1">
      <alignment horizontal="right"/>
    </xf>
    <xf numFmtId="3" fontId="7" fillId="0" borderId="31" xfId="0" applyNumberFormat="1" applyFont="1" applyFill="1" applyBorder="1" applyAlignment="1">
      <alignment horizontal="right"/>
    </xf>
    <xf numFmtId="3" fontId="7" fillId="0" borderId="60" xfId="0" applyNumberFormat="1" applyFont="1" applyFill="1" applyBorder="1" applyAlignment="1">
      <alignment horizontal="right"/>
    </xf>
    <xf numFmtId="3" fontId="7" fillId="0" borderId="28" xfId="0" applyNumberFormat="1" applyFont="1" applyFill="1" applyBorder="1" applyAlignment="1">
      <alignment horizontal="right"/>
    </xf>
    <xf numFmtId="3" fontId="7" fillId="0" borderId="23" xfId="0" applyNumberFormat="1" applyFont="1" applyFill="1" applyBorder="1" applyAlignment="1">
      <alignment horizontal="right"/>
    </xf>
    <xf numFmtId="0" fontId="5" fillId="0" borderId="24" xfId="0" applyFont="1" applyFill="1" applyBorder="1" applyAlignment="1">
      <alignment horizontal="center"/>
    </xf>
    <xf numFmtId="3" fontId="7" fillId="0" borderId="35" xfId="1" applyNumberFormat="1" applyFont="1" applyFill="1" applyBorder="1" applyAlignment="1">
      <alignment horizontal="right"/>
    </xf>
    <xf numFmtId="3" fontId="7" fillId="0" borderId="29" xfId="0" applyNumberFormat="1" applyFont="1" applyFill="1" applyBorder="1" applyAlignment="1">
      <alignment horizontal="right"/>
    </xf>
    <xf numFmtId="3" fontId="7" fillId="0" borderId="35" xfId="0" applyNumberFormat="1" applyFont="1" applyFill="1" applyBorder="1" applyAlignment="1">
      <alignment horizontal="right"/>
    </xf>
    <xf numFmtId="3" fontId="7" fillId="0" borderId="3" xfId="0" applyNumberFormat="1" applyFont="1" applyFill="1" applyBorder="1" applyAlignment="1">
      <alignment horizontal="right"/>
    </xf>
    <xf numFmtId="3" fontId="7" fillId="0" borderId="15" xfId="0" applyNumberFormat="1" applyFont="1" applyFill="1" applyBorder="1" applyAlignment="1">
      <alignment horizontal="right"/>
    </xf>
    <xf numFmtId="3" fontId="8" fillId="0" borderId="29" xfId="1" applyNumberFormat="1" applyFont="1" applyFill="1" applyBorder="1" applyAlignment="1">
      <alignment horizontal="right"/>
    </xf>
    <xf numFmtId="3" fontId="8" fillId="0" borderId="35" xfId="1" applyNumberFormat="1" applyFont="1" applyFill="1" applyBorder="1" applyAlignment="1">
      <alignment horizontal="right"/>
    </xf>
    <xf numFmtId="3" fontId="8" fillId="0" borderId="23" xfId="0" applyNumberFormat="1" applyFont="1" applyFill="1" applyBorder="1" applyAlignment="1">
      <alignment horizontal="right"/>
    </xf>
    <xf numFmtId="3" fontId="8" fillId="0" borderId="29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3" fontId="7" fillId="0" borderId="3" xfId="1" applyNumberFormat="1" applyFont="1" applyFill="1" applyBorder="1" applyAlignment="1">
      <alignment horizontal="right"/>
    </xf>
    <xf numFmtId="3" fontId="8" fillId="0" borderId="3" xfId="1" applyNumberFormat="1" applyFont="1" applyFill="1" applyBorder="1" applyAlignment="1">
      <alignment horizontal="right"/>
    </xf>
    <xf numFmtId="0" fontId="8" fillId="0" borderId="3" xfId="1" applyNumberFormat="1" applyFont="1" applyFill="1" applyBorder="1" applyAlignment="1">
      <alignment horizontal="right"/>
    </xf>
    <xf numFmtId="0" fontId="8" fillId="0" borderId="35" xfId="1" applyNumberFormat="1" applyFont="1" applyFill="1" applyBorder="1" applyAlignment="1">
      <alignment horizontal="right"/>
    </xf>
    <xf numFmtId="0" fontId="8" fillId="0" borderId="28" xfId="0" applyNumberFormat="1" applyFont="1" applyFill="1" applyBorder="1" applyAlignment="1">
      <alignment horizontal="right"/>
    </xf>
    <xf numFmtId="0" fontId="8" fillId="0" borderId="23" xfId="0" applyNumberFormat="1" applyFont="1" applyFill="1" applyBorder="1" applyAlignment="1">
      <alignment horizontal="right"/>
    </xf>
    <xf numFmtId="0" fontId="8" fillId="0" borderId="29" xfId="0" applyNumberFormat="1" applyFont="1" applyFill="1" applyBorder="1" applyAlignment="1">
      <alignment horizontal="right"/>
    </xf>
    <xf numFmtId="0" fontId="8" fillId="0" borderId="35" xfId="0" applyNumberFormat="1" applyFont="1" applyFill="1" applyBorder="1" applyAlignment="1">
      <alignment horizontal="right"/>
    </xf>
    <xf numFmtId="0" fontId="8" fillId="0" borderId="3" xfId="0" applyNumberFormat="1" applyFont="1" applyFill="1" applyBorder="1" applyAlignment="1">
      <alignment horizontal="right"/>
    </xf>
    <xf numFmtId="0" fontId="8" fillId="0" borderId="15" xfId="0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0" fillId="0" borderId="0" xfId="0" applyNumberFormat="1" applyFont="1" applyFill="1"/>
    <xf numFmtId="165" fontId="0" fillId="0" borderId="0" xfId="1" applyNumberFormat="1" applyFont="1" applyFill="1"/>
    <xf numFmtId="0" fontId="5" fillId="0" borderId="52" xfId="0" applyFont="1" applyFill="1" applyBorder="1"/>
    <xf numFmtId="0" fontId="5" fillId="0" borderId="35" xfId="0" applyFont="1" applyFill="1" applyBorder="1"/>
    <xf numFmtId="0" fontId="5" fillId="0" borderId="28" xfId="0" applyFont="1" applyFill="1" applyBorder="1"/>
    <xf numFmtId="0" fontId="5" fillId="0" borderId="53" xfId="0" applyFont="1" applyFill="1" applyBorder="1"/>
    <xf numFmtId="0" fontId="5" fillId="0" borderId="54" xfId="0" applyFont="1" applyFill="1" applyBorder="1"/>
    <xf numFmtId="0" fontId="5" fillId="0" borderId="15" xfId="0" applyFont="1" applyFill="1" applyBorder="1"/>
    <xf numFmtId="3" fontId="5" fillId="0" borderId="28" xfId="0" applyNumberFormat="1" applyFont="1" applyFill="1" applyBorder="1"/>
    <xf numFmtId="3" fontId="5" fillId="0" borderId="52" xfId="0" applyNumberFormat="1" applyFont="1" applyFill="1" applyBorder="1"/>
    <xf numFmtId="165" fontId="5" fillId="0" borderId="54" xfId="1" applyNumberFormat="1" applyFont="1" applyFill="1" applyBorder="1"/>
    <xf numFmtId="165" fontId="5" fillId="0" borderId="15" xfId="1" applyNumberFormat="1" applyFont="1" applyFill="1" applyBorder="1"/>
    <xf numFmtId="0" fontId="16" fillId="3" borderId="0" xfId="0" applyFont="1" applyFill="1" applyBorder="1" applyAlignment="1">
      <alignment horizontal="left"/>
    </xf>
    <xf numFmtId="0" fontId="16" fillId="3" borderId="0" xfId="0" applyFont="1" applyFill="1"/>
    <xf numFmtId="0" fontId="17" fillId="3" borderId="0" xfId="0" applyFont="1" applyFill="1"/>
    <xf numFmtId="172" fontId="20" fillId="0" borderId="55" xfId="0" applyNumberFormat="1" applyFont="1" applyFill="1" applyBorder="1" applyAlignment="1">
      <alignment horizontal="center"/>
    </xf>
    <xf numFmtId="172" fontId="20" fillId="0" borderId="56" xfId="0" applyNumberFormat="1" applyFont="1" applyFill="1" applyBorder="1" applyAlignment="1">
      <alignment horizontal="center"/>
    </xf>
    <xf numFmtId="172" fontId="21" fillId="0" borderId="0" xfId="5" applyNumberFormat="1" applyFont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5" fontId="5" fillId="0" borderId="3" xfId="1" applyNumberFormat="1" applyFont="1" applyFill="1" applyBorder="1" applyAlignment="1">
      <alignment horizontal="center"/>
    </xf>
    <xf numFmtId="165" fontId="5" fillId="0" borderId="23" xfId="1" applyNumberFormat="1" applyFont="1" applyFill="1" applyBorder="1" applyAlignment="1">
      <alignment horizontal="center"/>
    </xf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164" fontId="4" fillId="0" borderId="0" xfId="0" applyNumberFormat="1" applyFont="1" applyFill="1" applyAlignment="1">
      <alignment horizontal="center"/>
    </xf>
    <xf numFmtId="164" fontId="4" fillId="0" borderId="0" xfId="0" applyNumberFormat="1" applyFont="1" applyFill="1" applyAlignment="1">
      <alignment horizontal="left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50" xfId="0" applyFont="1" applyBorder="1" applyAlignment="1">
      <alignment horizontal="center" vertical="center"/>
    </xf>
    <xf numFmtId="0" fontId="16" fillId="0" borderId="53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69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5">
    <dxf>
      <fill>
        <patternFill>
          <bgColor theme="6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CO964"/>
  <sheetViews>
    <sheetView showGridLines="0" tabSelected="1" topLeftCell="A429" workbookViewId="0">
      <selection activeCell="R452" sqref="R452"/>
    </sheetView>
  </sheetViews>
  <sheetFormatPr baseColWidth="10" defaultColWidth="8.83203125" defaultRowHeight="13"/>
  <cols>
    <col min="1" max="1" width="10.5" style="230" customWidth="1"/>
    <col min="2" max="2" width="8.33203125" style="230" customWidth="1"/>
    <col min="3" max="3" width="6.1640625" style="230" customWidth="1"/>
    <col min="4" max="4" width="6.6640625" style="230" customWidth="1"/>
    <col min="5" max="5" width="6.33203125" style="230" customWidth="1"/>
    <col min="6" max="6" width="6" style="230" customWidth="1"/>
    <col min="7" max="7" width="6.5" style="230" customWidth="1"/>
    <col min="8" max="8" width="7" style="230" customWidth="1"/>
    <col min="9" max="9" width="7.33203125" style="230" customWidth="1"/>
    <col min="10" max="10" width="6.1640625" style="230" customWidth="1"/>
    <col min="11" max="11" width="7.33203125" style="230" customWidth="1"/>
    <col min="12" max="12" width="7.6640625" style="230" customWidth="1"/>
    <col min="13" max="14" width="7.1640625" style="230" customWidth="1"/>
    <col min="15" max="15" width="7.83203125" style="230" customWidth="1"/>
    <col min="16" max="16" width="6.6640625" style="230" customWidth="1"/>
    <col min="17" max="17" width="7.1640625" style="230" customWidth="1"/>
    <col min="18" max="18" width="6" style="230" customWidth="1"/>
    <col min="19" max="19" width="6.5" style="230" customWidth="1"/>
    <col min="20" max="20" width="6.1640625" style="230" customWidth="1"/>
    <col min="21" max="21" width="7" style="230" customWidth="1"/>
    <col min="22" max="22" width="7.5" style="230" customWidth="1"/>
    <col min="23" max="23" width="8" style="230" customWidth="1"/>
    <col min="24" max="24" width="7.1640625" style="230" customWidth="1"/>
    <col min="25" max="25" width="7.5" style="230" customWidth="1"/>
    <col min="26" max="26" width="7.5" style="231" customWidth="1"/>
    <col min="27" max="27" width="8" style="231" customWidth="1"/>
    <col min="28" max="28" width="9.83203125" style="232" customWidth="1"/>
    <col min="29" max="29" width="10.1640625" style="232" customWidth="1"/>
    <col min="30" max="60" width="9.1640625" style="230" customWidth="1"/>
    <col min="61" max="61" width="11.6640625" style="230" customWidth="1"/>
    <col min="62" max="85" width="8.5" style="230" customWidth="1"/>
    <col min="86" max="87" width="8.5" style="231" customWidth="1"/>
    <col min="88" max="89" width="8.5" style="230" customWidth="1"/>
    <col min="90" max="90" width="8.83203125" style="230"/>
    <col min="91" max="91" width="13" style="230" bestFit="1" customWidth="1"/>
    <col min="92" max="92" width="12.83203125" style="230" bestFit="1" customWidth="1"/>
    <col min="93" max="16384" width="8.83203125" style="230"/>
  </cols>
  <sheetData>
    <row r="2" spans="1:93" ht="16">
      <c r="A2" s="319" t="s">
        <v>56</v>
      </c>
      <c r="B2" s="319"/>
      <c r="C2" s="319"/>
      <c r="D2" s="319"/>
      <c r="E2" s="319"/>
      <c r="F2" s="319"/>
      <c r="G2" s="319"/>
      <c r="H2" s="319"/>
      <c r="I2" s="319"/>
      <c r="J2" s="319"/>
      <c r="K2" s="319"/>
      <c r="L2" s="319"/>
      <c r="M2" s="319"/>
      <c r="N2" s="319"/>
      <c r="O2" s="319"/>
      <c r="P2" s="319"/>
      <c r="Q2" s="319"/>
      <c r="R2" s="319"/>
      <c r="S2" s="319"/>
      <c r="T2" s="319"/>
      <c r="U2" s="319"/>
      <c r="V2" s="319"/>
      <c r="W2" s="319"/>
      <c r="X2" s="319"/>
      <c r="Y2" s="319"/>
      <c r="Z2" s="319"/>
      <c r="AA2" s="319"/>
      <c r="AB2" s="319"/>
      <c r="AC2" s="319"/>
      <c r="BI2" s="319" t="s">
        <v>56</v>
      </c>
      <c r="BJ2" s="319"/>
      <c r="BK2" s="319"/>
      <c r="BL2" s="319"/>
      <c r="BM2" s="319"/>
      <c r="BN2" s="319"/>
      <c r="BO2" s="319"/>
      <c r="BP2" s="319"/>
      <c r="BQ2" s="319"/>
      <c r="BR2" s="319"/>
      <c r="BS2" s="319"/>
      <c r="BT2" s="319"/>
      <c r="BU2" s="319"/>
      <c r="BV2" s="319"/>
      <c r="BW2" s="319"/>
      <c r="BX2" s="319"/>
      <c r="BY2" s="319"/>
      <c r="BZ2" s="319"/>
      <c r="CA2" s="319"/>
      <c r="CB2" s="319"/>
      <c r="CC2" s="319"/>
      <c r="CD2" s="319"/>
      <c r="CE2" s="319"/>
      <c r="CF2" s="319"/>
      <c r="CG2" s="319"/>
      <c r="CH2" s="319"/>
      <c r="CI2" s="319"/>
      <c r="CJ2" s="319"/>
      <c r="CK2" s="319"/>
    </row>
    <row r="5" spans="1:93">
      <c r="A5" s="318">
        <v>43525</v>
      </c>
      <c r="B5" s="318"/>
      <c r="C5" s="318"/>
      <c r="D5" s="318"/>
      <c r="BI5" s="317">
        <f>A5</f>
        <v>43525</v>
      </c>
      <c r="BJ5" s="317"/>
      <c r="BK5" s="317"/>
      <c r="BL5" s="317"/>
    </row>
    <row r="6" spans="1:93" ht="14" thickBot="1">
      <c r="AE6" s="246" t="s">
        <v>87</v>
      </c>
    </row>
    <row r="7" spans="1:93" ht="15" thickTop="1" thickBot="1">
      <c r="A7" s="315" t="s">
        <v>0</v>
      </c>
      <c r="B7" s="309" t="s">
        <v>1</v>
      </c>
      <c r="C7" s="310"/>
      <c r="D7" s="309" t="s">
        <v>2</v>
      </c>
      <c r="E7" s="310"/>
      <c r="F7" s="309" t="s">
        <v>3</v>
      </c>
      <c r="G7" s="310"/>
      <c r="H7" s="309" t="s">
        <v>4</v>
      </c>
      <c r="I7" s="310"/>
      <c r="J7" s="309" t="s">
        <v>5</v>
      </c>
      <c r="K7" s="310"/>
      <c r="L7" s="309" t="s">
        <v>6</v>
      </c>
      <c r="M7" s="310"/>
      <c r="N7" s="309" t="s">
        <v>7</v>
      </c>
      <c r="O7" s="310"/>
      <c r="P7" s="309" t="s">
        <v>8</v>
      </c>
      <c r="Q7" s="310"/>
      <c r="R7" s="309" t="s">
        <v>9</v>
      </c>
      <c r="S7" s="310"/>
      <c r="T7" s="309" t="s">
        <v>10</v>
      </c>
      <c r="U7" s="310"/>
      <c r="V7" s="309" t="s">
        <v>11</v>
      </c>
      <c r="W7" s="310"/>
      <c r="X7" s="309" t="s">
        <v>12</v>
      </c>
      <c r="Y7" s="310"/>
      <c r="Z7" s="311" t="s">
        <v>40</v>
      </c>
      <c r="AA7" s="312"/>
      <c r="AB7" s="313" t="s">
        <v>41</v>
      </c>
      <c r="AC7" s="314"/>
      <c r="AE7" s="315" t="s">
        <v>0</v>
      </c>
      <c r="AF7" s="309" t="s">
        <v>1</v>
      </c>
      <c r="AG7" s="310"/>
      <c r="AH7" s="309" t="s">
        <v>2</v>
      </c>
      <c r="AI7" s="310"/>
      <c r="AJ7" s="309" t="s">
        <v>3</v>
      </c>
      <c r="AK7" s="310"/>
      <c r="AL7" s="309" t="s">
        <v>4</v>
      </c>
      <c r="AM7" s="310"/>
      <c r="AN7" s="309" t="s">
        <v>5</v>
      </c>
      <c r="AO7" s="310"/>
      <c r="AP7" s="309" t="s">
        <v>6</v>
      </c>
      <c r="AQ7" s="310"/>
      <c r="AR7" s="309" t="s">
        <v>7</v>
      </c>
      <c r="AS7" s="310"/>
      <c r="AT7" s="309" t="s">
        <v>8</v>
      </c>
      <c r="AU7" s="310"/>
      <c r="AV7" s="309" t="s">
        <v>9</v>
      </c>
      <c r="AW7" s="310"/>
      <c r="AX7" s="309" t="s">
        <v>10</v>
      </c>
      <c r="AY7" s="310"/>
      <c r="AZ7" s="309" t="s">
        <v>11</v>
      </c>
      <c r="BA7" s="310"/>
      <c r="BB7" s="309" t="s">
        <v>12</v>
      </c>
      <c r="BC7" s="310"/>
      <c r="BD7" s="311" t="s">
        <v>40</v>
      </c>
      <c r="BE7" s="312"/>
      <c r="BF7" s="313" t="s">
        <v>41</v>
      </c>
      <c r="BG7" s="314"/>
      <c r="BH7" s="250"/>
      <c r="BI7" s="315" t="s">
        <v>0</v>
      </c>
      <c r="BJ7" s="309" t="s">
        <v>1</v>
      </c>
      <c r="BK7" s="310"/>
      <c r="BL7" s="309" t="s">
        <v>2</v>
      </c>
      <c r="BM7" s="310"/>
      <c r="BN7" s="309" t="s">
        <v>3</v>
      </c>
      <c r="BO7" s="310"/>
      <c r="BP7" s="309" t="s">
        <v>4</v>
      </c>
      <c r="BQ7" s="310"/>
      <c r="BR7" s="309" t="s">
        <v>5</v>
      </c>
      <c r="BS7" s="310"/>
      <c r="BT7" s="309" t="s">
        <v>6</v>
      </c>
      <c r="BU7" s="310"/>
      <c r="BV7" s="309" t="s">
        <v>7</v>
      </c>
      <c r="BW7" s="310"/>
      <c r="BX7" s="309" t="s">
        <v>8</v>
      </c>
      <c r="BY7" s="310"/>
      <c r="BZ7" s="309" t="s">
        <v>9</v>
      </c>
      <c r="CA7" s="310"/>
      <c r="CB7" s="309" t="s">
        <v>10</v>
      </c>
      <c r="CC7" s="310"/>
      <c r="CD7" s="309" t="s">
        <v>11</v>
      </c>
      <c r="CE7" s="310"/>
      <c r="CF7" s="309" t="s">
        <v>12</v>
      </c>
      <c r="CG7" s="310"/>
      <c r="CH7" s="311" t="s">
        <v>40</v>
      </c>
      <c r="CI7" s="312"/>
      <c r="CJ7" s="309" t="s">
        <v>41</v>
      </c>
      <c r="CK7" s="310"/>
    </row>
    <row r="8" spans="1:93" ht="15" thickTop="1" thickBot="1">
      <c r="A8" s="316"/>
      <c r="B8" s="117" t="s">
        <v>14</v>
      </c>
      <c r="C8" s="118" t="s">
        <v>15</v>
      </c>
      <c r="D8" s="119" t="s">
        <v>14</v>
      </c>
      <c r="E8" s="120" t="s">
        <v>15</v>
      </c>
      <c r="F8" s="117" t="s">
        <v>14</v>
      </c>
      <c r="G8" s="118" t="s">
        <v>15</v>
      </c>
      <c r="H8" s="119" t="s">
        <v>14</v>
      </c>
      <c r="I8" s="120" t="s">
        <v>15</v>
      </c>
      <c r="J8" s="117" t="s">
        <v>14</v>
      </c>
      <c r="K8" s="118" t="s">
        <v>15</v>
      </c>
      <c r="L8" s="119" t="s">
        <v>14</v>
      </c>
      <c r="M8" s="117" t="s">
        <v>15</v>
      </c>
      <c r="N8" s="121" t="s">
        <v>14</v>
      </c>
      <c r="O8" s="122" t="s">
        <v>15</v>
      </c>
      <c r="P8" s="117" t="s">
        <v>14</v>
      </c>
      <c r="Q8" s="118" t="s">
        <v>15</v>
      </c>
      <c r="R8" s="119" t="s">
        <v>14</v>
      </c>
      <c r="S8" s="120" t="s">
        <v>15</v>
      </c>
      <c r="T8" s="117" t="s">
        <v>14</v>
      </c>
      <c r="U8" s="118" t="s">
        <v>15</v>
      </c>
      <c r="V8" s="119" t="s">
        <v>14</v>
      </c>
      <c r="W8" s="120" t="s">
        <v>15</v>
      </c>
      <c r="X8" s="117" t="s">
        <v>14</v>
      </c>
      <c r="Y8" s="118" t="s">
        <v>15</v>
      </c>
      <c r="Z8" s="28" t="s">
        <v>14</v>
      </c>
      <c r="AA8" s="123" t="s">
        <v>15</v>
      </c>
      <c r="AB8" s="177" t="s">
        <v>14</v>
      </c>
      <c r="AC8" s="178" t="s">
        <v>15</v>
      </c>
      <c r="AE8" s="316"/>
      <c r="AF8" s="117" t="s">
        <v>14</v>
      </c>
      <c r="AG8" s="118" t="s">
        <v>15</v>
      </c>
      <c r="AH8" s="119" t="s">
        <v>14</v>
      </c>
      <c r="AI8" s="120" t="s">
        <v>15</v>
      </c>
      <c r="AJ8" s="117" t="s">
        <v>14</v>
      </c>
      <c r="AK8" s="118" t="s">
        <v>15</v>
      </c>
      <c r="AL8" s="119" t="s">
        <v>14</v>
      </c>
      <c r="AM8" s="120" t="s">
        <v>15</v>
      </c>
      <c r="AN8" s="117" t="s">
        <v>14</v>
      </c>
      <c r="AO8" s="118" t="s">
        <v>15</v>
      </c>
      <c r="AP8" s="119" t="s">
        <v>14</v>
      </c>
      <c r="AQ8" s="117" t="s">
        <v>15</v>
      </c>
      <c r="AR8" s="121" t="s">
        <v>14</v>
      </c>
      <c r="AS8" s="122" t="s">
        <v>15</v>
      </c>
      <c r="AT8" s="117" t="s">
        <v>14</v>
      </c>
      <c r="AU8" s="118" t="s">
        <v>15</v>
      </c>
      <c r="AV8" s="119" t="s">
        <v>14</v>
      </c>
      <c r="AW8" s="120" t="s">
        <v>15</v>
      </c>
      <c r="AX8" s="117" t="s">
        <v>14</v>
      </c>
      <c r="AY8" s="118" t="s">
        <v>15</v>
      </c>
      <c r="AZ8" s="119" t="s">
        <v>14</v>
      </c>
      <c r="BA8" s="120" t="s">
        <v>15</v>
      </c>
      <c r="BB8" s="117" t="s">
        <v>14</v>
      </c>
      <c r="BC8" s="118" t="s">
        <v>15</v>
      </c>
      <c r="BD8" s="28" t="s">
        <v>14</v>
      </c>
      <c r="BE8" s="123" t="s">
        <v>15</v>
      </c>
      <c r="BF8" s="177" t="s">
        <v>14</v>
      </c>
      <c r="BG8" s="178" t="s">
        <v>15</v>
      </c>
      <c r="BH8" s="251"/>
      <c r="BI8" s="316"/>
      <c r="BJ8" s="117" t="s">
        <v>14</v>
      </c>
      <c r="BK8" s="118" t="s">
        <v>15</v>
      </c>
      <c r="BL8" s="119" t="s">
        <v>14</v>
      </c>
      <c r="BM8" s="120" t="s">
        <v>15</v>
      </c>
      <c r="BN8" s="117" t="s">
        <v>14</v>
      </c>
      <c r="BO8" s="118" t="s">
        <v>15</v>
      </c>
      <c r="BP8" s="119" t="s">
        <v>14</v>
      </c>
      <c r="BQ8" s="120" t="s">
        <v>15</v>
      </c>
      <c r="BR8" s="117" t="s">
        <v>14</v>
      </c>
      <c r="BS8" s="118" t="s">
        <v>15</v>
      </c>
      <c r="BT8" s="119" t="s">
        <v>14</v>
      </c>
      <c r="BU8" s="117" t="s">
        <v>15</v>
      </c>
      <c r="BV8" s="121" t="s">
        <v>14</v>
      </c>
      <c r="BW8" s="122" t="s">
        <v>15</v>
      </c>
      <c r="BX8" s="117" t="s">
        <v>14</v>
      </c>
      <c r="BY8" s="118" t="s">
        <v>15</v>
      </c>
      <c r="BZ8" s="119" t="s">
        <v>14</v>
      </c>
      <c r="CA8" s="120" t="s">
        <v>15</v>
      </c>
      <c r="CB8" s="117" t="s">
        <v>14</v>
      </c>
      <c r="CC8" s="118" t="s">
        <v>15</v>
      </c>
      <c r="CD8" s="119" t="s">
        <v>14</v>
      </c>
      <c r="CE8" s="120" t="s">
        <v>15</v>
      </c>
      <c r="CF8" s="117" t="s">
        <v>14</v>
      </c>
      <c r="CG8" s="118" t="s">
        <v>15</v>
      </c>
      <c r="CH8" s="28" t="s">
        <v>14</v>
      </c>
      <c r="CI8" s="123" t="s">
        <v>15</v>
      </c>
      <c r="CJ8" s="121" t="s">
        <v>14</v>
      </c>
      <c r="CK8" s="122" t="s">
        <v>15</v>
      </c>
    </row>
    <row r="9" spans="1:93" ht="14" thickTop="1">
      <c r="A9" s="247" t="s">
        <v>16</v>
      </c>
      <c r="B9" s="127"/>
      <c r="C9" s="189"/>
      <c r="D9" s="128"/>
      <c r="E9" s="181"/>
      <c r="F9" s="127"/>
      <c r="G9" s="129"/>
      <c r="H9" s="128"/>
      <c r="I9" s="181"/>
      <c r="J9" s="127"/>
      <c r="K9" s="129"/>
      <c r="L9" s="128"/>
      <c r="M9" s="127"/>
      <c r="N9" s="180"/>
      <c r="O9" s="182"/>
      <c r="P9" s="127"/>
      <c r="Q9" s="129"/>
      <c r="R9" s="128"/>
      <c r="S9" s="181"/>
      <c r="T9" s="127"/>
      <c r="U9" s="129"/>
      <c r="V9" s="128"/>
      <c r="W9" s="181"/>
      <c r="X9" s="127"/>
      <c r="Y9" s="129"/>
      <c r="Z9" s="187"/>
      <c r="AA9" s="188"/>
      <c r="AB9" s="171">
        <f>B9+D9+F9+H9+J9+L9+N9+P9+R9+T9+V9+X9+Z9</f>
        <v>0</v>
      </c>
      <c r="AC9" s="172">
        <f>C9+E9+G9+I9+K9+M9+O9+Q9+S9+U9+W9+Y9+AA9</f>
        <v>0</v>
      </c>
      <c r="AE9" s="254" t="s">
        <v>20</v>
      </c>
      <c r="AF9" s="127">
        <f>SUMIF($A$9:$A$32,$AE9,B$9:B$32)</f>
        <v>5899</v>
      </c>
      <c r="AG9" s="189">
        <f t="shared" ref="AG9:BE11" si="0">SUMIF($A$9:$A$32,$AE9,C$9:C$32)</f>
        <v>1129</v>
      </c>
      <c r="AH9" s="128">
        <f t="shared" si="0"/>
        <v>1650</v>
      </c>
      <c r="AI9" s="181">
        <f t="shared" si="0"/>
        <v>1237</v>
      </c>
      <c r="AJ9" s="127">
        <f t="shared" si="0"/>
        <v>1010</v>
      </c>
      <c r="AK9" s="129">
        <f t="shared" si="0"/>
        <v>706</v>
      </c>
      <c r="AL9" s="128">
        <f t="shared" si="0"/>
        <v>1395</v>
      </c>
      <c r="AM9" s="181">
        <f t="shared" si="0"/>
        <v>1693</v>
      </c>
      <c r="AN9" s="127">
        <f t="shared" si="0"/>
        <v>429</v>
      </c>
      <c r="AO9" s="129">
        <f t="shared" si="0"/>
        <v>920</v>
      </c>
      <c r="AP9" s="128">
        <f t="shared" si="0"/>
        <v>532</v>
      </c>
      <c r="AQ9" s="127">
        <f t="shared" si="0"/>
        <v>2166</v>
      </c>
      <c r="AR9" s="180">
        <f t="shared" si="0"/>
        <v>1935</v>
      </c>
      <c r="AS9" s="182">
        <f t="shared" si="0"/>
        <v>2739</v>
      </c>
      <c r="AT9" s="127">
        <f t="shared" si="0"/>
        <v>1634</v>
      </c>
      <c r="AU9" s="129">
        <f t="shared" si="0"/>
        <v>1592</v>
      </c>
      <c r="AV9" s="128">
        <f t="shared" si="0"/>
        <v>2071</v>
      </c>
      <c r="AW9" s="181">
        <f t="shared" si="0"/>
        <v>1627</v>
      </c>
      <c r="AX9" s="127">
        <f t="shared" si="0"/>
        <v>331</v>
      </c>
      <c r="AY9" s="129">
        <f t="shared" si="0"/>
        <v>1725</v>
      </c>
      <c r="AZ9" s="128">
        <f t="shared" si="0"/>
        <v>1109</v>
      </c>
      <c r="BA9" s="181">
        <f t="shared" si="0"/>
        <v>2539</v>
      </c>
      <c r="BB9" s="127">
        <f t="shared" si="0"/>
        <v>1451</v>
      </c>
      <c r="BC9" s="129">
        <f t="shared" si="0"/>
        <v>1806</v>
      </c>
      <c r="BD9" s="187">
        <f t="shared" si="0"/>
        <v>4643</v>
      </c>
      <c r="BE9" s="188">
        <f t="shared" si="0"/>
        <v>2418</v>
      </c>
      <c r="BF9" s="171">
        <f>AF9+AH9+AJ9+AL9+AN9+AP9+AR9+AT9+AV9+AX9+AZ9+BB9+BD9</f>
        <v>24089</v>
      </c>
      <c r="BG9" s="172">
        <f>AG9+AI9+AK9+AM9+AO9+AQ9+AS9+AU9+AW9+AY9+BA9+BC9+BE9</f>
        <v>22297</v>
      </c>
      <c r="BH9" s="252"/>
      <c r="BI9" s="126" t="s">
        <v>16</v>
      </c>
      <c r="BJ9" s="130">
        <f t="shared" ref="BJ9:CK9" si="1">B9/B33</f>
        <v>0</v>
      </c>
      <c r="BK9" s="131">
        <f t="shared" si="1"/>
        <v>0</v>
      </c>
      <c r="BL9" s="132">
        <f t="shared" si="1"/>
        <v>0</v>
      </c>
      <c r="BM9" s="133">
        <f t="shared" si="1"/>
        <v>0</v>
      </c>
      <c r="BN9" s="130">
        <f t="shared" si="1"/>
        <v>0</v>
      </c>
      <c r="BO9" s="131">
        <f t="shared" si="1"/>
        <v>0</v>
      </c>
      <c r="BP9" s="132">
        <f t="shared" si="1"/>
        <v>0</v>
      </c>
      <c r="BQ9" s="133">
        <f t="shared" si="1"/>
        <v>0</v>
      </c>
      <c r="BR9" s="130">
        <f t="shared" si="1"/>
        <v>0</v>
      </c>
      <c r="BS9" s="131">
        <f t="shared" si="1"/>
        <v>0</v>
      </c>
      <c r="BT9" s="132">
        <f t="shared" si="1"/>
        <v>0</v>
      </c>
      <c r="BU9" s="130">
        <f t="shared" si="1"/>
        <v>0</v>
      </c>
      <c r="BV9" s="134">
        <f t="shared" si="1"/>
        <v>0</v>
      </c>
      <c r="BW9" s="135">
        <f t="shared" si="1"/>
        <v>0</v>
      </c>
      <c r="BX9" s="130">
        <f t="shared" si="1"/>
        <v>0</v>
      </c>
      <c r="BY9" s="131">
        <f t="shared" si="1"/>
        <v>0</v>
      </c>
      <c r="BZ9" s="132">
        <f t="shared" si="1"/>
        <v>0</v>
      </c>
      <c r="CA9" s="133">
        <f t="shared" si="1"/>
        <v>0</v>
      </c>
      <c r="CB9" s="130">
        <f t="shared" si="1"/>
        <v>0</v>
      </c>
      <c r="CC9" s="131">
        <f t="shared" si="1"/>
        <v>0</v>
      </c>
      <c r="CD9" s="132">
        <f t="shared" si="1"/>
        <v>0</v>
      </c>
      <c r="CE9" s="133">
        <f t="shared" si="1"/>
        <v>0</v>
      </c>
      <c r="CF9" s="130">
        <f t="shared" si="1"/>
        <v>0</v>
      </c>
      <c r="CG9" s="131">
        <f t="shared" si="1"/>
        <v>0</v>
      </c>
      <c r="CH9" s="132">
        <f t="shared" si="1"/>
        <v>0</v>
      </c>
      <c r="CI9" s="130">
        <f t="shared" si="1"/>
        <v>0</v>
      </c>
      <c r="CJ9" s="136">
        <f t="shared" si="1"/>
        <v>0</v>
      </c>
      <c r="CK9" s="137">
        <f t="shared" si="1"/>
        <v>0</v>
      </c>
      <c r="CN9" s="233"/>
      <c r="CO9" s="233"/>
    </row>
    <row r="10" spans="1:93">
      <c r="A10" s="248" t="s">
        <v>17</v>
      </c>
      <c r="B10" s="192">
        <v>579</v>
      </c>
      <c r="C10" s="193">
        <v>0</v>
      </c>
      <c r="D10" s="194">
        <v>179</v>
      </c>
      <c r="E10" s="195">
        <v>0</v>
      </c>
      <c r="F10" s="192">
        <v>77</v>
      </c>
      <c r="G10" s="196">
        <v>0</v>
      </c>
      <c r="H10" s="194">
        <v>234</v>
      </c>
      <c r="I10" s="195">
        <v>6</v>
      </c>
      <c r="J10" s="192">
        <v>7</v>
      </c>
      <c r="K10" s="196">
        <v>6</v>
      </c>
      <c r="L10" s="194">
        <v>6</v>
      </c>
      <c r="M10" s="192">
        <v>21</v>
      </c>
      <c r="N10" s="197">
        <v>54</v>
      </c>
      <c r="O10" s="198">
        <v>25</v>
      </c>
      <c r="P10" s="192">
        <v>27</v>
      </c>
      <c r="Q10" s="196">
        <v>7</v>
      </c>
      <c r="R10" s="194">
        <v>8</v>
      </c>
      <c r="S10" s="195">
        <v>12</v>
      </c>
      <c r="T10" s="192">
        <v>0</v>
      </c>
      <c r="U10" s="196">
        <v>10</v>
      </c>
      <c r="V10" s="194">
        <v>5</v>
      </c>
      <c r="W10" s="195">
        <v>0</v>
      </c>
      <c r="X10" s="192">
        <v>2</v>
      </c>
      <c r="Y10" s="196">
        <v>0</v>
      </c>
      <c r="Z10" s="194">
        <v>0</v>
      </c>
      <c r="AA10" s="192">
        <v>0</v>
      </c>
      <c r="AB10" s="173">
        <f t="shared" ref="AB10:AB29" si="2">SUM(B10,D10,F10,H10,J10,L10,N10,P10,R10,T10,V10,X10,Z10)</f>
        <v>1178</v>
      </c>
      <c r="AC10" s="174">
        <f t="shared" ref="AC10:AC29" si="3">SUM(C10,E10,G10,I10,K10,M10,O10,Q10,S10,U10,W10,Y10,AA10)</f>
        <v>87</v>
      </c>
      <c r="AE10" s="255" t="s">
        <v>21</v>
      </c>
      <c r="AF10" s="127">
        <f>SUMIF($A$9:$A$32,$AE10,B$9:B$32)</f>
        <v>5646</v>
      </c>
      <c r="AG10" s="193">
        <f t="shared" si="0"/>
        <v>1164</v>
      </c>
      <c r="AH10" s="194">
        <f t="shared" si="0"/>
        <v>1995</v>
      </c>
      <c r="AI10" s="195">
        <f t="shared" si="0"/>
        <v>1514</v>
      </c>
      <c r="AJ10" s="192">
        <f t="shared" si="0"/>
        <v>1001</v>
      </c>
      <c r="AK10" s="196">
        <f t="shared" si="0"/>
        <v>655</v>
      </c>
      <c r="AL10" s="194">
        <f t="shared" si="0"/>
        <v>1251</v>
      </c>
      <c r="AM10" s="195">
        <f t="shared" si="0"/>
        <v>1951</v>
      </c>
      <c r="AN10" s="192">
        <f t="shared" si="0"/>
        <v>419</v>
      </c>
      <c r="AO10" s="196">
        <f t="shared" si="0"/>
        <v>1039</v>
      </c>
      <c r="AP10" s="194">
        <f t="shared" si="0"/>
        <v>447</v>
      </c>
      <c r="AQ10" s="192">
        <f t="shared" si="0"/>
        <v>2913</v>
      </c>
      <c r="AR10" s="197">
        <f t="shared" si="0"/>
        <v>1552</v>
      </c>
      <c r="AS10" s="198">
        <f t="shared" si="0"/>
        <v>3393</v>
      </c>
      <c r="AT10" s="192">
        <f t="shared" si="0"/>
        <v>1308</v>
      </c>
      <c r="AU10" s="196">
        <f t="shared" si="0"/>
        <v>1605</v>
      </c>
      <c r="AV10" s="194">
        <f t="shared" si="0"/>
        <v>1846</v>
      </c>
      <c r="AW10" s="195">
        <f t="shared" si="0"/>
        <v>1539</v>
      </c>
      <c r="AX10" s="192">
        <f t="shared" si="0"/>
        <v>355</v>
      </c>
      <c r="AY10" s="196">
        <f t="shared" si="0"/>
        <v>1731</v>
      </c>
      <c r="AZ10" s="194">
        <f t="shared" si="0"/>
        <v>968</v>
      </c>
      <c r="BA10" s="195">
        <f t="shared" si="0"/>
        <v>2803</v>
      </c>
      <c r="BB10" s="192">
        <f t="shared" si="0"/>
        <v>1436</v>
      </c>
      <c r="BC10" s="196">
        <f t="shared" si="0"/>
        <v>1774</v>
      </c>
      <c r="BD10" s="194">
        <f t="shared" si="0"/>
        <v>4471</v>
      </c>
      <c r="BE10" s="192">
        <f t="shared" si="0"/>
        <v>2800</v>
      </c>
      <c r="BF10" s="173">
        <f>SUM(AF10,AH10,AJ10,AL10,AN10,AP10,AR10,AT10,AV10,AX10,AZ10,BB10,BD10)</f>
        <v>22695</v>
      </c>
      <c r="BG10" s="174">
        <f>SUM(AG10,AI10,AK10,AM10,AO10,AQ10,AS10,AU10,AW10,AY10,BA10,BC10,BE10)</f>
        <v>24881</v>
      </c>
      <c r="BH10" s="252"/>
      <c r="BI10" s="138" t="s">
        <v>17</v>
      </c>
      <c r="BJ10" s="130">
        <f t="shared" ref="BJ10:CK10" si="4">B10/B33</f>
        <v>9.622735582516204E-3</v>
      </c>
      <c r="BK10" s="131">
        <f t="shared" si="4"/>
        <v>0</v>
      </c>
      <c r="BL10" s="132">
        <f t="shared" si="4"/>
        <v>6.9018700597647965E-3</v>
      </c>
      <c r="BM10" s="133">
        <f t="shared" si="4"/>
        <v>0</v>
      </c>
      <c r="BN10" s="130">
        <f t="shared" si="4"/>
        <v>5.7172557172557176E-3</v>
      </c>
      <c r="BO10" s="131">
        <f t="shared" si="4"/>
        <v>0</v>
      </c>
      <c r="BP10" s="132">
        <f t="shared" si="4"/>
        <v>7.8096318793178252E-3</v>
      </c>
      <c r="BQ10" s="133">
        <f t="shared" si="4"/>
        <v>1.2973533990659055E-4</v>
      </c>
      <c r="BR10" s="130">
        <f t="shared" si="4"/>
        <v>1.0043041606886656E-3</v>
      </c>
      <c r="BS10" s="131">
        <f t="shared" si="4"/>
        <v>7.2700836059614682E-4</v>
      </c>
      <c r="BT10" s="132">
        <f t="shared" si="4"/>
        <v>4.4739393035567816E-4</v>
      </c>
      <c r="BU10" s="130">
        <f t="shared" si="4"/>
        <v>8.6281276962899055E-4</v>
      </c>
      <c r="BV10" s="134">
        <f t="shared" si="4"/>
        <v>1.9014084507042253E-3</v>
      </c>
      <c r="BW10" s="135">
        <f t="shared" si="4"/>
        <v>6.4235977286158431E-4</v>
      </c>
      <c r="BX10" s="130">
        <f t="shared" si="4"/>
        <v>1.4919599933690666E-3</v>
      </c>
      <c r="BY10" s="131">
        <f t="shared" si="4"/>
        <v>3.2739348019269446E-4</v>
      </c>
      <c r="BZ10" s="132">
        <f t="shared" si="4"/>
        <v>3.4741824814348373E-4</v>
      </c>
      <c r="CA10" s="133">
        <f t="shared" si="4"/>
        <v>4.8210196456550562E-4</v>
      </c>
      <c r="CB10" s="130">
        <f t="shared" si="4"/>
        <v>0</v>
      </c>
      <c r="CC10" s="131">
        <f t="shared" si="4"/>
        <v>7.8727759407967246E-4</v>
      </c>
      <c r="CD10" s="132">
        <f t="shared" si="4"/>
        <v>1.7826583000570451E-4</v>
      </c>
      <c r="CE10" s="133">
        <f t="shared" si="4"/>
        <v>0</v>
      </c>
      <c r="CF10" s="130">
        <f t="shared" si="4"/>
        <v>7.256894049346879E-5</v>
      </c>
      <c r="CG10" s="131">
        <f t="shared" si="4"/>
        <v>0</v>
      </c>
      <c r="CH10" s="132">
        <f t="shared" si="4"/>
        <v>0</v>
      </c>
      <c r="CI10" s="130">
        <f t="shared" si="4"/>
        <v>0</v>
      </c>
      <c r="CJ10" s="136">
        <f t="shared" si="4"/>
        <v>3.4185057821500601E-3</v>
      </c>
      <c r="CK10" s="137">
        <f t="shared" si="4"/>
        <v>2.5283788732148772E-4</v>
      </c>
      <c r="CN10" s="233"/>
      <c r="CO10" s="233"/>
    </row>
    <row r="11" spans="1:93" ht="14" thickBot="1">
      <c r="A11" s="249" t="s">
        <v>18</v>
      </c>
      <c r="B11" s="199">
        <v>3167</v>
      </c>
      <c r="C11" s="200">
        <v>51</v>
      </c>
      <c r="D11" s="201">
        <v>1218</v>
      </c>
      <c r="E11" s="202">
        <v>94</v>
      </c>
      <c r="F11" s="199">
        <v>422</v>
      </c>
      <c r="G11" s="203">
        <v>34</v>
      </c>
      <c r="H11" s="201">
        <v>1291</v>
      </c>
      <c r="I11" s="202">
        <v>264</v>
      </c>
      <c r="J11" s="199">
        <v>85</v>
      </c>
      <c r="K11" s="203">
        <v>100</v>
      </c>
      <c r="L11" s="201">
        <v>67</v>
      </c>
      <c r="M11" s="199">
        <v>438</v>
      </c>
      <c r="N11" s="204">
        <v>495</v>
      </c>
      <c r="O11" s="205">
        <v>681</v>
      </c>
      <c r="P11" s="199">
        <v>312</v>
      </c>
      <c r="Q11" s="203">
        <v>389</v>
      </c>
      <c r="R11" s="201">
        <v>446</v>
      </c>
      <c r="S11" s="202">
        <v>445</v>
      </c>
      <c r="T11" s="199">
        <v>61</v>
      </c>
      <c r="U11" s="203">
        <v>380</v>
      </c>
      <c r="V11" s="201">
        <v>250</v>
      </c>
      <c r="W11" s="202">
        <v>720</v>
      </c>
      <c r="X11" s="199">
        <v>342</v>
      </c>
      <c r="Y11" s="203">
        <v>488</v>
      </c>
      <c r="Z11" s="201">
        <v>1262</v>
      </c>
      <c r="AA11" s="199">
        <v>665</v>
      </c>
      <c r="AB11" s="173">
        <f t="shared" si="2"/>
        <v>9418</v>
      </c>
      <c r="AC11" s="174">
        <f t="shared" si="3"/>
        <v>4749</v>
      </c>
      <c r="AE11" s="254" t="s">
        <v>22</v>
      </c>
      <c r="AF11" s="127">
        <f>SUMIF($A$9:$A$32,$AE11,B$9:B$32)</f>
        <v>5072</v>
      </c>
      <c r="AG11" s="200">
        <f t="shared" si="0"/>
        <v>1222</v>
      </c>
      <c r="AH11" s="201">
        <f t="shared" si="0"/>
        <v>1800</v>
      </c>
      <c r="AI11" s="202">
        <f t="shared" si="0"/>
        <v>1069</v>
      </c>
      <c r="AJ11" s="199">
        <f t="shared" si="0"/>
        <v>831</v>
      </c>
      <c r="AK11" s="203">
        <f t="shared" si="0"/>
        <v>545</v>
      </c>
      <c r="AL11" s="201">
        <f t="shared" si="0"/>
        <v>1410</v>
      </c>
      <c r="AM11" s="202">
        <f t="shared" si="0"/>
        <v>2098</v>
      </c>
      <c r="AN11" s="199">
        <f t="shared" si="0"/>
        <v>371</v>
      </c>
      <c r="AO11" s="203">
        <f t="shared" si="0"/>
        <v>980</v>
      </c>
      <c r="AP11" s="201">
        <f t="shared" si="0"/>
        <v>443</v>
      </c>
      <c r="AQ11" s="199">
        <f t="shared" si="0"/>
        <v>2515</v>
      </c>
      <c r="AR11" s="204">
        <f t="shared" si="0"/>
        <v>1525</v>
      </c>
      <c r="AS11" s="205">
        <f t="shared" si="0"/>
        <v>3290</v>
      </c>
      <c r="AT11" s="199">
        <f t="shared" si="0"/>
        <v>1048</v>
      </c>
      <c r="AU11" s="203">
        <f t="shared" si="0"/>
        <v>1457</v>
      </c>
      <c r="AV11" s="201">
        <f t="shared" si="0"/>
        <v>1507</v>
      </c>
      <c r="AW11" s="202">
        <f t="shared" si="0"/>
        <v>1384</v>
      </c>
      <c r="AX11" s="199">
        <f t="shared" si="0"/>
        <v>323</v>
      </c>
      <c r="AY11" s="203">
        <f t="shared" si="0"/>
        <v>1107</v>
      </c>
      <c r="AZ11" s="201">
        <f t="shared" si="0"/>
        <v>874</v>
      </c>
      <c r="BA11" s="202">
        <f t="shared" si="0"/>
        <v>2702</v>
      </c>
      <c r="BB11" s="199">
        <f t="shared" si="0"/>
        <v>1287</v>
      </c>
      <c r="BC11" s="203">
        <f t="shared" si="0"/>
        <v>1491</v>
      </c>
      <c r="BD11" s="201">
        <f t="shared" si="0"/>
        <v>4008</v>
      </c>
      <c r="BE11" s="199">
        <f t="shared" si="0"/>
        <v>2099</v>
      </c>
      <c r="BF11" s="173">
        <f>SUM(AF11,AH11,AJ11,AL11,AN11,AP11,AR11,AT11,AV11,AX11,AZ11,BB11,BD11)</f>
        <v>20499</v>
      </c>
      <c r="BG11" s="174">
        <f>SUM(AG11,AI11,AK11,AM11,AO11,AQ11,AS11,AU11,AW11,AY11,BA11,BC11,BE11)</f>
        <v>21959</v>
      </c>
      <c r="BH11" s="252"/>
      <c r="BI11" s="147" t="s">
        <v>18</v>
      </c>
      <c r="BJ11" s="130">
        <f t="shared" ref="BJ11:CK11" si="5">B11/B33</f>
        <v>5.2634203091241484E-2</v>
      </c>
      <c r="BK11" s="131">
        <f t="shared" si="5"/>
        <v>1.3431302836375129E-3</v>
      </c>
      <c r="BL11" s="132">
        <f t="shared" si="5"/>
        <v>4.6963562753036439E-2</v>
      </c>
      <c r="BM11" s="133">
        <f t="shared" si="5"/>
        <v>4.4148036821341349E-3</v>
      </c>
      <c r="BN11" s="130">
        <f t="shared" si="5"/>
        <v>3.1333531333531332E-2</v>
      </c>
      <c r="BO11" s="131">
        <f t="shared" si="5"/>
        <v>3.9147956246401846E-3</v>
      </c>
      <c r="BP11" s="132">
        <f t="shared" si="5"/>
        <v>4.3086473317091076E-2</v>
      </c>
      <c r="BQ11" s="133">
        <f t="shared" si="5"/>
        <v>5.708354955889984E-3</v>
      </c>
      <c r="BR11" s="130">
        <f t="shared" si="5"/>
        <v>1.2195121951219513E-2</v>
      </c>
      <c r="BS11" s="131">
        <f t="shared" si="5"/>
        <v>1.211680600993578E-2</v>
      </c>
      <c r="BT11" s="132">
        <f t="shared" si="5"/>
        <v>4.9958988889717395E-3</v>
      </c>
      <c r="BU11" s="130">
        <f t="shared" si="5"/>
        <v>1.7995809195118943E-2</v>
      </c>
      <c r="BV11" s="134">
        <f t="shared" si="5"/>
        <v>1.7429577464788733E-2</v>
      </c>
      <c r="BW11" s="135">
        <f t="shared" si="5"/>
        <v>1.7497880212749558E-2</v>
      </c>
      <c r="BX11" s="130">
        <f t="shared" si="5"/>
        <v>1.7240426590042549E-2</v>
      </c>
      <c r="BY11" s="131">
        <f t="shared" si="5"/>
        <v>1.8193723399279733E-2</v>
      </c>
      <c r="BZ11" s="132">
        <f t="shared" si="5"/>
        <v>1.9368567333999217E-2</v>
      </c>
      <c r="CA11" s="133">
        <f t="shared" si="5"/>
        <v>1.78779478526375E-2</v>
      </c>
      <c r="CB11" s="130">
        <f t="shared" si="5"/>
        <v>6.0648240206800557E-3</v>
      </c>
      <c r="CC11" s="131">
        <f t="shared" si="5"/>
        <v>2.9916548575027554E-2</v>
      </c>
      <c r="CD11" s="132">
        <f t="shared" si="5"/>
        <v>8.913291500285225E-3</v>
      </c>
      <c r="CE11" s="133">
        <f t="shared" si="5"/>
        <v>2.2872391117888115E-2</v>
      </c>
      <c r="CF11" s="130">
        <f t="shared" si="5"/>
        <v>1.2409288824383163E-2</v>
      </c>
      <c r="CG11" s="131">
        <f t="shared" si="5"/>
        <v>2.9522081064730792E-2</v>
      </c>
      <c r="CH11" s="132">
        <f t="shared" si="5"/>
        <v>2.1214362560516408E-2</v>
      </c>
      <c r="CI11" s="130">
        <f t="shared" si="5"/>
        <v>1.2936736440743911E-2</v>
      </c>
      <c r="CJ11" s="136">
        <f t="shared" si="5"/>
        <v>2.7330634512979006E-2</v>
      </c>
      <c r="CK11" s="137">
        <f t="shared" si="5"/>
        <v>1.3801461228617761E-2</v>
      </c>
      <c r="CN11" s="233"/>
      <c r="CO11" s="233"/>
    </row>
    <row r="12" spans="1:93" ht="15" thickTop="1" thickBot="1">
      <c r="A12" s="248" t="s">
        <v>19</v>
      </c>
      <c r="B12" s="192">
        <v>6559</v>
      </c>
      <c r="C12" s="193">
        <v>590</v>
      </c>
      <c r="D12" s="194">
        <v>2353</v>
      </c>
      <c r="E12" s="195">
        <v>626</v>
      </c>
      <c r="F12" s="192">
        <v>956</v>
      </c>
      <c r="G12" s="196">
        <v>288</v>
      </c>
      <c r="H12" s="194">
        <v>1231</v>
      </c>
      <c r="I12" s="195">
        <v>1087</v>
      </c>
      <c r="J12" s="192">
        <v>248</v>
      </c>
      <c r="K12" s="196">
        <v>374</v>
      </c>
      <c r="L12" s="194">
        <v>311</v>
      </c>
      <c r="M12" s="192">
        <v>1131</v>
      </c>
      <c r="N12" s="197">
        <v>1191</v>
      </c>
      <c r="O12" s="198">
        <v>1942</v>
      </c>
      <c r="P12" s="192">
        <v>1025</v>
      </c>
      <c r="Q12" s="196">
        <v>948</v>
      </c>
      <c r="R12" s="194">
        <v>1188</v>
      </c>
      <c r="S12" s="195">
        <v>1239</v>
      </c>
      <c r="T12" s="192">
        <v>276</v>
      </c>
      <c r="U12" s="196">
        <v>898</v>
      </c>
      <c r="V12" s="194">
        <v>701</v>
      </c>
      <c r="W12" s="195">
        <v>1975</v>
      </c>
      <c r="X12" s="192">
        <v>1118</v>
      </c>
      <c r="Y12" s="196">
        <v>1102</v>
      </c>
      <c r="Z12" s="194">
        <v>3163</v>
      </c>
      <c r="AA12" s="192">
        <v>1553</v>
      </c>
      <c r="AB12" s="173">
        <f t="shared" si="2"/>
        <v>20320</v>
      </c>
      <c r="AC12" s="174">
        <f t="shared" si="3"/>
        <v>13753</v>
      </c>
      <c r="AE12" s="244" t="s">
        <v>13</v>
      </c>
      <c r="AF12" s="20">
        <f t="shared" ref="AF12:BG12" si="6">SUM(AF9:AF11)</f>
        <v>16617</v>
      </c>
      <c r="AG12" s="21">
        <f t="shared" si="6"/>
        <v>3515</v>
      </c>
      <c r="AH12" s="20">
        <f t="shared" si="6"/>
        <v>5445</v>
      </c>
      <c r="AI12" s="21">
        <f t="shared" si="6"/>
        <v>3820</v>
      </c>
      <c r="AJ12" s="20">
        <f t="shared" si="6"/>
        <v>2842</v>
      </c>
      <c r="AK12" s="21">
        <f t="shared" si="6"/>
        <v>1906</v>
      </c>
      <c r="AL12" s="20">
        <f t="shared" si="6"/>
        <v>4056</v>
      </c>
      <c r="AM12" s="21">
        <f t="shared" si="6"/>
        <v>5742</v>
      </c>
      <c r="AN12" s="20">
        <f t="shared" si="6"/>
        <v>1219</v>
      </c>
      <c r="AO12" s="21">
        <f t="shared" si="6"/>
        <v>2939</v>
      </c>
      <c r="AP12" s="20">
        <f t="shared" si="6"/>
        <v>1422</v>
      </c>
      <c r="AQ12" s="21">
        <f t="shared" si="6"/>
        <v>7594</v>
      </c>
      <c r="AR12" s="20">
        <f t="shared" si="6"/>
        <v>5012</v>
      </c>
      <c r="AS12" s="21">
        <f t="shared" si="6"/>
        <v>9422</v>
      </c>
      <c r="AT12" s="20">
        <f t="shared" si="6"/>
        <v>3990</v>
      </c>
      <c r="AU12" s="21">
        <f t="shared" si="6"/>
        <v>4654</v>
      </c>
      <c r="AV12" s="20">
        <f t="shared" si="6"/>
        <v>5424</v>
      </c>
      <c r="AW12" s="21">
        <f t="shared" si="6"/>
        <v>4550</v>
      </c>
      <c r="AX12" s="20">
        <f t="shared" si="6"/>
        <v>1009</v>
      </c>
      <c r="AY12" s="21">
        <f t="shared" si="6"/>
        <v>4563</v>
      </c>
      <c r="AZ12" s="20">
        <f t="shared" si="6"/>
        <v>2951</v>
      </c>
      <c r="BA12" s="21">
        <f t="shared" si="6"/>
        <v>8044</v>
      </c>
      <c r="BB12" s="20">
        <f t="shared" si="6"/>
        <v>4174</v>
      </c>
      <c r="BC12" s="21">
        <f t="shared" si="6"/>
        <v>5071</v>
      </c>
      <c r="BD12" s="20">
        <f t="shared" si="6"/>
        <v>13122</v>
      </c>
      <c r="BE12" s="21">
        <f t="shared" si="6"/>
        <v>7317</v>
      </c>
      <c r="BF12" s="175">
        <f t="shared" si="6"/>
        <v>67283</v>
      </c>
      <c r="BG12" s="176">
        <f t="shared" si="6"/>
        <v>69137</v>
      </c>
      <c r="BH12" s="245"/>
      <c r="BI12" s="138" t="s">
        <v>19</v>
      </c>
      <c r="BJ12" s="130">
        <f t="shared" ref="BJ12:CK12" si="7">B12/B33</f>
        <v>0.10900781120159547</v>
      </c>
      <c r="BK12" s="131">
        <f t="shared" si="7"/>
        <v>1.5538173869532011E-2</v>
      </c>
      <c r="BL12" s="132">
        <f t="shared" si="7"/>
        <v>9.0726817042606517E-2</v>
      </c>
      <c r="BM12" s="133">
        <f t="shared" si="7"/>
        <v>2.9400713883148601E-2</v>
      </c>
      <c r="BN12" s="130">
        <f t="shared" si="7"/>
        <v>7.0983070983070981E-2</v>
      </c>
      <c r="BO12" s="131">
        <f t="shared" si="7"/>
        <v>3.316062176165803E-2</v>
      </c>
      <c r="BP12" s="132">
        <f t="shared" si="7"/>
        <v>4.1084003604445481E-2</v>
      </c>
      <c r="BQ12" s="133">
        <f t="shared" si="7"/>
        <v>2.3503719079743988E-2</v>
      </c>
      <c r="BR12" s="130">
        <f t="shared" si="7"/>
        <v>3.5581061692969873E-2</v>
      </c>
      <c r="BS12" s="131">
        <f t="shared" si="7"/>
        <v>4.5316854477159822E-2</v>
      </c>
      <c r="BT12" s="132">
        <f t="shared" si="7"/>
        <v>2.3189918723435985E-2</v>
      </c>
      <c r="BU12" s="130">
        <f t="shared" si="7"/>
        <v>4.6468630592875634E-2</v>
      </c>
      <c r="BV12" s="134">
        <f t="shared" si="7"/>
        <v>4.1936619718309857E-2</v>
      </c>
      <c r="BW12" s="135">
        <f t="shared" si="7"/>
        <v>4.9898507155887867E-2</v>
      </c>
      <c r="BX12" s="130">
        <f t="shared" si="7"/>
        <v>5.663922197049235E-2</v>
      </c>
      <c r="BY12" s="131">
        <f t="shared" si="7"/>
        <v>4.4338431317524907E-2</v>
      </c>
      <c r="BZ12" s="132">
        <f t="shared" si="7"/>
        <v>5.1591609849307336E-2</v>
      </c>
      <c r="CA12" s="133">
        <f t="shared" si="7"/>
        <v>4.9777027841388453E-2</v>
      </c>
      <c r="CB12" s="130">
        <f t="shared" si="7"/>
        <v>2.7440843109962219E-2</v>
      </c>
      <c r="CC12" s="131">
        <f t="shared" si="7"/>
        <v>7.0697527948354585E-2</v>
      </c>
      <c r="CD12" s="132">
        <f t="shared" si="7"/>
        <v>2.4992869366799772E-2</v>
      </c>
      <c r="CE12" s="133">
        <f t="shared" si="7"/>
        <v>6.2740239524762542E-2</v>
      </c>
      <c r="CF12" s="130">
        <f t="shared" si="7"/>
        <v>4.0566037735849055E-2</v>
      </c>
      <c r="CG12" s="131">
        <f t="shared" si="7"/>
        <v>6.6666666666666666E-2</v>
      </c>
      <c r="CH12" s="132">
        <f t="shared" si="7"/>
        <v>5.3170387305002689E-2</v>
      </c>
      <c r="CI12" s="130">
        <f t="shared" si="7"/>
        <v>3.0211656680413975E-2</v>
      </c>
      <c r="CJ12" s="136">
        <f t="shared" si="7"/>
        <v>5.8967773763403418E-2</v>
      </c>
      <c r="CK12" s="137">
        <f t="shared" si="7"/>
        <v>3.9968729475085299E-2</v>
      </c>
      <c r="CN12" s="233"/>
      <c r="CO12" s="233"/>
    </row>
    <row r="13" spans="1:93" ht="14" thickTop="1">
      <c r="A13" s="249" t="s">
        <v>20</v>
      </c>
      <c r="B13" s="199">
        <v>5899</v>
      </c>
      <c r="C13" s="200">
        <v>1129</v>
      </c>
      <c r="D13" s="201">
        <v>1650</v>
      </c>
      <c r="E13" s="202">
        <v>1237</v>
      </c>
      <c r="F13" s="199">
        <v>1010</v>
      </c>
      <c r="G13" s="203">
        <v>706</v>
      </c>
      <c r="H13" s="201">
        <v>1395</v>
      </c>
      <c r="I13" s="202">
        <v>1693</v>
      </c>
      <c r="J13" s="199">
        <v>429</v>
      </c>
      <c r="K13" s="203">
        <v>920</v>
      </c>
      <c r="L13" s="201">
        <v>532</v>
      </c>
      <c r="M13" s="199">
        <v>2166</v>
      </c>
      <c r="N13" s="204">
        <v>1935</v>
      </c>
      <c r="O13" s="205">
        <v>2739</v>
      </c>
      <c r="P13" s="199">
        <v>1634</v>
      </c>
      <c r="Q13" s="203">
        <v>1592</v>
      </c>
      <c r="R13" s="201">
        <v>2071</v>
      </c>
      <c r="S13" s="202">
        <v>1627</v>
      </c>
      <c r="T13" s="199">
        <v>331</v>
      </c>
      <c r="U13" s="203">
        <v>1725</v>
      </c>
      <c r="V13" s="201">
        <v>1109</v>
      </c>
      <c r="W13" s="202">
        <v>2539</v>
      </c>
      <c r="X13" s="199">
        <v>1451</v>
      </c>
      <c r="Y13" s="203">
        <v>1806</v>
      </c>
      <c r="Z13" s="201">
        <v>4643</v>
      </c>
      <c r="AA13" s="199">
        <v>2418</v>
      </c>
      <c r="AB13" s="173">
        <f t="shared" si="2"/>
        <v>24089</v>
      </c>
      <c r="AC13" s="174">
        <f t="shared" si="3"/>
        <v>22297</v>
      </c>
      <c r="BI13" s="147" t="s">
        <v>20</v>
      </c>
      <c r="BJ13" s="130">
        <f t="shared" ref="BJ13:CK13" si="8">B13/B33</f>
        <v>9.8038889812198771E-2</v>
      </c>
      <c r="BK13" s="131">
        <f t="shared" si="8"/>
        <v>2.9733217455426508E-2</v>
      </c>
      <c r="BL13" s="132">
        <f t="shared" si="8"/>
        <v>6.362058993637941E-2</v>
      </c>
      <c r="BM13" s="133">
        <f t="shared" si="8"/>
        <v>5.809693781702048E-2</v>
      </c>
      <c r="BN13" s="130">
        <f t="shared" si="8"/>
        <v>7.4992574992574987E-2</v>
      </c>
      <c r="BO13" s="131">
        <f t="shared" si="8"/>
        <v>8.1289579735175588E-2</v>
      </c>
      <c r="BP13" s="132">
        <f t="shared" si="8"/>
        <v>4.6557420819010112E-2</v>
      </c>
      <c r="BQ13" s="133">
        <f t="shared" si="8"/>
        <v>3.6606988410309634E-2</v>
      </c>
      <c r="BR13" s="130">
        <f t="shared" si="8"/>
        <v>6.1549497847919653E-2</v>
      </c>
      <c r="BS13" s="131">
        <f t="shared" si="8"/>
        <v>0.11147461529140919</v>
      </c>
      <c r="BT13" s="132">
        <f t="shared" si="8"/>
        <v>3.9668928491536797E-2</v>
      </c>
      <c r="BU13" s="130">
        <f t="shared" si="8"/>
        <v>8.899297423887588E-2</v>
      </c>
      <c r="BV13" s="134">
        <f t="shared" si="8"/>
        <v>6.8133802816901415E-2</v>
      </c>
      <c r="BW13" s="135">
        <f t="shared" si="8"/>
        <v>7.0376936714715177E-2</v>
      </c>
      <c r="BX13" s="130">
        <f t="shared" si="8"/>
        <v>9.0291208487594629E-2</v>
      </c>
      <c r="BY13" s="131">
        <f t="shared" si="8"/>
        <v>7.4458631495252794E-2</v>
      </c>
      <c r="BZ13" s="132">
        <f t="shared" si="8"/>
        <v>8.9937898988144346E-2</v>
      </c>
      <c r="CA13" s="133">
        <f t="shared" si="8"/>
        <v>6.5364991362339808E-2</v>
      </c>
      <c r="CB13" s="130">
        <f t="shared" si="8"/>
        <v>3.29091270630344E-2</v>
      </c>
      <c r="CC13" s="131">
        <f t="shared" si="8"/>
        <v>0.1358053849787435</v>
      </c>
      <c r="CD13" s="132">
        <f t="shared" si="8"/>
        <v>3.9539361095265263E-2</v>
      </c>
      <c r="CE13" s="133">
        <f t="shared" si="8"/>
        <v>8.0656945900441562E-2</v>
      </c>
      <c r="CF13" s="130">
        <f t="shared" si="8"/>
        <v>5.2648766328011611E-2</v>
      </c>
      <c r="CG13" s="131">
        <f t="shared" si="8"/>
        <v>0.10925589836660617</v>
      </c>
      <c r="CH13" s="132">
        <f t="shared" si="8"/>
        <v>7.8049354491662185E-2</v>
      </c>
      <c r="CI13" s="130">
        <f t="shared" si="8"/>
        <v>4.7039140922885379E-2</v>
      </c>
      <c r="CJ13" s="136">
        <f t="shared" si="8"/>
        <v>6.9905251091861464E-2</v>
      </c>
      <c r="CK13" s="137">
        <f t="shared" si="8"/>
        <v>6.4799153719623123E-2</v>
      </c>
      <c r="CN13" s="233"/>
      <c r="CO13" s="233"/>
    </row>
    <row r="14" spans="1:93" ht="14" thickBot="1">
      <c r="A14" s="248" t="s">
        <v>21</v>
      </c>
      <c r="B14" s="192">
        <v>5646</v>
      </c>
      <c r="C14" s="193">
        <v>1164</v>
      </c>
      <c r="D14" s="194">
        <v>1995</v>
      </c>
      <c r="E14" s="195">
        <v>1514</v>
      </c>
      <c r="F14" s="192">
        <v>1001</v>
      </c>
      <c r="G14" s="196">
        <v>655</v>
      </c>
      <c r="H14" s="194">
        <v>1251</v>
      </c>
      <c r="I14" s="195">
        <v>1951</v>
      </c>
      <c r="J14" s="192">
        <v>419</v>
      </c>
      <c r="K14" s="196">
        <v>1039</v>
      </c>
      <c r="L14" s="194">
        <v>447</v>
      </c>
      <c r="M14" s="192">
        <v>2913</v>
      </c>
      <c r="N14" s="197">
        <v>1552</v>
      </c>
      <c r="O14" s="198">
        <v>3393</v>
      </c>
      <c r="P14" s="192">
        <v>1308</v>
      </c>
      <c r="Q14" s="196">
        <v>1605</v>
      </c>
      <c r="R14" s="194">
        <v>1846</v>
      </c>
      <c r="S14" s="195">
        <v>1539</v>
      </c>
      <c r="T14" s="192">
        <v>355</v>
      </c>
      <c r="U14" s="196">
        <v>1731</v>
      </c>
      <c r="V14" s="194">
        <v>968</v>
      </c>
      <c r="W14" s="195">
        <v>2803</v>
      </c>
      <c r="X14" s="192">
        <v>1436</v>
      </c>
      <c r="Y14" s="196">
        <v>1774</v>
      </c>
      <c r="Z14" s="194">
        <v>4471</v>
      </c>
      <c r="AA14" s="192">
        <v>2800</v>
      </c>
      <c r="AB14" s="173">
        <f t="shared" si="2"/>
        <v>22695</v>
      </c>
      <c r="AC14" s="174">
        <f t="shared" si="3"/>
        <v>24881</v>
      </c>
      <c r="AE14" s="246" t="s">
        <v>88</v>
      </c>
      <c r="BI14" s="138" t="s">
        <v>21</v>
      </c>
      <c r="BJ14" s="130">
        <f t="shared" ref="BJ14:CK14" si="9">B14/B33</f>
        <v>9.3834136612930025E-2</v>
      </c>
      <c r="BK14" s="131">
        <f t="shared" si="9"/>
        <v>3.0654973532432645E-2</v>
      </c>
      <c r="BL14" s="132">
        <f t="shared" si="9"/>
        <v>7.6923076923076927E-2</v>
      </c>
      <c r="BM14" s="133">
        <f t="shared" si="9"/>
        <v>7.1106518880330635E-2</v>
      </c>
      <c r="BN14" s="130">
        <f t="shared" si="9"/>
        <v>7.4324324324324328E-2</v>
      </c>
      <c r="BO14" s="131">
        <f t="shared" si="9"/>
        <v>7.5417386298215316E-2</v>
      </c>
      <c r="BP14" s="132">
        <f t="shared" si="9"/>
        <v>4.1751493508660684E-2</v>
      </c>
      <c r="BQ14" s="133">
        <f t="shared" si="9"/>
        <v>4.218560802629303E-2</v>
      </c>
      <c r="BR14" s="130">
        <f t="shared" si="9"/>
        <v>6.0114777618364416E-2</v>
      </c>
      <c r="BS14" s="131">
        <f t="shared" si="9"/>
        <v>0.12589361444323277</v>
      </c>
      <c r="BT14" s="132">
        <f t="shared" si="9"/>
        <v>3.3330847811498025E-2</v>
      </c>
      <c r="BU14" s="130">
        <f t="shared" si="9"/>
        <v>0.11968445704424997</v>
      </c>
      <c r="BV14" s="134">
        <f t="shared" si="9"/>
        <v>5.4647887323943663E-2</v>
      </c>
      <c r="BW14" s="135">
        <f t="shared" si="9"/>
        <v>8.7181068372774229E-2</v>
      </c>
      <c r="BX14" s="130">
        <f t="shared" si="9"/>
        <v>7.2277173012101459E-2</v>
      </c>
      <c r="BY14" s="131">
        <f t="shared" si="9"/>
        <v>7.5066647958467805E-2</v>
      </c>
      <c r="BZ14" s="132">
        <f t="shared" si="9"/>
        <v>8.0166760759108877E-2</v>
      </c>
      <c r="CA14" s="133">
        <f t="shared" si="9"/>
        <v>6.1829576955526093E-2</v>
      </c>
      <c r="CB14" s="130">
        <f t="shared" si="9"/>
        <v>3.5295287333465895E-2</v>
      </c>
      <c r="CC14" s="131">
        <f t="shared" si="9"/>
        <v>0.13627775153519131</v>
      </c>
      <c r="CD14" s="132">
        <f t="shared" si="9"/>
        <v>3.4512264689104392E-2</v>
      </c>
      <c r="CE14" s="133">
        <f t="shared" si="9"/>
        <v>8.9043489310333873E-2</v>
      </c>
      <c r="CF14" s="130">
        <f t="shared" si="9"/>
        <v>5.2104499274310594E-2</v>
      </c>
      <c r="CG14" s="131">
        <f t="shared" si="9"/>
        <v>0.10732002419842711</v>
      </c>
      <c r="CH14" s="132">
        <f t="shared" si="9"/>
        <v>7.5158015061861219E-2</v>
      </c>
      <c r="CI14" s="130">
        <f t="shared" si="9"/>
        <v>5.4470469224184886E-2</v>
      </c>
      <c r="CJ14" s="136">
        <f t="shared" si="9"/>
        <v>6.5859922517738215E-2</v>
      </c>
      <c r="CK14" s="137">
        <f t="shared" si="9"/>
        <v>7.2308729591332596E-2</v>
      </c>
      <c r="CN14" s="233"/>
      <c r="CO14" s="233"/>
    </row>
    <row r="15" spans="1:93" ht="15" thickTop="1" thickBot="1">
      <c r="A15" s="249" t="s">
        <v>22</v>
      </c>
      <c r="B15" s="199">
        <v>5072</v>
      </c>
      <c r="C15" s="200">
        <v>1222</v>
      </c>
      <c r="D15" s="201">
        <v>1800</v>
      </c>
      <c r="E15" s="202">
        <v>1069</v>
      </c>
      <c r="F15" s="199">
        <v>831</v>
      </c>
      <c r="G15" s="203">
        <v>545</v>
      </c>
      <c r="H15" s="201">
        <v>1410</v>
      </c>
      <c r="I15" s="202">
        <v>2098</v>
      </c>
      <c r="J15" s="199">
        <v>371</v>
      </c>
      <c r="K15" s="203">
        <v>980</v>
      </c>
      <c r="L15" s="201">
        <v>443</v>
      </c>
      <c r="M15" s="199">
        <v>2515</v>
      </c>
      <c r="N15" s="204">
        <v>1525</v>
      </c>
      <c r="O15" s="205">
        <v>3290</v>
      </c>
      <c r="P15" s="199">
        <v>1048</v>
      </c>
      <c r="Q15" s="203">
        <v>1457</v>
      </c>
      <c r="R15" s="201">
        <v>1507</v>
      </c>
      <c r="S15" s="202">
        <v>1384</v>
      </c>
      <c r="T15" s="199">
        <v>323</v>
      </c>
      <c r="U15" s="203">
        <v>1107</v>
      </c>
      <c r="V15" s="201">
        <v>874</v>
      </c>
      <c r="W15" s="202">
        <v>2702</v>
      </c>
      <c r="X15" s="199">
        <v>1287</v>
      </c>
      <c r="Y15" s="203">
        <v>1491</v>
      </c>
      <c r="Z15" s="201">
        <v>4008</v>
      </c>
      <c r="AA15" s="199">
        <v>2099</v>
      </c>
      <c r="AB15" s="173">
        <f t="shared" si="2"/>
        <v>20499</v>
      </c>
      <c r="AC15" s="174">
        <f t="shared" si="3"/>
        <v>21959</v>
      </c>
      <c r="AE15" s="315" t="s">
        <v>0</v>
      </c>
      <c r="AF15" s="309" t="s">
        <v>1</v>
      </c>
      <c r="AG15" s="310"/>
      <c r="AH15" s="309" t="s">
        <v>2</v>
      </c>
      <c r="AI15" s="310"/>
      <c r="AJ15" s="309" t="s">
        <v>3</v>
      </c>
      <c r="AK15" s="310"/>
      <c r="AL15" s="309" t="s">
        <v>4</v>
      </c>
      <c r="AM15" s="310"/>
      <c r="AN15" s="309" t="s">
        <v>5</v>
      </c>
      <c r="AO15" s="310"/>
      <c r="AP15" s="309" t="s">
        <v>6</v>
      </c>
      <c r="AQ15" s="310"/>
      <c r="AR15" s="309" t="s">
        <v>7</v>
      </c>
      <c r="AS15" s="310"/>
      <c r="AT15" s="309" t="s">
        <v>8</v>
      </c>
      <c r="AU15" s="310"/>
      <c r="AV15" s="309" t="s">
        <v>9</v>
      </c>
      <c r="AW15" s="310"/>
      <c r="AX15" s="309" t="s">
        <v>10</v>
      </c>
      <c r="AY15" s="310"/>
      <c r="AZ15" s="309" t="s">
        <v>11</v>
      </c>
      <c r="BA15" s="310"/>
      <c r="BB15" s="309" t="s">
        <v>12</v>
      </c>
      <c r="BC15" s="310"/>
      <c r="BD15" s="311" t="s">
        <v>40</v>
      </c>
      <c r="BE15" s="312"/>
      <c r="BF15" s="313" t="s">
        <v>41</v>
      </c>
      <c r="BG15" s="314"/>
      <c r="BI15" s="147" t="s">
        <v>22</v>
      </c>
      <c r="BJ15" s="130">
        <f t="shared" ref="BJ15:CK15" si="10">B15/B33</f>
        <v>8.4294498919727442E-2</v>
      </c>
      <c r="BK15" s="131">
        <f t="shared" si="10"/>
        <v>3.2182455031471387E-2</v>
      </c>
      <c r="BL15" s="132">
        <f t="shared" si="10"/>
        <v>6.9404279930595725E-2</v>
      </c>
      <c r="BM15" s="133">
        <f t="shared" si="10"/>
        <v>5.020665038512117E-2</v>
      </c>
      <c r="BN15" s="130">
        <f t="shared" si="10"/>
        <v>6.1701811701811701E-2</v>
      </c>
      <c r="BO15" s="131">
        <f t="shared" si="10"/>
        <v>6.275187104202648E-2</v>
      </c>
      <c r="BP15" s="132">
        <f t="shared" si="10"/>
        <v>4.7058038247171509E-2</v>
      </c>
      <c r="BQ15" s="133">
        <f t="shared" si="10"/>
        <v>4.5364123854004498E-2</v>
      </c>
      <c r="BR15" s="130">
        <f t="shared" si="10"/>
        <v>5.3228120516499285E-2</v>
      </c>
      <c r="BS15" s="131">
        <f t="shared" si="10"/>
        <v>0.11874469889737066</v>
      </c>
      <c r="BT15" s="132">
        <f t="shared" si="10"/>
        <v>3.3032585191260906E-2</v>
      </c>
      <c r="BU15" s="130">
        <f t="shared" si="10"/>
        <v>0.10333210074366243</v>
      </c>
      <c r="BV15" s="134">
        <f t="shared" si="10"/>
        <v>5.3697183098591547E-2</v>
      </c>
      <c r="BW15" s="135">
        <f t="shared" si="10"/>
        <v>8.4534546108584491E-2</v>
      </c>
      <c r="BX15" s="130">
        <f t="shared" si="10"/>
        <v>5.7910150853732661E-2</v>
      </c>
      <c r="BY15" s="131">
        <f t="shared" si="10"/>
        <v>6.8144614377250834E-2</v>
      </c>
      <c r="BZ15" s="132">
        <f t="shared" si="10"/>
        <v>6.5444912494028742E-2</v>
      </c>
      <c r="CA15" s="133">
        <f t="shared" si="10"/>
        <v>5.5602426579888314E-2</v>
      </c>
      <c r="CB15" s="130">
        <f t="shared" si="10"/>
        <v>3.2113740306223902E-2</v>
      </c>
      <c r="CC15" s="131">
        <f t="shared" si="10"/>
        <v>8.7151629664619742E-2</v>
      </c>
      <c r="CD15" s="132">
        <f t="shared" si="10"/>
        <v>3.1160867084997147E-2</v>
      </c>
      <c r="CE15" s="133">
        <f t="shared" si="10"/>
        <v>8.5835001111852341E-2</v>
      </c>
      <c r="CF15" s="130">
        <f t="shared" si="10"/>
        <v>4.6698113207547166E-2</v>
      </c>
      <c r="CG15" s="131">
        <f t="shared" si="10"/>
        <v>9.019963702359346E-2</v>
      </c>
      <c r="CH15" s="132">
        <f t="shared" si="10"/>
        <v>6.7374932759548145E-2</v>
      </c>
      <c r="CI15" s="130">
        <f t="shared" si="10"/>
        <v>4.083339817913003E-2</v>
      </c>
      <c r="CJ15" s="136">
        <f t="shared" si="10"/>
        <v>5.9487224132677492E-2</v>
      </c>
      <c r="CK15" s="137">
        <f t="shared" si="10"/>
        <v>6.3816863996466078E-2</v>
      </c>
      <c r="CN15" s="233"/>
      <c r="CO15" s="233"/>
    </row>
    <row r="16" spans="1:93" ht="15" thickTop="1" thickBot="1">
      <c r="A16" s="248" t="s">
        <v>23</v>
      </c>
      <c r="B16" s="192">
        <v>3229</v>
      </c>
      <c r="C16" s="193">
        <v>1358</v>
      </c>
      <c r="D16" s="194">
        <v>1297</v>
      </c>
      <c r="E16" s="195">
        <v>974</v>
      </c>
      <c r="F16" s="192">
        <v>754</v>
      </c>
      <c r="G16" s="196">
        <v>531</v>
      </c>
      <c r="H16" s="194">
        <v>1277</v>
      </c>
      <c r="I16" s="195">
        <v>2080</v>
      </c>
      <c r="J16" s="192">
        <v>340</v>
      </c>
      <c r="K16" s="196">
        <v>782</v>
      </c>
      <c r="L16" s="194">
        <v>465</v>
      </c>
      <c r="M16" s="192">
        <v>1642</v>
      </c>
      <c r="N16" s="197">
        <v>1372</v>
      </c>
      <c r="O16" s="198">
        <v>2262</v>
      </c>
      <c r="P16" s="192">
        <v>909</v>
      </c>
      <c r="Q16" s="196">
        <v>972</v>
      </c>
      <c r="R16" s="194">
        <v>1476</v>
      </c>
      <c r="S16" s="195">
        <v>1074</v>
      </c>
      <c r="T16" s="192">
        <v>384</v>
      </c>
      <c r="U16" s="196">
        <v>730</v>
      </c>
      <c r="V16" s="194">
        <v>951</v>
      </c>
      <c r="W16" s="195">
        <v>1780</v>
      </c>
      <c r="X16" s="192">
        <v>1092</v>
      </c>
      <c r="Y16" s="196">
        <v>927</v>
      </c>
      <c r="Z16" s="194">
        <v>3241</v>
      </c>
      <c r="AA16" s="192">
        <v>2458</v>
      </c>
      <c r="AB16" s="173">
        <f t="shared" si="2"/>
        <v>16787</v>
      </c>
      <c r="AC16" s="174">
        <f t="shared" si="3"/>
        <v>17570</v>
      </c>
      <c r="AE16" s="316"/>
      <c r="AF16" s="117" t="s">
        <v>14</v>
      </c>
      <c r="AG16" s="118" t="s">
        <v>15</v>
      </c>
      <c r="AH16" s="119" t="s">
        <v>14</v>
      </c>
      <c r="AI16" s="120" t="s">
        <v>15</v>
      </c>
      <c r="AJ16" s="117" t="s">
        <v>14</v>
      </c>
      <c r="AK16" s="118" t="s">
        <v>15</v>
      </c>
      <c r="AL16" s="119" t="s">
        <v>14</v>
      </c>
      <c r="AM16" s="120" t="s">
        <v>15</v>
      </c>
      <c r="AN16" s="117" t="s">
        <v>14</v>
      </c>
      <c r="AO16" s="118" t="s">
        <v>15</v>
      </c>
      <c r="AP16" s="119" t="s">
        <v>14</v>
      </c>
      <c r="AQ16" s="117" t="s">
        <v>15</v>
      </c>
      <c r="AR16" s="121" t="s">
        <v>14</v>
      </c>
      <c r="AS16" s="122" t="s">
        <v>15</v>
      </c>
      <c r="AT16" s="117" t="s">
        <v>14</v>
      </c>
      <c r="AU16" s="118" t="s">
        <v>15</v>
      </c>
      <c r="AV16" s="119" t="s">
        <v>14</v>
      </c>
      <c r="AW16" s="120" t="s">
        <v>15</v>
      </c>
      <c r="AX16" s="117" t="s">
        <v>14</v>
      </c>
      <c r="AY16" s="118" t="s">
        <v>15</v>
      </c>
      <c r="AZ16" s="119" t="s">
        <v>14</v>
      </c>
      <c r="BA16" s="120" t="s">
        <v>15</v>
      </c>
      <c r="BB16" s="117" t="s">
        <v>14</v>
      </c>
      <c r="BC16" s="118" t="s">
        <v>15</v>
      </c>
      <c r="BD16" s="28" t="s">
        <v>14</v>
      </c>
      <c r="BE16" s="123" t="s">
        <v>15</v>
      </c>
      <c r="BF16" s="177" t="s">
        <v>14</v>
      </c>
      <c r="BG16" s="178" t="s">
        <v>15</v>
      </c>
      <c r="BI16" s="138" t="s">
        <v>23</v>
      </c>
      <c r="BJ16" s="130">
        <f t="shared" ref="BJ16:CK16" si="11">B16/B33</f>
        <v>5.3664616918730264E-2</v>
      </c>
      <c r="BK16" s="131">
        <f t="shared" si="11"/>
        <v>3.5764135787838089E-2</v>
      </c>
      <c r="BL16" s="132">
        <f t="shared" si="11"/>
        <v>5.0009639483323695E-2</v>
      </c>
      <c r="BM16" s="133">
        <f t="shared" si="11"/>
        <v>4.574488070636859E-2</v>
      </c>
      <c r="BN16" s="130">
        <f t="shared" si="11"/>
        <v>5.5984555984555984E-2</v>
      </c>
      <c r="BO16" s="131">
        <f t="shared" si="11"/>
        <v>6.1139896373056994E-2</v>
      </c>
      <c r="BP16" s="132">
        <f t="shared" si="11"/>
        <v>4.2619230384140443E-2</v>
      </c>
      <c r="BQ16" s="133">
        <f t="shared" si="11"/>
        <v>4.4974917834284728E-2</v>
      </c>
      <c r="BR16" s="130">
        <f t="shared" si="11"/>
        <v>4.878048780487805E-2</v>
      </c>
      <c r="BS16" s="131">
        <f t="shared" si="11"/>
        <v>9.4753422997697803E-2</v>
      </c>
      <c r="BT16" s="132">
        <f t="shared" si="11"/>
        <v>3.4673029602565061E-2</v>
      </c>
      <c r="BU16" s="130">
        <f t="shared" si="11"/>
        <v>6.74637413205144E-2</v>
      </c>
      <c r="BV16" s="134">
        <f t="shared" si="11"/>
        <v>4.830985915492958E-2</v>
      </c>
      <c r="BW16" s="135">
        <f t="shared" si="11"/>
        <v>5.812071224851615E-2</v>
      </c>
      <c r="BX16" s="130">
        <f t="shared" si="11"/>
        <v>5.0229319776758576E-2</v>
      </c>
      <c r="BY16" s="131">
        <f t="shared" si="11"/>
        <v>4.5460923249614142E-2</v>
      </c>
      <c r="BZ16" s="132">
        <f t="shared" si="11"/>
        <v>6.4098666782472752E-2</v>
      </c>
      <c r="CA16" s="133">
        <f t="shared" si="11"/>
        <v>4.314812582861275E-2</v>
      </c>
      <c r="CB16" s="130">
        <f t="shared" si="11"/>
        <v>3.817856432690396E-2</v>
      </c>
      <c r="CC16" s="131">
        <f t="shared" si="11"/>
        <v>5.7471264367816091E-2</v>
      </c>
      <c r="CD16" s="132">
        <f t="shared" si="11"/>
        <v>3.3906160867084999E-2</v>
      </c>
      <c r="CE16" s="133">
        <f t="shared" si="11"/>
        <v>5.6545633597001176E-2</v>
      </c>
      <c r="CF16" s="130">
        <f t="shared" si="11"/>
        <v>3.962264150943396E-2</v>
      </c>
      <c r="CG16" s="131">
        <f t="shared" si="11"/>
        <v>5.6079854809437384E-2</v>
      </c>
      <c r="CH16" s="132">
        <f t="shared" si="11"/>
        <v>5.4481576116191498E-2</v>
      </c>
      <c r="CI16" s="130">
        <f t="shared" si="11"/>
        <v>4.7817290483230877E-2</v>
      </c>
      <c r="CJ16" s="136">
        <f t="shared" si="11"/>
        <v>4.8715158374323483E-2</v>
      </c>
      <c r="CK16" s="137">
        <f t="shared" si="11"/>
        <v>5.1061628508488957E-2</v>
      </c>
      <c r="CN16" s="233"/>
      <c r="CO16" s="233"/>
    </row>
    <row r="17" spans="1:93" ht="14" thickTop="1">
      <c r="A17" s="249" t="s">
        <v>24</v>
      </c>
      <c r="B17" s="206">
        <v>3992</v>
      </c>
      <c r="C17" s="200">
        <v>1130</v>
      </c>
      <c r="D17" s="201">
        <v>1855</v>
      </c>
      <c r="E17" s="202">
        <v>637</v>
      </c>
      <c r="F17" s="199">
        <v>832</v>
      </c>
      <c r="G17" s="203">
        <v>268</v>
      </c>
      <c r="H17" s="201">
        <v>2160</v>
      </c>
      <c r="I17" s="202">
        <v>1845</v>
      </c>
      <c r="J17" s="199">
        <v>361</v>
      </c>
      <c r="K17" s="203">
        <v>551</v>
      </c>
      <c r="L17" s="201">
        <v>555</v>
      </c>
      <c r="M17" s="199">
        <v>1760</v>
      </c>
      <c r="N17" s="204">
        <v>1629</v>
      </c>
      <c r="O17" s="207">
        <v>2466</v>
      </c>
      <c r="P17" s="199">
        <v>826</v>
      </c>
      <c r="Q17" s="203">
        <v>1201</v>
      </c>
      <c r="R17" s="201">
        <v>1067</v>
      </c>
      <c r="S17" s="202">
        <v>1416</v>
      </c>
      <c r="T17" s="199">
        <v>456</v>
      </c>
      <c r="U17" s="203">
        <v>796</v>
      </c>
      <c r="V17" s="201">
        <v>984</v>
      </c>
      <c r="W17" s="208">
        <v>2184</v>
      </c>
      <c r="X17" s="199">
        <v>1000</v>
      </c>
      <c r="Y17" s="203">
        <v>940</v>
      </c>
      <c r="Z17" s="201">
        <v>3293</v>
      </c>
      <c r="AA17" s="199">
        <v>2464</v>
      </c>
      <c r="AB17" s="173">
        <f t="shared" si="2"/>
        <v>19010</v>
      </c>
      <c r="AC17" s="174">
        <f t="shared" si="3"/>
        <v>17658</v>
      </c>
      <c r="AE17" s="254" t="s">
        <v>30</v>
      </c>
      <c r="AF17" s="127">
        <f t="shared" ref="AF17:AO19" si="12">SUMIF($A$9:$A$32,$AE17,B$9:B$32)</f>
        <v>2811</v>
      </c>
      <c r="AG17" s="189">
        <f t="shared" si="12"/>
        <v>4210</v>
      </c>
      <c r="AH17" s="128">
        <f t="shared" si="12"/>
        <v>2055</v>
      </c>
      <c r="AI17" s="181">
        <f t="shared" si="12"/>
        <v>1859</v>
      </c>
      <c r="AJ17" s="127">
        <f t="shared" si="12"/>
        <v>1247</v>
      </c>
      <c r="AK17" s="129">
        <f t="shared" si="12"/>
        <v>604</v>
      </c>
      <c r="AL17" s="128">
        <f t="shared" si="12"/>
        <v>2593</v>
      </c>
      <c r="AM17" s="181">
        <f t="shared" si="12"/>
        <v>3942</v>
      </c>
      <c r="AN17" s="127">
        <f t="shared" si="12"/>
        <v>864</v>
      </c>
      <c r="AO17" s="129">
        <f t="shared" si="12"/>
        <v>267</v>
      </c>
      <c r="AP17" s="128">
        <f t="shared" ref="AP17:AY19" si="13">SUMIF($A$9:$A$32,$AE17,L$9:L$32)</f>
        <v>1762</v>
      </c>
      <c r="AQ17" s="127">
        <f t="shared" si="13"/>
        <v>1197</v>
      </c>
      <c r="AR17" s="180">
        <f t="shared" si="13"/>
        <v>2500</v>
      </c>
      <c r="AS17" s="182">
        <f t="shared" si="13"/>
        <v>2238</v>
      </c>
      <c r="AT17" s="127">
        <f t="shared" si="13"/>
        <v>1425</v>
      </c>
      <c r="AU17" s="129">
        <f t="shared" si="13"/>
        <v>1489</v>
      </c>
      <c r="AV17" s="128">
        <f t="shared" si="13"/>
        <v>1436</v>
      </c>
      <c r="AW17" s="181">
        <f t="shared" si="13"/>
        <v>2012</v>
      </c>
      <c r="AX17" s="127">
        <f t="shared" si="13"/>
        <v>833</v>
      </c>
      <c r="AY17" s="129">
        <f t="shared" si="13"/>
        <v>524</v>
      </c>
      <c r="AZ17" s="128">
        <f t="shared" ref="AZ17:BE19" si="14">SUMIF($A$9:$A$32,$AE17,V$9:V$32)</f>
        <v>2047</v>
      </c>
      <c r="BA17" s="181">
        <f t="shared" si="14"/>
        <v>1674</v>
      </c>
      <c r="BB17" s="127">
        <f t="shared" si="14"/>
        <v>3398</v>
      </c>
      <c r="BC17" s="129">
        <f t="shared" si="14"/>
        <v>825</v>
      </c>
      <c r="BD17" s="187">
        <f t="shared" si="14"/>
        <v>4660</v>
      </c>
      <c r="BE17" s="188">
        <f t="shared" si="14"/>
        <v>4928</v>
      </c>
      <c r="BF17" s="171">
        <f>AF17+AH17+AJ17+AL17+AN17+AP17+AR17+AT17+AV17+AX17+AZ17+BB17+BD17</f>
        <v>27631</v>
      </c>
      <c r="BG17" s="172">
        <f>AG17+AI17+AK17+AM17+AO17+AQ17+AS17+AU17+AW17+AY17+BA17+BC17+BE17</f>
        <v>25769</v>
      </c>
      <c r="BI17" s="147" t="s">
        <v>24</v>
      </c>
      <c r="BJ17" s="130">
        <f t="shared" ref="BJ17:CK17" si="15">B17/B33</f>
        <v>6.6345354827987368E-2</v>
      </c>
      <c r="BK17" s="131">
        <f t="shared" si="15"/>
        <v>2.9759553343340971E-2</v>
      </c>
      <c r="BL17" s="132">
        <f t="shared" si="15"/>
        <v>7.1524966261808362E-2</v>
      </c>
      <c r="BM17" s="133">
        <f t="shared" si="15"/>
        <v>2.9917339845951532E-2</v>
      </c>
      <c r="BN17" s="130">
        <f t="shared" si="15"/>
        <v>6.1776061776061778E-2</v>
      </c>
      <c r="BO17" s="131">
        <f t="shared" si="15"/>
        <v>3.0857800805987334E-2</v>
      </c>
      <c r="BP17" s="132">
        <f t="shared" si="15"/>
        <v>7.2088909655241465E-2</v>
      </c>
      <c r="BQ17" s="133">
        <f t="shared" si="15"/>
        <v>3.9893617021276598E-2</v>
      </c>
      <c r="BR17" s="130">
        <f t="shared" si="15"/>
        <v>5.1793400286944048E-2</v>
      </c>
      <c r="BS17" s="131">
        <f t="shared" si="15"/>
        <v>6.6763601114746149E-2</v>
      </c>
      <c r="BT17" s="132">
        <f t="shared" si="15"/>
        <v>4.1383938557900228E-2</v>
      </c>
      <c r="BU17" s="130">
        <f t="shared" si="15"/>
        <v>7.2311927359382064E-2</v>
      </c>
      <c r="BV17" s="134">
        <f t="shared" si="15"/>
        <v>5.7359154929577466E-2</v>
      </c>
      <c r="BW17" s="135">
        <f t="shared" si="15"/>
        <v>6.3362367995066671E-2</v>
      </c>
      <c r="BX17" s="130">
        <f t="shared" si="15"/>
        <v>4.5642924241587002E-2</v>
      </c>
      <c r="BY17" s="131">
        <f t="shared" si="15"/>
        <v>5.6171367101632293E-2</v>
      </c>
      <c r="BZ17" s="132">
        <f t="shared" si="15"/>
        <v>4.6336908846137143E-2</v>
      </c>
      <c r="CA17" s="133">
        <f t="shared" si="15"/>
        <v>5.6888031818729659E-2</v>
      </c>
      <c r="CB17" s="130">
        <f t="shared" si="15"/>
        <v>4.5337045138198452E-2</v>
      </c>
      <c r="CC17" s="131">
        <f t="shared" si="15"/>
        <v>6.2667296488741933E-2</v>
      </c>
      <c r="CD17" s="132">
        <f t="shared" si="15"/>
        <v>3.5082715345122646E-2</v>
      </c>
      <c r="CE17" s="133">
        <f t="shared" si="15"/>
        <v>6.9379586390927284E-2</v>
      </c>
      <c r="CF17" s="130">
        <f t="shared" si="15"/>
        <v>3.6284470246734396E-2</v>
      </c>
      <c r="CG17" s="131">
        <f t="shared" si="15"/>
        <v>5.6866303690260134E-2</v>
      </c>
      <c r="CH17" s="132">
        <f t="shared" si="15"/>
        <v>5.5355701990317377E-2</v>
      </c>
      <c r="CI17" s="130">
        <f t="shared" si="15"/>
        <v>4.7934012917282699E-2</v>
      </c>
      <c r="CJ17" s="136">
        <f t="shared" si="15"/>
        <v>5.5166209608380853E-2</v>
      </c>
      <c r="CK17" s="137">
        <f t="shared" si="15"/>
        <v>5.1317372578423337E-2</v>
      </c>
      <c r="CN17" s="233"/>
      <c r="CO17" s="233"/>
    </row>
    <row r="18" spans="1:93">
      <c r="A18" s="248" t="s">
        <v>25</v>
      </c>
      <c r="B18" s="209">
        <v>3778</v>
      </c>
      <c r="C18" s="193">
        <v>1617</v>
      </c>
      <c r="D18" s="194">
        <v>1395</v>
      </c>
      <c r="E18" s="195">
        <v>1061</v>
      </c>
      <c r="F18" s="192">
        <v>849</v>
      </c>
      <c r="G18" s="196">
        <v>556</v>
      </c>
      <c r="H18" s="194">
        <v>1488</v>
      </c>
      <c r="I18" s="195">
        <v>2580</v>
      </c>
      <c r="J18" s="192">
        <v>354</v>
      </c>
      <c r="K18" s="193">
        <v>535</v>
      </c>
      <c r="L18" s="194">
        <v>558</v>
      </c>
      <c r="M18" s="192">
        <v>1646</v>
      </c>
      <c r="N18" s="197">
        <v>1454</v>
      </c>
      <c r="O18" s="210">
        <v>2584</v>
      </c>
      <c r="P18" s="192">
        <v>975</v>
      </c>
      <c r="Q18" s="193">
        <v>1120</v>
      </c>
      <c r="R18" s="194">
        <v>1530</v>
      </c>
      <c r="S18" s="195">
        <v>1276</v>
      </c>
      <c r="T18" s="201">
        <v>486</v>
      </c>
      <c r="U18" s="192">
        <v>685</v>
      </c>
      <c r="V18" s="194">
        <v>1169</v>
      </c>
      <c r="W18" s="211">
        <v>2109</v>
      </c>
      <c r="X18" s="192">
        <v>1208</v>
      </c>
      <c r="Y18" s="196">
        <v>819</v>
      </c>
      <c r="Z18" s="194">
        <v>3436</v>
      </c>
      <c r="AA18" s="192">
        <v>2951</v>
      </c>
      <c r="AB18" s="173">
        <f t="shared" si="2"/>
        <v>18680</v>
      </c>
      <c r="AC18" s="174">
        <f t="shared" si="3"/>
        <v>19539</v>
      </c>
      <c r="AE18" s="255" t="s">
        <v>31</v>
      </c>
      <c r="AF18" s="127">
        <f t="shared" si="12"/>
        <v>2770</v>
      </c>
      <c r="AG18" s="193">
        <f t="shared" si="12"/>
        <v>5472</v>
      </c>
      <c r="AH18" s="194">
        <f t="shared" si="12"/>
        <v>1888</v>
      </c>
      <c r="AI18" s="195">
        <f t="shared" si="12"/>
        <v>1946</v>
      </c>
      <c r="AJ18" s="192">
        <f t="shared" si="12"/>
        <v>968</v>
      </c>
      <c r="AK18" s="196">
        <f t="shared" si="12"/>
        <v>611</v>
      </c>
      <c r="AL18" s="194">
        <f t="shared" si="12"/>
        <v>2606</v>
      </c>
      <c r="AM18" s="195">
        <f t="shared" si="12"/>
        <v>5011</v>
      </c>
      <c r="AN18" s="192">
        <f t="shared" si="12"/>
        <v>742</v>
      </c>
      <c r="AO18" s="196">
        <f t="shared" si="12"/>
        <v>310</v>
      </c>
      <c r="AP18" s="194">
        <f t="shared" si="13"/>
        <v>1814</v>
      </c>
      <c r="AQ18" s="192">
        <f t="shared" si="13"/>
        <v>1192</v>
      </c>
      <c r="AR18" s="197">
        <f t="shared" si="13"/>
        <v>2508</v>
      </c>
      <c r="AS18" s="198">
        <f t="shared" si="13"/>
        <v>2282</v>
      </c>
      <c r="AT18" s="192">
        <f t="shared" si="13"/>
        <v>1478</v>
      </c>
      <c r="AU18" s="196">
        <f t="shared" si="13"/>
        <v>1484</v>
      </c>
      <c r="AV18" s="194">
        <f t="shared" si="13"/>
        <v>1595</v>
      </c>
      <c r="AW18" s="195">
        <f t="shared" si="13"/>
        <v>1973</v>
      </c>
      <c r="AX18" s="192">
        <f t="shared" si="13"/>
        <v>1140</v>
      </c>
      <c r="AY18" s="196">
        <f t="shared" si="13"/>
        <v>481</v>
      </c>
      <c r="AZ18" s="194">
        <f t="shared" si="14"/>
        <v>3292</v>
      </c>
      <c r="BA18" s="195">
        <f t="shared" si="14"/>
        <v>1476</v>
      </c>
      <c r="BB18" s="192">
        <f t="shared" si="14"/>
        <v>2677</v>
      </c>
      <c r="BC18" s="196">
        <f t="shared" si="14"/>
        <v>702</v>
      </c>
      <c r="BD18" s="194">
        <f t="shared" si="14"/>
        <v>3321</v>
      </c>
      <c r="BE18" s="192">
        <f t="shared" si="14"/>
        <v>4982</v>
      </c>
      <c r="BF18" s="173">
        <f>SUM(AF18,AH18,AJ18,AL18,AN18,AP18,AR18,AT18,AV18,AX18,AZ18,BB18,BD18)</f>
        <v>26799</v>
      </c>
      <c r="BG18" s="174">
        <f>SUM(AG18,AI18,AK18,AM18,AO18,AQ18,AS18,AU18,AW18,AY18,BA18,BC18,BE18)</f>
        <v>27922</v>
      </c>
      <c r="BI18" s="138" t="s">
        <v>25</v>
      </c>
      <c r="BJ18" s="130">
        <f t="shared" ref="BJ18:CK18" si="16">B18/B33</f>
        <v>6.2788765165364802E-2</v>
      </c>
      <c r="BK18" s="131">
        <f t="shared" si="16"/>
        <v>4.2585130757683498E-2</v>
      </c>
      <c r="BL18" s="132">
        <f t="shared" si="16"/>
        <v>5.3788316946211681E-2</v>
      </c>
      <c r="BM18" s="133">
        <f t="shared" si="16"/>
        <v>4.9830922412173587E-2</v>
      </c>
      <c r="BN18" s="130">
        <f t="shared" si="16"/>
        <v>6.3038313038313032E-2</v>
      </c>
      <c r="BO18" s="131">
        <f t="shared" si="16"/>
        <v>6.4018422567645367E-2</v>
      </c>
      <c r="BP18" s="132">
        <f t="shared" si="16"/>
        <v>4.9661248873610786E-2</v>
      </c>
      <c r="BQ18" s="133">
        <f t="shared" si="16"/>
        <v>5.5786196159833941E-2</v>
      </c>
      <c r="BR18" s="130">
        <f t="shared" si="16"/>
        <v>5.078909612625538E-2</v>
      </c>
      <c r="BS18" s="131">
        <f t="shared" si="16"/>
        <v>6.482491215315643E-2</v>
      </c>
      <c r="BT18" s="132">
        <f t="shared" si="16"/>
        <v>4.1607635523078071E-2</v>
      </c>
      <c r="BU18" s="130">
        <f t="shared" si="16"/>
        <v>6.7628086609967539E-2</v>
      </c>
      <c r="BV18" s="134">
        <f t="shared" si="16"/>
        <v>5.1197183098591552E-2</v>
      </c>
      <c r="BW18" s="135">
        <f t="shared" si="16"/>
        <v>6.6394306122973354E-2</v>
      </c>
      <c r="BX18" s="130">
        <f t="shared" si="16"/>
        <v>5.3876333093882962E-2</v>
      </c>
      <c r="BY18" s="131">
        <f t="shared" si="16"/>
        <v>5.2382956830831114E-2</v>
      </c>
      <c r="BZ18" s="132">
        <f t="shared" si="16"/>
        <v>6.6443739957441267E-2</v>
      </c>
      <c r="CA18" s="133">
        <f t="shared" si="16"/>
        <v>5.1263508898798764E-2</v>
      </c>
      <c r="CB18" s="130">
        <f t="shared" si="16"/>
        <v>4.8319745476237817E-2</v>
      </c>
      <c r="CC18" s="131">
        <f t="shared" si="16"/>
        <v>5.3928515194457564E-2</v>
      </c>
      <c r="CD18" s="132">
        <f t="shared" si="16"/>
        <v>4.1678551055333711E-2</v>
      </c>
      <c r="CE18" s="133">
        <f t="shared" si="16"/>
        <v>6.6997045649480599E-2</v>
      </c>
      <c r="CF18" s="130">
        <f t="shared" si="16"/>
        <v>4.3831640058055149E-2</v>
      </c>
      <c r="CG18" s="131">
        <f t="shared" si="16"/>
        <v>4.9546279491833031E-2</v>
      </c>
      <c r="CH18" s="132">
        <f t="shared" si="16"/>
        <v>5.7759548144163529E-2</v>
      </c>
      <c r="CI18" s="130">
        <f t="shared" si="16"/>
        <v>5.7407983814489146E-2</v>
      </c>
      <c r="CJ18" s="136">
        <f t="shared" si="16"/>
        <v>5.4208563676199598E-2</v>
      </c>
      <c r="CK18" s="137">
        <f t="shared" si="16"/>
        <v>5.6783902073270678E-2</v>
      </c>
      <c r="CN18" s="233"/>
      <c r="CO18" s="233"/>
    </row>
    <row r="19" spans="1:93" ht="14" thickBot="1">
      <c r="A19" s="249" t="s">
        <v>26</v>
      </c>
      <c r="B19" s="206">
        <v>2980</v>
      </c>
      <c r="C19" s="200">
        <v>1456</v>
      </c>
      <c r="D19" s="201">
        <v>1551</v>
      </c>
      <c r="E19" s="202">
        <v>919</v>
      </c>
      <c r="F19" s="199">
        <v>694</v>
      </c>
      <c r="G19" s="203">
        <v>402</v>
      </c>
      <c r="H19" s="201">
        <v>2020</v>
      </c>
      <c r="I19" s="202">
        <v>2277</v>
      </c>
      <c r="J19" s="199">
        <v>348</v>
      </c>
      <c r="K19" s="200">
        <v>425</v>
      </c>
      <c r="L19" s="201">
        <v>666</v>
      </c>
      <c r="M19" s="199">
        <v>1514</v>
      </c>
      <c r="N19" s="204">
        <v>1583</v>
      </c>
      <c r="O19" s="207">
        <v>2323</v>
      </c>
      <c r="P19" s="199">
        <v>955</v>
      </c>
      <c r="Q19" s="200">
        <v>1142</v>
      </c>
      <c r="R19" s="201">
        <v>1326</v>
      </c>
      <c r="S19" s="202">
        <v>1478</v>
      </c>
      <c r="T19" s="199">
        <v>533</v>
      </c>
      <c r="U19" s="203">
        <v>713</v>
      </c>
      <c r="V19" s="201">
        <v>1291</v>
      </c>
      <c r="W19" s="208">
        <v>2127</v>
      </c>
      <c r="X19" s="199">
        <v>1196</v>
      </c>
      <c r="Y19" s="203">
        <v>913</v>
      </c>
      <c r="Z19" s="201">
        <v>3116</v>
      </c>
      <c r="AA19" s="199">
        <v>2754</v>
      </c>
      <c r="AB19" s="173">
        <f t="shared" si="2"/>
        <v>18259</v>
      </c>
      <c r="AC19" s="174">
        <f t="shared" si="3"/>
        <v>18443</v>
      </c>
      <c r="AE19" s="254" t="s">
        <v>32</v>
      </c>
      <c r="AF19" s="127">
        <f t="shared" si="12"/>
        <v>2975</v>
      </c>
      <c r="AG19" s="200">
        <f t="shared" si="12"/>
        <v>3776</v>
      </c>
      <c r="AH19" s="201">
        <f t="shared" si="12"/>
        <v>1399</v>
      </c>
      <c r="AI19" s="202">
        <f t="shared" si="12"/>
        <v>1534</v>
      </c>
      <c r="AJ19" s="199">
        <f t="shared" si="12"/>
        <v>729</v>
      </c>
      <c r="AK19" s="203">
        <f t="shared" si="12"/>
        <v>566</v>
      </c>
      <c r="AL19" s="201">
        <f t="shared" si="12"/>
        <v>2283</v>
      </c>
      <c r="AM19" s="202">
        <f t="shared" si="12"/>
        <v>3828</v>
      </c>
      <c r="AN19" s="199">
        <f t="shared" si="12"/>
        <v>440</v>
      </c>
      <c r="AO19" s="203">
        <f t="shared" si="12"/>
        <v>216</v>
      </c>
      <c r="AP19" s="201">
        <f t="shared" si="13"/>
        <v>1278</v>
      </c>
      <c r="AQ19" s="199">
        <f t="shared" si="13"/>
        <v>855</v>
      </c>
      <c r="AR19" s="204">
        <f t="shared" si="13"/>
        <v>2052</v>
      </c>
      <c r="AS19" s="205">
        <f t="shared" si="13"/>
        <v>2074</v>
      </c>
      <c r="AT19" s="199">
        <f t="shared" si="13"/>
        <v>1202</v>
      </c>
      <c r="AU19" s="203">
        <f t="shared" si="13"/>
        <v>1624</v>
      </c>
      <c r="AV19" s="201">
        <f t="shared" si="13"/>
        <v>1383</v>
      </c>
      <c r="AW19" s="202">
        <f t="shared" si="13"/>
        <v>2079</v>
      </c>
      <c r="AX19" s="199">
        <f t="shared" si="13"/>
        <v>836</v>
      </c>
      <c r="AY19" s="203">
        <f t="shared" si="13"/>
        <v>500</v>
      </c>
      <c r="AZ19" s="201">
        <f t="shared" si="14"/>
        <v>3002</v>
      </c>
      <c r="BA19" s="202">
        <f t="shared" si="14"/>
        <v>1756</v>
      </c>
      <c r="BB19" s="199">
        <f t="shared" si="14"/>
        <v>2357</v>
      </c>
      <c r="BC19" s="203">
        <f t="shared" si="14"/>
        <v>925</v>
      </c>
      <c r="BD19" s="201">
        <f t="shared" si="14"/>
        <v>3971</v>
      </c>
      <c r="BE19" s="199">
        <f t="shared" si="14"/>
        <v>4973</v>
      </c>
      <c r="BF19" s="173">
        <f>SUM(AF19,AH19,AJ19,AL19,AN19,AP19,AR19,AT19,AV19,AX19,AZ19,BB19,BD19)</f>
        <v>23907</v>
      </c>
      <c r="BG19" s="174">
        <f>SUM(AG19,AI19,AK19,AM19,AO19,AQ19,AS19,AU19,AW19,AY19,BA19,BC19,BE19)</f>
        <v>24706</v>
      </c>
      <c r="BI19" s="147" t="s">
        <v>26</v>
      </c>
      <c r="BJ19" s="130">
        <f t="shared" ref="BJ19:CK19" si="17">B19/B33</f>
        <v>4.9526342030912412E-2</v>
      </c>
      <c r="BK19" s="131">
        <f t="shared" si="17"/>
        <v>3.8345052803455265E-2</v>
      </c>
      <c r="BL19" s="132">
        <f t="shared" si="17"/>
        <v>5.9803354540196647E-2</v>
      </c>
      <c r="BM19" s="133">
        <f t="shared" si="17"/>
        <v>4.3161750892353933E-2</v>
      </c>
      <c r="BN19" s="130">
        <f t="shared" si="17"/>
        <v>5.1529551529551527E-2</v>
      </c>
      <c r="BO19" s="131">
        <f t="shared" si="17"/>
        <v>4.6286701208980999E-2</v>
      </c>
      <c r="BP19" s="132">
        <f t="shared" si="17"/>
        <v>6.7416480325735079E-2</v>
      </c>
      <c r="BQ19" s="133">
        <f t="shared" si="17"/>
        <v>4.9234561494551118E-2</v>
      </c>
      <c r="BR19" s="130">
        <f t="shared" si="17"/>
        <v>4.9928263988522237E-2</v>
      </c>
      <c r="BS19" s="131">
        <f t="shared" si="17"/>
        <v>5.1496425542227067E-2</v>
      </c>
      <c r="BT19" s="132">
        <f t="shared" si="17"/>
        <v>4.9660726269480281E-2</v>
      </c>
      <c r="BU19" s="130">
        <f t="shared" si="17"/>
        <v>6.2204692058013884E-2</v>
      </c>
      <c r="BV19" s="134">
        <f t="shared" si="17"/>
        <v>5.5739436619718308E-2</v>
      </c>
      <c r="BW19" s="135">
        <f t="shared" si="17"/>
        <v>5.9688070094298412E-2</v>
      </c>
      <c r="BX19" s="130">
        <f t="shared" si="17"/>
        <v>5.2771177543239213E-2</v>
      </c>
      <c r="BY19" s="131">
        <f t="shared" si="17"/>
        <v>5.3411907768579583E-2</v>
      </c>
      <c r="BZ19" s="132">
        <f t="shared" si="17"/>
        <v>5.7584574629782427E-2</v>
      </c>
      <c r="CA19" s="133">
        <f t="shared" si="17"/>
        <v>5.9378891968984771E-2</v>
      </c>
      <c r="CB19" s="130">
        <f t="shared" si="17"/>
        <v>5.29926426724995E-2</v>
      </c>
      <c r="CC19" s="131">
        <f t="shared" si="17"/>
        <v>5.6132892457880647E-2</v>
      </c>
      <c r="CD19" s="132">
        <f t="shared" si="17"/>
        <v>4.6028237307472901E-2</v>
      </c>
      <c r="CE19" s="133">
        <f t="shared" si="17"/>
        <v>6.7568855427427812E-2</v>
      </c>
      <c r="CF19" s="130">
        <f t="shared" si="17"/>
        <v>4.3396226415094337E-2</v>
      </c>
      <c r="CG19" s="131">
        <f t="shared" si="17"/>
        <v>5.5232909860859047E-2</v>
      </c>
      <c r="CH19" s="132">
        <f t="shared" si="17"/>
        <v>5.2380311995696614E-2</v>
      </c>
      <c r="CI19" s="130">
        <f t="shared" si="17"/>
        <v>5.3575597229787567E-2</v>
      </c>
      <c r="CJ19" s="136">
        <f t="shared" si="17"/>
        <v>5.2986839623325933E-2</v>
      </c>
      <c r="CK19" s="137">
        <f t="shared" si="17"/>
        <v>5.3598725929542505E-2</v>
      </c>
      <c r="CN19" s="233"/>
      <c r="CO19" s="233"/>
    </row>
    <row r="20" spans="1:93" ht="15" thickTop="1" thickBot="1">
      <c r="A20" s="248" t="s">
        <v>27</v>
      </c>
      <c r="B20" s="209">
        <v>2848</v>
      </c>
      <c r="C20" s="193">
        <v>1774</v>
      </c>
      <c r="D20" s="194">
        <v>1249</v>
      </c>
      <c r="E20" s="195">
        <v>1127</v>
      </c>
      <c r="F20" s="192">
        <v>711</v>
      </c>
      <c r="G20" s="196">
        <v>563</v>
      </c>
      <c r="H20" s="194">
        <v>1642</v>
      </c>
      <c r="I20" s="195">
        <v>2859</v>
      </c>
      <c r="J20" s="192">
        <v>371</v>
      </c>
      <c r="K20" s="193">
        <v>463</v>
      </c>
      <c r="L20" s="194">
        <v>797</v>
      </c>
      <c r="M20" s="192">
        <v>1277</v>
      </c>
      <c r="N20" s="197">
        <v>1732</v>
      </c>
      <c r="O20" s="210">
        <v>2146</v>
      </c>
      <c r="P20" s="192">
        <v>971</v>
      </c>
      <c r="Q20" s="193">
        <v>1126</v>
      </c>
      <c r="R20" s="194">
        <v>1443</v>
      </c>
      <c r="S20" s="195">
        <v>1354</v>
      </c>
      <c r="T20" s="192">
        <v>784</v>
      </c>
      <c r="U20" s="196">
        <v>625</v>
      </c>
      <c r="V20" s="194">
        <v>1628</v>
      </c>
      <c r="W20" s="211">
        <v>1739</v>
      </c>
      <c r="X20" s="192">
        <v>1572</v>
      </c>
      <c r="Y20" s="196">
        <v>726</v>
      </c>
      <c r="Z20" s="194">
        <v>3503</v>
      </c>
      <c r="AA20" s="192">
        <v>3140</v>
      </c>
      <c r="AB20" s="173">
        <f t="shared" si="2"/>
        <v>19251</v>
      </c>
      <c r="AC20" s="174">
        <f t="shared" si="3"/>
        <v>18919</v>
      </c>
      <c r="AE20" s="244" t="s">
        <v>13</v>
      </c>
      <c r="AF20" s="20">
        <f t="shared" ref="AF20:BG20" si="18">SUM(AF17:AF19)</f>
        <v>8556</v>
      </c>
      <c r="AG20" s="21">
        <f t="shared" si="18"/>
        <v>13458</v>
      </c>
      <c r="AH20" s="20">
        <f t="shared" si="18"/>
        <v>5342</v>
      </c>
      <c r="AI20" s="21">
        <f t="shared" si="18"/>
        <v>5339</v>
      </c>
      <c r="AJ20" s="20">
        <f t="shared" si="18"/>
        <v>2944</v>
      </c>
      <c r="AK20" s="21">
        <f t="shared" si="18"/>
        <v>1781</v>
      </c>
      <c r="AL20" s="20">
        <f t="shared" si="18"/>
        <v>7482</v>
      </c>
      <c r="AM20" s="21">
        <f t="shared" si="18"/>
        <v>12781</v>
      </c>
      <c r="AN20" s="20">
        <f t="shared" si="18"/>
        <v>2046</v>
      </c>
      <c r="AO20" s="21">
        <f t="shared" si="18"/>
        <v>793</v>
      </c>
      <c r="AP20" s="20">
        <f t="shared" si="18"/>
        <v>4854</v>
      </c>
      <c r="AQ20" s="21">
        <f t="shared" si="18"/>
        <v>3244</v>
      </c>
      <c r="AR20" s="20">
        <f t="shared" si="18"/>
        <v>7060</v>
      </c>
      <c r="AS20" s="21">
        <f t="shared" si="18"/>
        <v>6594</v>
      </c>
      <c r="AT20" s="20">
        <f t="shared" si="18"/>
        <v>4105</v>
      </c>
      <c r="AU20" s="21">
        <f t="shared" si="18"/>
        <v>4597</v>
      </c>
      <c r="AV20" s="20">
        <f t="shared" si="18"/>
        <v>4414</v>
      </c>
      <c r="AW20" s="21">
        <f t="shared" si="18"/>
        <v>6064</v>
      </c>
      <c r="AX20" s="20">
        <f t="shared" si="18"/>
        <v>2809</v>
      </c>
      <c r="AY20" s="21">
        <f t="shared" si="18"/>
        <v>1505</v>
      </c>
      <c r="AZ20" s="20">
        <f t="shared" si="18"/>
        <v>8341</v>
      </c>
      <c r="BA20" s="21">
        <f t="shared" si="18"/>
        <v>4906</v>
      </c>
      <c r="BB20" s="20">
        <f t="shared" si="18"/>
        <v>8432</v>
      </c>
      <c r="BC20" s="21">
        <f t="shared" si="18"/>
        <v>2452</v>
      </c>
      <c r="BD20" s="20">
        <f t="shared" si="18"/>
        <v>11952</v>
      </c>
      <c r="BE20" s="21">
        <f t="shared" si="18"/>
        <v>14883</v>
      </c>
      <c r="BF20" s="175">
        <f t="shared" si="18"/>
        <v>78337</v>
      </c>
      <c r="BG20" s="176">
        <f t="shared" si="18"/>
        <v>78397</v>
      </c>
      <c r="BI20" s="138" t="s">
        <v>27</v>
      </c>
      <c r="BJ20" s="130">
        <f t="shared" ref="BJ20:CK20" si="19">B20/B33</f>
        <v>4.7332557753033071E-2</v>
      </c>
      <c r="BK20" s="131">
        <f t="shared" si="19"/>
        <v>4.6719865160253879E-2</v>
      </c>
      <c r="BL20" s="132">
        <f t="shared" si="19"/>
        <v>4.8158858685174472E-2</v>
      </c>
      <c r="BM20" s="133">
        <f t="shared" si="19"/>
        <v>5.2930678188991172E-2</v>
      </c>
      <c r="BN20" s="130">
        <f t="shared" si="19"/>
        <v>5.2791802791802789E-2</v>
      </c>
      <c r="BO20" s="131">
        <f t="shared" si="19"/>
        <v>6.4824409902130106E-2</v>
      </c>
      <c r="BP20" s="132">
        <f t="shared" si="19"/>
        <v>5.4800921136067819E-2</v>
      </c>
      <c r="BQ20" s="133">
        <f t="shared" si="19"/>
        <v>6.1818889465490398E-2</v>
      </c>
      <c r="BR20" s="130">
        <f t="shared" si="19"/>
        <v>5.3228120516499285E-2</v>
      </c>
      <c r="BS20" s="131">
        <f t="shared" si="19"/>
        <v>5.6100811826002663E-2</v>
      </c>
      <c r="BT20" s="132">
        <f t="shared" si="19"/>
        <v>5.9428827082245915E-2</v>
      </c>
      <c r="BU20" s="130">
        <f t="shared" si="19"/>
        <v>5.246723365791528E-2</v>
      </c>
      <c r="BV20" s="134">
        <f t="shared" si="19"/>
        <v>6.0985915492957746E-2</v>
      </c>
      <c r="BW20" s="135">
        <f t="shared" si="19"/>
        <v>5.5140162902438394E-2</v>
      </c>
      <c r="BX20" s="130">
        <f t="shared" si="19"/>
        <v>5.3655301983754213E-2</v>
      </c>
      <c r="BY20" s="131">
        <f t="shared" si="19"/>
        <v>5.2663579813853424E-2</v>
      </c>
      <c r="BZ20" s="132">
        <f t="shared" si="19"/>
        <v>6.2665566508880874E-2</v>
      </c>
      <c r="CA20" s="133">
        <f t="shared" si="19"/>
        <v>5.4397171668474548E-2</v>
      </c>
      <c r="CB20" s="130">
        <f t="shared" si="19"/>
        <v>7.7947902167428917E-2</v>
      </c>
      <c r="CC20" s="131">
        <f t="shared" si="19"/>
        <v>4.9204849629979529E-2</v>
      </c>
      <c r="CD20" s="132">
        <f t="shared" si="19"/>
        <v>5.804335424985739E-2</v>
      </c>
      <c r="CE20" s="133">
        <f t="shared" si="19"/>
        <v>5.5243177991676988E-2</v>
      </c>
      <c r="CF20" s="130">
        <f t="shared" si="19"/>
        <v>5.7039187227866474E-2</v>
      </c>
      <c r="CG20" s="131">
        <f t="shared" si="19"/>
        <v>4.3920145190562615E-2</v>
      </c>
      <c r="CH20" s="132">
        <f t="shared" si="19"/>
        <v>5.8885825712748786E-2</v>
      </c>
      <c r="CI20" s="130">
        <f t="shared" si="19"/>
        <v>6.1084740487121626E-2</v>
      </c>
      <c r="CJ20" s="136">
        <f t="shared" si="19"/>
        <v>5.5865581334610191E-2</v>
      </c>
      <c r="CK20" s="137">
        <f t="shared" si="19"/>
        <v>5.4982068853278464E-2</v>
      </c>
      <c r="CN20" s="233"/>
      <c r="CO20" s="233"/>
    </row>
    <row r="21" spans="1:93" ht="14" thickTop="1">
      <c r="A21" s="249" t="s">
        <v>28</v>
      </c>
      <c r="B21" s="206">
        <v>2414</v>
      </c>
      <c r="C21" s="200">
        <v>2051</v>
      </c>
      <c r="D21" s="201">
        <v>1261</v>
      </c>
      <c r="E21" s="202">
        <v>1148</v>
      </c>
      <c r="F21" s="199">
        <v>695</v>
      </c>
      <c r="G21" s="203">
        <v>451</v>
      </c>
      <c r="H21" s="201">
        <v>2350</v>
      </c>
      <c r="I21" s="202">
        <v>2428</v>
      </c>
      <c r="J21" s="199">
        <v>493</v>
      </c>
      <c r="K21" s="200">
        <v>430</v>
      </c>
      <c r="L21" s="201">
        <v>1029</v>
      </c>
      <c r="M21" s="199">
        <v>1180</v>
      </c>
      <c r="N21" s="204">
        <v>1876</v>
      </c>
      <c r="O21" s="207">
        <v>1885</v>
      </c>
      <c r="P21" s="199">
        <v>955</v>
      </c>
      <c r="Q21" s="200">
        <v>1133</v>
      </c>
      <c r="R21" s="201">
        <v>1163</v>
      </c>
      <c r="S21" s="202">
        <v>1597</v>
      </c>
      <c r="T21" s="199">
        <v>776</v>
      </c>
      <c r="U21" s="203">
        <v>562</v>
      </c>
      <c r="V21" s="201">
        <v>2121</v>
      </c>
      <c r="W21" s="208">
        <v>1590</v>
      </c>
      <c r="X21" s="199">
        <v>1777</v>
      </c>
      <c r="Y21" s="203">
        <v>809</v>
      </c>
      <c r="Z21" s="201">
        <v>3440</v>
      </c>
      <c r="AA21" s="199">
        <v>3353</v>
      </c>
      <c r="AB21" s="173">
        <f t="shared" si="2"/>
        <v>20350</v>
      </c>
      <c r="AC21" s="174">
        <f t="shared" si="3"/>
        <v>18617</v>
      </c>
      <c r="BI21" s="147" t="s">
        <v>28</v>
      </c>
      <c r="BJ21" s="130">
        <f t="shared" ref="BJ21:CK21" si="20">B21/B33</f>
        <v>4.0119660960611599E-2</v>
      </c>
      <c r="BK21" s="131">
        <f t="shared" si="20"/>
        <v>5.4014906112559588E-2</v>
      </c>
      <c r="BL21" s="132">
        <f t="shared" si="20"/>
        <v>4.8621553884711781E-2</v>
      </c>
      <c r="BM21" s="133">
        <f t="shared" si="20"/>
        <v>5.3916964117978583E-2</v>
      </c>
      <c r="BN21" s="130">
        <f t="shared" si="20"/>
        <v>5.1603801603801604E-2</v>
      </c>
      <c r="BO21" s="131">
        <f t="shared" si="20"/>
        <v>5.192861255037421E-2</v>
      </c>
      <c r="BP21" s="132">
        <f t="shared" si="20"/>
        <v>7.8430063745285855E-2</v>
      </c>
      <c r="BQ21" s="133">
        <f t="shared" si="20"/>
        <v>5.2499567548866977E-2</v>
      </c>
      <c r="BR21" s="130">
        <f t="shared" si="20"/>
        <v>7.0731707317073164E-2</v>
      </c>
      <c r="BS21" s="131">
        <f t="shared" si="20"/>
        <v>5.2102265842723858E-2</v>
      </c>
      <c r="BT21" s="132">
        <f t="shared" si="20"/>
        <v>7.6728059055998804E-2</v>
      </c>
      <c r="BU21" s="130">
        <f t="shared" si="20"/>
        <v>4.8481860388676606E-2</v>
      </c>
      <c r="BV21" s="134">
        <f t="shared" si="20"/>
        <v>6.6056338028169015E-2</v>
      </c>
      <c r="BW21" s="135">
        <f t="shared" si="20"/>
        <v>4.843392687376346E-2</v>
      </c>
      <c r="BX21" s="130">
        <f t="shared" si="20"/>
        <v>5.2771177543239213E-2</v>
      </c>
      <c r="BY21" s="131">
        <f t="shared" si="20"/>
        <v>5.2990973294046118E-2</v>
      </c>
      <c r="BZ21" s="132">
        <f t="shared" si="20"/>
        <v>5.0505927823858945E-2</v>
      </c>
      <c r="CA21" s="133">
        <f t="shared" si="20"/>
        <v>6.4159736450926041E-2</v>
      </c>
      <c r="CB21" s="130">
        <f t="shared" si="20"/>
        <v>7.7152515410618419E-2</v>
      </c>
      <c r="CC21" s="131">
        <f t="shared" si="20"/>
        <v>4.4245000787277597E-2</v>
      </c>
      <c r="CD21" s="132">
        <f t="shared" si="20"/>
        <v>7.562036508841985E-2</v>
      </c>
      <c r="CE21" s="133">
        <f t="shared" si="20"/>
        <v>5.0509863718669591E-2</v>
      </c>
      <c r="CF21" s="130">
        <f t="shared" si="20"/>
        <v>6.4477503628447022E-2</v>
      </c>
      <c r="CG21" s="131">
        <f t="shared" si="20"/>
        <v>4.8941318814277074E-2</v>
      </c>
      <c r="CH21" s="132">
        <f t="shared" si="20"/>
        <v>5.7826788596019363E-2</v>
      </c>
      <c r="CI21" s="130">
        <f t="shared" si="20"/>
        <v>6.5228386895961402E-2</v>
      </c>
      <c r="CJ21" s="136">
        <f t="shared" si="20"/>
        <v>5.9054832484510801E-2</v>
      </c>
      <c r="CK21" s="137">
        <f t="shared" si="20"/>
        <v>5.4104401704185484E-2</v>
      </c>
      <c r="CN21" s="233"/>
      <c r="CO21" s="233"/>
    </row>
    <row r="22" spans="1:93">
      <c r="A22" s="248" t="s">
        <v>29</v>
      </c>
      <c r="B22" s="209">
        <v>2477</v>
      </c>
      <c r="C22" s="193">
        <v>2681</v>
      </c>
      <c r="D22" s="194">
        <v>1558</v>
      </c>
      <c r="E22" s="195">
        <v>1400</v>
      </c>
      <c r="F22" s="192">
        <v>993</v>
      </c>
      <c r="G22" s="196">
        <v>557</v>
      </c>
      <c r="H22" s="194">
        <v>2284</v>
      </c>
      <c r="I22" s="195">
        <v>3705</v>
      </c>
      <c r="J22" s="192">
        <v>621</v>
      </c>
      <c r="K22" s="193">
        <v>348</v>
      </c>
      <c r="L22" s="194">
        <v>1202</v>
      </c>
      <c r="M22" s="192">
        <v>1135</v>
      </c>
      <c r="N22" s="197">
        <v>2208</v>
      </c>
      <c r="O22" s="210">
        <v>2439</v>
      </c>
      <c r="P22" s="192">
        <v>1258</v>
      </c>
      <c r="Q22" s="193">
        <v>1287</v>
      </c>
      <c r="R22" s="194">
        <v>1466</v>
      </c>
      <c r="S22" s="195">
        <v>1664</v>
      </c>
      <c r="T22" s="192">
        <v>1167</v>
      </c>
      <c r="U22" s="196">
        <v>461</v>
      </c>
      <c r="V22" s="194">
        <v>2711</v>
      </c>
      <c r="W22" s="211">
        <v>1539</v>
      </c>
      <c r="X22" s="192">
        <v>2510</v>
      </c>
      <c r="Y22" s="196">
        <v>735</v>
      </c>
      <c r="Z22" s="194">
        <v>4428</v>
      </c>
      <c r="AA22" s="192">
        <v>3462</v>
      </c>
      <c r="AB22" s="173">
        <f t="shared" si="2"/>
        <v>24883</v>
      </c>
      <c r="AC22" s="174">
        <f t="shared" si="3"/>
        <v>21413</v>
      </c>
      <c r="BI22" s="138" t="s">
        <v>29</v>
      </c>
      <c r="BJ22" s="130">
        <f t="shared" ref="BJ22:CK22" si="21">B22/B33</f>
        <v>4.1166694365963104E-2</v>
      </c>
      <c r="BK22" s="131">
        <f t="shared" si="21"/>
        <v>7.0606515498670044E-2</v>
      </c>
      <c r="BL22" s="132">
        <f t="shared" si="21"/>
        <v>6.0073260073260075E-2</v>
      </c>
      <c r="BM22" s="133">
        <f t="shared" si="21"/>
        <v>6.5752395265827546E-2</v>
      </c>
      <c r="BN22" s="130">
        <f t="shared" si="21"/>
        <v>7.3730323730323732E-2</v>
      </c>
      <c r="BO22" s="131">
        <f t="shared" si="21"/>
        <v>6.4133563615428907E-2</v>
      </c>
      <c r="BP22" s="132">
        <f t="shared" si="21"/>
        <v>7.6227347061375697E-2</v>
      </c>
      <c r="BQ22" s="133">
        <f t="shared" si="21"/>
        <v>8.0111572392319669E-2</v>
      </c>
      <c r="BR22" s="130">
        <f t="shared" si="21"/>
        <v>8.9096126255380201E-2</v>
      </c>
      <c r="BS22" s="131">
        <f t="shared" si="21"/>
        <v>4.2166484914576516E-2</v>
      </c>
      <c r="BT22" s="132">
        <f t="shared" si="21"/>
        <v>8.9627917381254196E-2</v>
      </c>
      <c r="BU22" s="130">
        <f t="shared" si="21"/>
        <v>4.6632975882328773E-2</v>
      </c>
      <c r="BV22" s="134">
        <f t="shared" si="21"/>
        <v>7.7746478873239433E-2</v>
      </c>
      <c r="BW22" s="135">
        <f t="shared" si="21"/>
        <v>6.2668619440376161E-2</v>
      </c>
      <c r="BX22" s="130">
        <f t="shared" si="21"/>
        <v>6.9514284135492072E-2</v>
      </c>
      <c r="BY22" s="131">
        <f t="shared" si="21"/>
        <v>6.0193629858285393E-2</v>
      </c>
      <c r="BZ22" s="132">
        <f t="shared" si="21"/>
        <v>6.3664393972293398E-2</v>
      </c>
      <c r="CA22" s="133">
        <f t="shared" si="21"/>
        <v>6.6851472419750105E-2</v>
      </c>
      <c r="CB22" s="130">
        <f t="shared" si="21"/>
        <v>0.11602704314973156</v>
      </c>
      <c r="CC22" s="131">
        <f t="shared" si="21"/>
        <v>3.6293497087072898E-2</v>
      </c>
      <c r="CD22" s="132">
        <f t="shared" si="21"/>
        <v>9.6655733029092986E-2</v>
      </c>
      <c r="CE22" s="133">
        <f t="shared" si="21"/>
        <v>4.8889736014485846E-2</v>
      </c>
      <c r="CF22" s="130">
        <f t="shared" si="21"/>
        <v>9.1074020319303339E-2</v>
      </c>
      <c r="CG22" s="131">
        <f t="shared" si="21"/>
        <v>4.4464609800362979E-2</v>
      </c>
      <c r="CH22" s="132">
        <f t="shared" si="21"/>
        <v>7.4435180204410978E-2</v>
      </c>
      <c r="CI22" s="130">
        <f t="shared" si="21"/>
        <v>6.7348844447902886E-2</v>
      </c>
      <c r="CJ22" s="136">
        <f t="shared" si="21"/>
        <v>7.2209405243836969E-2</v>
      </c>
      <c r="CK22" s="137">
        <f t="shared" si="21"/>
        <v>6.2230088289827783E-2</v>
      </c>
      <c r="CN22" s="233"/>
      <c r="CO22" s="233"/>
    </row>
    <row r="23" spans="1:93">
      <c r="A23" s="249" t="s">
        <v>30</v>
      </c>
      <c r="B23" s="206">
        <v>2811</v>
      </c>
      <c r="C23" s="200">
        <v>4210</v>
      </c>
      <c r="D23" s="201">
        <v>2055</v>
      </c>
      <c r="E23" s="202">
        <v>1859</v>
      </c>
      <c r="F23" s="199">
        <v>1247</v>
      </c>
      <c r="G23" s="203">
        <v>604</v>
      </c>
      <c r="H23" s="201">
        <v>2593</v>
      </c>
      <c r="I23" s="202">
        <v>3942</v>
      </c>
      <c r="J23" s="199">
        <v>864</v>
      </c>
      <c r="K23" s="200">
        <v>267</v>
      </c>
      <c r="L23" s="201">
        <v>1762</v>
      </c>
      <c r="M23" s="199">
        <v>1197</v>
      </c>
      <c r="N23" s="204">
        <v>2500</v>
      </c>
      <c r="O23" s="207">
        <v>2238</v>
      </c>
      <c r="P23" s="199">
        <v>1425</v>
      </c>
      <c r="Q23" s="200">
        <v>1489</v>
      </c>
      <c r="R23" s="201">
        <v>1436</v>
      </c>
      <c r="S23" s="202">
        <v>2012</v>
      </c>
      <c r="T23" s="199">
        <v>833</v>
      </c>
      <c r="U23" s="203">
        <v>524</v>
      </c>
      <c r="V23" s="201">
        <v>2047</v>
      </c>
      <c r="W23" s="208">
        <v>1674</v>
      </c>
      <c r="X23" s="199">
        <v>3398</v>
      </c>
      <c r="Y23" s="203">
        <v>825</v>
      </c>
      <c r="Z23" s="201">
        <v>4660</v>
      </c>
      <c r="AA23" s="199">
        <v>4928</v>
      </c>
      <c r="AB23" s="173">
        <f t="shared" si="2"/>
        <v>27631</v>
      </c>
      <c r="AC23" s="174">
        <f t="shared" si="3"/>
        <v>25769</v>
      </c>
      <c r="BI23" s="147" t="s">
        <v>30</v>
      </c>
      <c r="BJ23" s="130">
        <f t="shared" ref="BJ23:CK23" si="22">B23/B33</f>
        <v>4.6717633372112349E-2</v>
      </c>
      <c r="BK23" s="131">
        <f t="shared" si="22"/>
        <v>0.11087408811988096</v>
      </c>
      <c r="BL23" s="132">
        <f t="shared" si="22"/>
        <v>7.9236552920763453E-2</v>
      </c>
      <c r="BM23" s="133">
        <f t="shared" si="22"/>
        <v>8.7309787713695283E-2</v>
      </c>
      <c r="BN23" s="130">
        <f t="shared" si="22"/>
        <v>9.2589842589842583E-2</v>
      </c>
      <c r="BO23" s="131">
        <f t="shared" si="22"/>
        <v>6.9545192861255031E-2</v>
      </c>
      <c r="BP23" s="132">
        <f t="shared" si="22"/>
        <v>8.6540066081500513E-2</v>
      </c>
      <c r="BQ23" s="133">
        <f t="shared" si="22"/>
        <v>8.5236118318629997E-2</v>
      </c>
      <c r="BR23" s="130">
        <f t="shared" si="22"/>
        <v>0.12395982783357246</v>
      </c>
      <c r="BS23" s="131">
        <f t="shared" si="22"/>
        <v>3.2351872046528535E-2</v>
      </c>
      <c r="BT23" s="132">
        <f t="shared" si="22"/>
        <v>0.13138468421445082</v>
      </c>
      <c r="BU23" s="130">
        <f t="shared" si="22"/>
        <v>4.9180327868852458E-2</v>
      </c>
      <c r="BV23" s="134">
        <f t="shared" si="22"/>
        <v>8.8028169014084501E-2</v>
      </c>
      <c r="BW23" s="135">
        <f t="shared" si="22"/>
        <v>5.7504046866569028E-2</v>
      </c>
      <c r="BX23" s="130">
        <f t="shared" si="22"/>
        <v>7.8742332983367413E-2</v>
      </c>
      <c r="BY23" s="131">
        <f t="shared" si="22"/>
        <v>6.9641270286703152E-2</v>
      </c>
      <c r="BZ23" s="132">
        <f t="shared" si="22"/>
        <v>6.2361575541755331E-2</v>
      </c>
      <c r="CA23" s="133">
        <f t="shared" si="22"/>
        <v>8.0832429392149768E-2</v>
      </c>
      <c r="CB23" s="130">
        <f t="shared" si="22"/>
        <v>8.2819646052893214E-2</v>
      </c>
      <c r="CC23" s="131">
        <f t="shared" si="22"/>
        <v>4.1253345929774837E-2</v>
      </c>
      <c r="CD23" s="132">
        <f t="shared" si="22"/>
        <v>7.2982030804335421E-2</v>
      </c>
      <c r="CE23" s="133">
        <f t="shared" si="22"/>
        <v>5.3178309349089868E-2</v>
      </c>
      <c r="CF23" s="130">
        <f t="shared" si="22"/>
        <v>0.12329462989840348</v>
      </c>
      <c r="CG23" s="131">
        <f t="shared" si="22"/>
        <v>4.9909255898366603E-2</v>
      </c>
      <c r="CH23" s="132">
        <f t="shared" si="22"/>
        <v>7.8335126412049483E-2</v>
      </c>
      <c r="CI23" s="130">
        <f t="shared" si="22"/>
        <v>9.5868025834565399E-2</v>
      </c>
      <c r="CJ23" s="136">
        <f t="shared" si="22"/>
        <v>8.0183984097273606E-2</v>
      </c>
      <c r="CK23" s="137">
        <f t="shared" si="22"/>
        <v>7.4889419751579506E-2</v>
      </c>
      <c r="CN23" s="233"/>
      <c r="CO23" s="233"/>
    </row>
    <row r="24" spans="1:93">
      <c r="A24" s="248" t="s">
        <v>31</v>
      </c>
      <c r="B24" s="209">
        <v>2770</v>
      </c>
      <c r="C24" s="193">
        <v>5472</v>
      </c>
      <c r="D24" s="194">
        <v>1888</v>
      </c>
      <c r="E24" s="195">
        <v>1946</v>
      </c>
      <c r="F24" s="192">
        <v>968</v>
      </c>
      <c r="G24" s="196">
        <v>611</v>
      </c>
      <c r="H24" s="194">
        <v>2606</v>
      </c>
      <c r="I24" s="195">
        <v>5011</v>
      </c>
      <c r="J24" s="192">
        <v>742</v>
      </c>
      <c r="K24" s="193">
        <v>310</v>
      </c>
      <c r="L24" s="194">
        <v>1814</v>
      </c>
      <c r="M24" s="192">
        <v>1192</v>
      </c>
      <c r="N24" s="197">
        <v>2508</v>
      </c>
      <c r="O24" s="210">
        <v>2282</v>
      </c>
      <c r="P24" s="192">
        <v>1478</v>
      </c>
      <c r="Q24" s="193">
        <v>1484</v>
      </c>
      <c r="R24" s="194">
        <v>1595</v>
      </c>
      <c r="S24" s="195">
        <v>1973</v>
      </c>
      <c r="T24" s="192">
        <v>1140</v>
      </c>
      <c r="U24" s="196">
        <v>481</v>
      </c>
      <c r="V24" s="194">
        <v>3292</v>
      </c>
      <c r="W24" s="211">
        <v>1476</v>
      </c>
      <c r="X24" s="192">
        <v>2677</v>
      </c>
      <c r="Y24" s="196">
        <v>702</v>
      </c>
      <c r="Z24" s="194">
        <v>3321</v>
      </c>
      <c r="AA24" s="192">
        <v>4982</v>
      </c>
      <c r="AB24" s="173">
        <f t="shared" si="2"/>
        <v>26799</v>
      </c>
      <c r="AC24" s="174">
        <f t="shared" si="3"/>
        <v>27922</v>
      </c>
      <c r="BI24" s="138" t="s">
        <v>31</v>
      </c>
      <c r="BJ24" s="130">
        <f t="shared" ref="BJ24:CK24" si="23">B24/B33</f>
        <v>4.6036230679740733E-2</v>
      </c>
      <c r="BK24" s="131">
        <f t="shared" si="23"/>
        <v>0.14410997866793079</v>
      </c>
      <c r="BL24" s="132">
        <f t="shared" si="23"/>
        <v>7.2797378060535961E-2</v>
      </c>
      <c r="BM24" s="133">
        <f t="shared" si="23"/>
        <v>9.139582941950028E-2</v>
      </c>
      <c r="BN24" s="130">
        <f t="shared" si="23"/>
        <v>7.1874071874071868E-2</v>
      </c>
      <c r="BO24" s="131">
        <f t="shared" si="23"/>
        <v>7.0351180195739785E-2</v>
      </c>
      <c r="BP24" s="132">
        <f t="shared" si="23"/>
        <v>8.6973934519240403E-2</v>
      </c>
      <c r="BQ24" s="133">
        <f t="shared" si="23"/>
        <v>0.10835063137865421</v>
      </c>
      <c r="BR24" s="130">
        <f t="shared" si="23"/>
        <v>0.10645624103299857</v>
      </c>
      <c r="BS24" s="131">
        <f t="shared" si="23"/>
        <v>3.7562098630800921E-2</v>
      </c>
      <c r="BT24" s="132">
        <f t="shared" si="23"/>
        <v>0.13526209827753335</v>
      </c>
      <c r="BU24" s="130">
        <f t="shared" si="23"/>
        <v>4.8974896257036035E-2</v>
      </c>
      <c r="BV24" s="134">
        <f t="shared" si="23"/>
        <v>8.8309859154929574E-2</v>
      </c>
      <c r="BW24" s="135">
        <f t="shared" si="23"/>
        <v>5.8634600066805417E-2</v>
      </c>
      <c r="BX24" s="130">
        <f t="shared" si="23"/>
        <v>8.1670995192573356E-2</v>
      </c>
      <c r="BY24" s="131">
        <f t="shared" si="23"/>
        <v>6.9407417800851218E-2</v>
      </c>
      <c r="BZ24" s="132">
        <f t="shared" si="23"/>
        <v>6.9266513223607065E-2</v>
      </c>
      <c r="CA24" s="133">
        <f t="shared" si="23"/>
        <v>7.926559800731188E-2</v>
      </c>
      <c r="CB24" s="130">
        <f t="shared" si="23"/>
        <v>0.11334261284549613</v>
      </c>
      <c r="CC24" s="131">
        <f t="shared" si="23"/>
        <v>3.7868052275232246E-2</v>
      </c>
      <c r="CD24" s="132">
        <f t="shared" si="23"/>
        <v>0.11737022247575585</v>
      </c>
      <c r="CE24" s="133">
        <f t="shared" si="23"/>
        <v>4.6888401791670635E-2</v>
      </c>
      <c r="CF24" s="130">
        <f t="shared" si="23"/>
        <v>9.7133526850507981E-2</v>
      </c>
      <c r="CG24" s="131">
        <f t="shared" si="23"/>
        <v>4.2468239564428314E-2</v>
      </c>
      <c r="CH24" s="132">
        <f t="shared" si="23"/>
        <v>5.5826385153308233E-2</v>
      </c>
      <c r="CI24" s="130">
        <f t="shared" si="23"/>
        <v>9.6918527741031824E-2</v>
      </c>
      <c r="CJ24" s="136">
        <f t="shared" si="23"/>
        <v>7.7769555565228743E-2</v>
      </c>
      <c r="CK24" s="137">
        <f t="shared" si="23"/>
        <v>8.1146430917133111E-2</v>
      </c>
      <c r="CN24" s="233"/>
      <c r="CO24" s="233"/>
    </row>
    <row r="25" spans="1:93">
      <c r="A25" s="249" t="s">
        <v>32</v>
      </c>
      <c r="B25" s="206">
        <v>2975</v>
      </c>
      <c r="C25" s="200">
        <v>3776</v>
      </c>
      <c r="D25" s="201">
        <v>1399</v>
      </c>
      <c r="E25" s="202">
        <v>1534</v>
      </c>
      <c r="F25" s="199">
        <v>729</v>
      </c>
      <c r="G25" s="203">
        <v>566</v>
      </c>
      <c r="H25" s="201">
        <v>2283</v>
      </c>
      <c r="I25" s="202">
        <v>3828</v>
      </c>
      <c r="J25" s="199">
        <v>440</v>
      </c>
      <c r="K25" s="200">
        <v>216</v>
      </c>
      <c r="L25" s="201">
        <v>1278</v>
      </c>
      <c r="M25" s="199">
        <v>855</v>
      </c>
      <c r="N25" s="204">
        <v>2052</v>
      </c>
      <c r="O25" s="207">
        <v>2074</v>
      </c>
      <c r="P25" s="199">
        <v>1202</v>
      </c>
      <c r="Q25" s="200">
        <v>1624</v>
      </c>
      <c r="R25" s="201">
        <v>1383</v>
      </c>
      <c r="S25" s="202">
        <v>2079</v>
      </c>
      <c r="T25" s="199">
        <v>836</v>
      </c>
      <c r="U25" s="203">
        <v>500</v>
      </c>
      <c r="V25" s="201">
        <v>3002</v>
      </c>
      <c r="W25" s="208">
        <v>1756</v>
      </c>
      <c r="X25" s="199">
        <v>2357</v>
      </c>
      <c r="Y25" s="203">
        <v>925</v>
      </c>
      <c r="Z25" s="201">
        <v>3971</v>
      </c>
      <c r="AA25" s="199">
        <v>4973</v>
      </c>
      <c r="AB25" s="173">
        <f t="shared" si="2"/>
        <v>23907</v>
      </c>
      <c r="AC25" s="174">
        <f t="shared" si="3"/>
        <v>24706</v>
      </c>
      <c r="BI25" s="147" t="s">
        <v>32</v>
      </c>
      <c r="BJ25" s="130">
        <f t="shared" ref="BJ25:CK25" si="24">B25/B33</f>
        <v>4.9443244141598806E-2</v>
      </c>
      <c r="BK25" s="131">
        <f t="shared" si="24"/>
        <v>9.9444312765004872E-2</v>
      </c>
      <c r="BL25" s="132">
        <f t="shared" si="24"/>
        <v>5.3942548679390787E-2</v>
      </c>
      <c r="BM25" s="133">
        <f t="shared" si="24"/>
        <v>7.2045838812699603E-2</v>
      </c>
      <c r="BN25" s="130">
        <f t="shared" si="24"/>
        <v>5.4128304128304126E-2</v>
      </c>
      <c r="BO25" s="131">
        <f t="shared" si="24"/>
        <v>6.5169833045480713E-2</v>
      </c>
      <c r="BP25" s="132">
        <f t="shared" si="24"/>
        <v>7.6193972566164933E-2</v>
      </c>
      <c r="BQ25" s="133">
        <f t="shared" si="24"/>
        <v>8.2771146860404779E-2</v>
      </c>
      <c r="BR25" s="130">
        <f t="shared" si="24"/>
        <v>6.3127690100430414E-2</v>
      </c>
      <c r="BS25" s="131">
        <f t="shared" si="24"/>
        <v>2.6172300981461286E-2</v>
      </c>
      <c r="BT25" s="132">
        <f t="shared" si="24"/>
        <v>9.5294907165759446E-2</v>
      </c>
      <c r="BU25" s="130">
        <f t="shared" si="24"/>
        <v>3.5128805620608897E-2</v>
      </c>
      <c r="BV25" s="134">
        <f t="shared" si="24"/>
        <v>7.2253521126760561E-2</v>
      </c>
      <c r="BW25" s="135">
        <f t="shared" si="24"/>
        <v>5.3290166756597035E-2</v>
      </c>
      <c r="BX25" s="130">
        <f t="shared" si="24"/>
        <v>6.6419848593689559E-2</v>
      </c>
      <c r="BY25" s="131">
        <f t="shared" si="24"/>
        <v>7.5955287404705113E-2</v>
      </c>
      <c r="BZ25" s="132">
        <f t="shared" si="24"/>
        <v>6.0059929647804752E-2</v>
      </c>
      <c r="CA25" s="133">
        <f t="shared" si="24"/>
        <v>8.3524165360973845E-2</v>
      </c>
      <c r="CB25" s="130">
        <f t="shared" si="24"/>
        <v>8.3117916086697163E-2</v>
      </c>
      <c r="CC25" s="131">
        <f t="shared" si="24"/>
        <v>3.9363879703983626E-2</v>
      </c>
      <c r="CD25" s="132">
        <f t="shared" si="24"/>
        <v>0.10703080433542499</v>
      </c>
      <c r="CE25" s="133">
        <f t="shared" si="24"/>
        <v>5.5783220559738236E-2</v>
      </c>
      <c r="CF25" s="130">
        <f t="shared" si="24"/>
        <v>8.5522496371552972E-2</v>
      </c>
      <c r="CG25" s="131">
        <f t="shared" si="24"/>
        <v>5.5958862673926198E-2</v>
      </c>
      <c r="CH25" s="132">
        <f t="shared" si="24"/>
        <v>6.6752958579881658E-2</v>
      </c>
      <c r="CI25" s="130">
        <f t="shared" si="24"/>
        <v>9.6743444089954084E-2</v>
      </c>
      <c r="CJ25" s="136">
        <f t="shared" si="24"/>
        <v>6.9377094850476648E-2</v>
      </c>
      <c r="CK25" s="137">
        <f t="shared" si="24"/>
        <v>7.180014763407673E-2</v>
      </c>
      <c r="CN25" s="233"/>
      <c r="CO25" s="233"/>
    </row>
    <row r="26" spans="1:93">
      <c r="A26" s="248" t="s">
        <v>33</v>
      </c>
      <c r="B26" s="209">
        <v>2556</v>
      </c>
      <c r="C26" s="193">
        <v>4297</v>
      </c>
      <c r="D26" s="194">
        <v>1009</v>
      </c>
      <c r="E26" s="195">
        <v>2186</v>
      </c>
      <c r="F26" s="192">
        <v>549</v>
      </c>
      <c r="G26" s="196">
        <v>676</v>
      </c>
      <c r="H26" s="194">
        <v>1820</v>
      </c>
      <c r="I26" s="195">
        <v>4753</v>
      </c>
      <c r="J26" s="192">
        <v>282</v>
      </c>
      <c r="K26" s="193">
        <v>302</v>
      </c>
      <c r="L26" s="194">
        <v>912</v>
      </c>
      <c r="M26" s="192">
        <v>995</v>
      </c>
      <c r="N26" s="197">
        <v>1608</v>
      </c>
      <c r="O26" s="210">
        <v>2297</v>
      </c>
      <c r="P26" s="192">
        <v>963</v>
      </c>
      <c r="Q26" s="193">
        <v>1580</v>
      </c>
      <c r="R26" s="194">
        <v>1139</v>
      </c>
      <c r="S26" s="195">
        <v>1594</v>
      </c>
      <c r="T26" s="192">
        <v>705</v>
      </c>
      <c r="U26" s="196">
        <v>449</v>
      </c>
      <c r="V26" s="194">
        <v>2457</v>
      </c>
      <c r="W26" s="211">
        <v>1501</v>
      </c>
      <c r="X26" s="192">
        <v>1863</v>
      </c>
      <c r="Y26" s="196">
        <v>735</v>
      </c>
      <c r="Z26" s="194">
        <v>3096</v>
      </c>
      <c r="AA26" s="192">
        <v>3694</v>
      </c>
      <c r="AB26" s="173">
        <f t="shared" si="2"/>
        <v>18959</v>
      </c>
      <c r="AC26" s="174">
        <f t="shared" si="3"/>
        <v>25059</v>
      </c>
      <c r="BI26" s="138" t="s">
        <v>33</v>
      </c>
      <c r="BJ26" s="130">
        <f t="shared" ref="BJ26:CK26" si="25">B26/B33</f>
        <v>4.2479641017118167E-2</v>
      </c>
      <c r="BK26" s="131">
        <f t="shared" si="25"/>
        <v>0.11316531036843908</v>
      </c>
      <c r="BL26" s="132">
        <f t="shared" si="25"/>
        <v>3.8904954694428381E-2</v>
      </c>
      <c r="BM26" s="133">
        <f t="shared" si="25"/>
        <v>0.10266766860792786</v>
      </c>
      <c r="BN26" s="130">
        <f t="shared" si="25"/>
        <v>4.0763290763290765E-2</v>
      </c>
      <c r="BO26" s="131">
        <f t="shared" si="25"/>
        <v>7.7835348301669549E-2</v>
      </c>
      <c r="BP26" s="132">
        <f t="shared" si="25"/>
        <v>6.0741581283583083E-2</v>
      </c>
      <c r="BQ26" s="133">
        <f t="shared" si="25"/>
        <v>0.10277201176267081</v>
      </c>
      <c r="BR26" s="130">
        <f t="shared" si="25"/>
        <v>4.0459110473457675E-2</v>
      </c>
      <c r="BS26" s="131">
        <f t="shared" si="25"/>
        <v>3.6592754150006061E-2</v>
      </c>
      <c r="BT26" s="132">
        <f t="shared" si="25"/>
        <v>6.800387741406308E-2</v>
      </c>
      <c r="BU26" s="130">
        <f t="shared" si="25"/>
        <v>4.0880890751468835E-2</v>
      </c>
      <c r="BV26" s="134">
        <f t="shared" si="25"/>
        <v>5.6619718309859152E-2</v>
      </c>
      <c r="BW26" s="135">
        <f t="shared" si="25"/>
        <v>5.902001593052237E-2</v>
      </c>
      <c r="BX26" s="130">
        <f t="shared" si="25"/>
        <v>5.3213239763496713E-2</v>
      </c>
      <c r="BY26" s="131">
        <f t="shared" si="25"/>
        <v>7.3897385529208173E-2</v>
      </c>
      <c r="BZ26" s="132">
        <f t="shared" si="25"/>
        <v>4.9463673079428498E-2</v>
      </c>
      <c r="CA26" s="133">
        <f t="shared" si="25"/>
        <v>6.4039210959784668E-2</v>
      </c>
      <c r="CB26" s="130">
        <f t="shared" si="25"/>
        <v>7.0093457943925228E-2</v>
      </c>
      <c r="CC26" s="131">
        <f t="shared" si="25"/>
        <v>3.5348763974177293E-2</v>
      </c>
      <c r="CD26" s="132">
        <f t="shared" si="25"/>
        <v>8.7599828864803192E-2</v>
      </c>
      <c r="CE26" s="133">
        <f t="shared" si="25"/>
        <v>4.7682582038819532E-2</v>
      </c>
      <c r="CF26" s="130">
        <f t="shared" si="25"/>
        <v>6.7597968069666184E-2</v>
      </c>
      <c r="CG26" s="131">
        <f t="shared" si="25"/>
        <v>4.4464609800362979E-2</v>
      </c>
      <c r="CH26" s="132">
        <f t="shared" si="25"/>
        <v>5.2044109736417432E-2</v>
      </c>
      <c r="CI26" s="130">
        <f t="shared" si="25"/>
        <v>7.1862111897906783E-2</v>
      </c>
      <c r="CJ26" s="136">
        <f t="shared" si="25"/>
        <v>5.5018209782498294E-2</v>
      </c>
      <c r="CK26" s="137">
        <f t="shared" si="25"/>
        <v>7.2826030096427144E-2</v>
      </c>
      <c r="CN26" s="233"/>
      <c r="CO26" s="233"/>
    </row>
    <row r="27" spans="1:93">
      <c r="A27" s="249" t="s">
        <v>34</v>
      </c>
      <c r="B27" s="206">
        <v>418</v>
      </c>
      <c r="C27" s="200">
        <v>2157</v>
      </c>
      <c r="D27" s="201">
        <v>216</v>
      </c>
      <c r="E27" s="202">
        <v>1190</v>
      </c>
      <c r="F27" s="199">
        <v>144</v>
      </c>
      <c r="G27" s="203">
        <v>404</v>
      </c>
      <c r="H27" s="201">
        <v>588</v>
      </c>
      <c r="I27" s="202">
        <v>2493</v>
      </c>
      <c r="J27" s="199">
        <v>152</v>
      </c>
      <c r="K27" s="200">
        <v>114</v>
      </c>
      <c r="L27" s="201">
        <v>500</v>
      </c>
      <c r="M27" s="199">
        <v>621</v>
      </c>
      <c r="N27" s="204">
        <v>918</v>
      </c>
      <c r="O27" s="207">
        <v>1574</v>
      </c>
      <c r="P27" s="199">
        <v>692</v>
      </c>
      <c r="Q27" s="200">
        <v>1080</v>
      </c>
      <c r="R27" s="201">
        <v>853</v>
      </c>
      <c r="S27" s="202">
        <v>1038</v>
      </c>
      <c r="T27" s="199">
        <v>573</v>
      </c>
      <c r="U27" s="203">
        <v>311</v>
      </c>
      <c r="V27" s="201">
        <v>2353</v>
      </c>
      <c r="W27" s="208">
        <v>1203</v>
      </c>
      <c r="X27" s="199">
        <v>1193</v>
      </c>
      <c r="Y27" s="203">
        <v>795</v>
      </c>
      <c r="Z27" s="201">
        <v>2436</v>
      </c>
      <c r="AA27" s="199">
        <v>2558</v>
      </c>
      <c r="AB27" s="173">
        <f t="shared" si="2"/>
        <v>11036</v>
      </c>
      <c r="AC27" s="174">
        <f t="shared" si="3"/>
        <v>15538</v>
      </c>
      <c r="BI27" s="147" t="s">
        <v>34</v>
      </c>
      <c r="BJ27" s="130">
        <f t="shared" ref="BJ27:CK27" si="26">B27/B33</f>
        <v>6.9469835466179162E-3</v>
      </c>
      <c r="BK27" s="131">
        <f t="shared" si="26"/>
        <v>5.6806510231492455E-2</v>
      </c>
      <c r="BL27" s="132">
        <f t="shared" si="26"/>
        <v>8.328513591671487E-3</v>
      </c>
      <c r="BM27" s="133">
        <f t="shared" si="26"/>
        <v>5.5889535975953412E-2</v>
      </c>
      <c r="BN27" s="130">
        <f t="shared" si="26"/>
        <v>1.0692010692010692E-2</v>
      </c>
      <c r="BO27" s="131">
        <f t="shared" si="26"/>
        <v>4.6516983304548072E-2</v>
      </c>
      <c r="BP27" s="132">
        <f t="shared" si="26"/>
        <v>1.9624203183926842E-2</v>
      </c>
      <c r="BQ27" s="133">
        <f t="shared" si="26"/>
        <v>5.3905033731188379E-2</v>
      </c>
      <c r="BR27" s="130">
        <f t="shared" si="26"/>
        <v>2.1807747489239599E-2</v>
      </c>
      <c r="BS27" s="131">
        <f t="shared" si="26"/>
        <v>1.3813158851326791E-2</v>
      </c>
      <c r="BT27" s="132">
        <f t="shared" si="26"/>
        <v>3.728282752963985E-2</v>
      </c>
      <c r="BU27" s="130">
        <f t="shared" si="26"/>
        <v>2.5514606187600149E-2</v>
      </c>
      <c r="BV27" s="134">
        <f t="shared" si="26"/>
        <v>3.2323943661971832E-2</v>
      </c>
      <c r="BW27" s="135">
        <f t="shared" si="26"/>
        <v>4.0442971299365346E-2</v>
      </c>
      <c r="BX27" s="130">
        <f t="shared" si="26"/>
        <v>3.823838205227386E-2</v>
      </c>
      <c r="BY27" s="131">
        <f t="shared" si="26"/>
        <v>5.0512136944015712E-2</v>
      </c>
      <c r="BZ27" s="132">
        <f t="shared" si="26"/>
        <v>3.7043470708298956E-2</v>
      </c>
      <c r="CA27" s="133">
        <f t="shared" si="26"/>
        <v>4.1701819934916236E-2</v>
      </c>
      <c r="CB27" s="130">
        <f t="shared" si="26"/>
        <v>5.6969576456551999E-2</v>
      </c>
      <c r="CC27" s="131">
        <f t="shared" si="26"/>
        <v>2.4484333175877813E-2</v>
      </c>
      <c r="CD27" s="132">
        <f t="shared" si="26"/>
        <v>8.3891899600684536E-2</v>
      </c>
      <c r="CE27" s="133">
        <f t="shared" si="26"/>
        <v>3.8215953492804725E-2</v>
      </c>
      <c r="CF27" s="130">
        <f t="shared" si="26"/>
        <v>4.3287373004354139E-2</v>
      </c>
      <c r="CG27" s="131">
        <f t="shared" si="26"/>
        <v>4.8094373865698731E-2</v>
      </c>
      <c r="CH27" s="132">
        <f t="shared" si="26"/>
        <v>4.0949435180204413E-2</v>
      </c>
      <c r="CI27" s="130">
        <f t="shared" si="26"/>
        <v>4.9762664384094622E-2</v>
      </c>
      <c r="CJ27" s="136">
        <f t="shared" si="26"/>
        <v>3.2026001538037405E-2</v>
      </c>
      <c r="CK27" s="137">
        <f t="shared" si="26"/>
        <v>4.5156265439095129E-2</v>
      </c>
      <c r="CN27" s="233"/>
      <c r="CO27" s="233"/>
    </row>
    <row r="28" spans="1:93">
      <c r="A28" s="248" t="s">
        <v>35</v>
      </c>
      <c r="B28" s="209">
        <v>0</v>
      </c>
      <c r="C28" s="193">
        <v>1836</v>
      </c>
      <c r="D28" s="194">
        <v>7</v>
      </c>
      <c r="E28" s="195">
        <v>771</v>
      </c>
      <c r="F28" s="192">
        <v>6</v>
      </c>
      <c r="G28" s="196">
        <v>268</v>
      </c>
      <c r="H28" s="194">
        <v>40</v>
      </c>
      <c r="I28" s="195">
        <v>1348</v>
      </c>
      <c r="J28" s="192">
        <v>43</v>
      </c>
      <c r="K28" s="193">
        <v>91</v>
      </c>
      <c r="L28" s="194">
        <v>67</v>
      </c>
      <c r="M28" s="192">
        <v>141</v>
      </c>
      <c r="N28" s="197">
        <v>208</v>
      </c>
      <c r="O28" s="210">
        <v>279</v>
      </c>
      <c r="P28" s="192">
        <v>134</v>
      </c>
      <c r="Q28" s="193">
        <v>145</v>
      </c>
      <c r="R28" s="194">
        <v>84</v>
      </c>
      <c r="S28" s="195">
        <v>90</v>
      </c>
      <c r="T28" s="192">
        <v>39</v>
      </c>
      <c r="U28" s="196">
        <v>14</v>
      </c>
      <c r="V28" s="194">
        <v>135</v>
      </c>
      <c r="W28" s="211">
        <v>62</v>
      </c>
      <c r="X28" s="192">
        <v>81</v>
      </c>
      <c r="Y28" s="196">
        <v>18</v>
      </c>
      <c r="Z28" s="194">
        <v>0</v>
      </c>
      <c r="AA28" s="192">
        <v>152</v>
      </c>
      <c r="AB28" s="173">
        <f t="shared" si="2"/>
        <v>844</v>
      </c>
      <c r="AC28" s="174">
        <f t="shared" si="3"/>
        <v>5215</v>
      </c>
      <c r="BI28" s="138" t="s">
        <v>35</v>
      </c>
      <c r="BJ28" s="130">
        <f t="shared" ref="BJ28:CK28" si="27">B28/B33</f>
        <v>0</v>
      </c>
      <c r="BK28" s="131">
        <f t="shared" si="27"/>
        <v>4.8352690210950462E-2</v>
      </c>
      <c r="BL28" s="132">
        <f t="shared" si="27"/>
        <v>2.6990553306342779E-4</v>
      </c>
      <c r="BM28" s="133">
        <f t="shared" si="27"/>
        <v>3.6210783392823596E-2</v>
      </c>
      <c r="BN28" s="130">
        <f t="shared" si="27"/>
        <v>4.4550044550044549E-4</v>
      </c>
      <c r="BO28" s="131">
        <f t="shared" si="27"/>
        <v>3.0857800805987334E-2</v>
      </c>
      <c r="BP28" s="132">
        <f t="shared" si="27"/>
        <v>1.3349798084303975E-3</v>
      </c>
      <c r="BQ28" s="133">
        <f t="shared" si="27"/>
        <v>2.9147206365680679E-2</v>
      </c>
      <c r="BR28" s="130">
        <f t="shared" si="27"/>
        <v>6.169296987087518E-3</v>
      </c>
      <c r="BS28" s="131">
        <f t="shared" si="27"/>
        <v>1.102629346904156E-2</v>
      </c>
      <c r="BT28" s="132">
        <f t="shared" si="27"/>
        <v>4.9958988889717395E-3</v>
      </c>
      <c r="BU28" s="130">
        <f t="shared" si="27"/>
        <v>5.7931714532232217E-3</v>
      </c>
      <c r="BV28" s="134">
        <f t="shared" si="27"/>
        <v>7.3239436619718309E-3</v>
      </c>
      <c r="BW28" s="135">
        <f t="shared" si="27"/>
        <v>7.1687350651352807E-3</v>
      </c>
      <c r="BX28" s="130">
        <f t="shared" si="27"/>
        <v>7.404542189313146E-3</v>
      </c>
      <c r="BY28" s="131">
        <f t="shared" si="27"/>
        <v>6.7817220897058135E-3</v>
      </c>
      <c r="BZ28" s="132">
        <f t="shared" si="27"/>
        <v>3.6478916055065792E-3</v>
      </c>
      <c r="CA28" s="133">
        <f t="shared" si="27"/>
        <v>3.6157647342412919E-3</v>
      </c>
      <c r="CB28" s="130">
        <f t="shared" si="27"/>
        <v>3.8775104394511832E-3</v>
      </c>
      <c r="CC28" s="131">
        <f t="shared" si="27"/>
        <v>1.1021886317115414E-3</v>
      </c>
      <c r="CD28" s="132">
        <f t="shared" si="27"/>
        <v>4.8131774101540219E-3</v>
      </c>
      <c r="CE28" s="133">
        <f t="shared" si="27"/>
        <v>1.9695670129292542E-3</v>
      </c>
      <c r="CF28" s="130">
        <f t="shared" si="27"/>
        <v>2.9390420899854863E-3</v>
      </c>
      <c r="CG28" s="131">
        <f t="shared" si="27"/>
        <v>1.088929219600726E-3</v>
      </c>
      <c r="CH28" s="132">
        <f t="shared" si="27"/>
        <v>0</v>
      </c>
      <c r="CI28" s="130">
        <f t="shared" si="27"/>
        <v>2.9569683293128942E-3</v>
      </c>
      <c r="CJ28" s="136">
        <f t="shared" si="27"/>
        <v>2.4492520204878192E-3</v>
      </c>
      <c r="CK28" s="137">
        <f t="shared" si="27"/>
        <v>1.5155742326224811E-2</v>
      </c>
      <c r="CN28" s="233"/>
      <c r="CO28" s="233"/>
    </row>
    <row r="29" spans="1:93">
      <c r="A29" s="249" t="s">
        <v>36</v>
      </c>
      <c r="B29" s="206">
        <v>0</v>
      </c>
      <c r="C29" s="200">
        <v>0</v>
      </c>
      <c r="D29" s="201">
        <v>0</v>
      </c>
      <c r="E29" s="202">
        <v>0</v>
      </c>
      <c r="F29" s="199">
        <v>0</v>
      </c>
      <c r="G29" s="203">
        <v>0</v>
      </c>
      <c r="H29" s="201">
        <v>0</v>
      </c>
      <c r="I29" s="202">
        <v>0</v>
      </c>
      <c r="J29" s="199">
        <v>0</v>
      </c>
      <c r="K29" s="203">
        <v>0</v>
      </c>
      <c r="L29" s="201">
        <v>0</v>
      </c>
      <c r="M29" s="199">
        <v>0</v>
      </c>
      <c r="N29" s="204">
        <v>0</v>
      </c>
      <c r="O29" s="207">
        <v>0</v>
      </c>
      <c r="P29" s="199">
        <v>0</v>
      </c>
      <c r="Q29" s="203">
        <v>0</v>
      </c>
      <c r="R29" s="201">
        <v>0</v>
      </c>
      <c r="S29" s="202">
        <v>0</v>
      </c>
      <c r="T29" s="199">
        <v>0</v>
      </c>
      <c r="U29" s="203">
        <v>0</v>
      </c>
      <c r="V29" s="201">
        <v>0</v>
      </c>
      <c r="W29" s="202">
        <v>0</v>
      </c>
      <c r="X29" s="199">
        <v>0</v>
      </c>
      <c r="Y29" s="203">
        <v>0</v>
      </c>
      <c r="Z29" s="201">
        <v>0</v>
      </c>
      <c r="AA29" s="199">
        <v>0</v>
      </c>
      <c r="AB29" s="173">
        <f t="shared" si="2"/>
        <v>0</v>
      </c>
      <c r="AC29" s="174">
        <f t="shared" si="3"/>
        <v>0</v>
      </c>
      <c r="BI29" s="147" t="s">
        <v>36</v>
      </c>
      <c r="BJ29" s="130">
        <f t="shared" ref="BJ29:CK29" si="28">B29/B33</f>
        <v>0</v>
      </c>
      <c r="BK29" s="131">
        <f t="shared" si="28"/>
        <v>0</v>
      </c>
      <c r="BL29" s="132">
        <f t="shared" si="28"/>
        <v>0</v>
      </c>
      <c r="BM29" s="133">
        <f t="shared" si="28"/>
        <v>0</v>
      </c>
      <c r="BN29" s="130">
        <f t="shared" si="28"/>
        <v>0</v>
      </c>
      <c r="BO29" s="131">
        <f t="shared" si="28"/>
        <v>0</v>
      </c>
      <c r="BP29" s="132">
        <f t="shared" si="28"/>
        <v>0</v>
      </c>
      <c r="BQ29" s="133">
        <f t="shared" si="28"/>
        <v>0</v>
      </c>
      <c r="BR29" s="130">
        <f t="shared" si="28"/>
        <v>0</v>
      </c>
      <c r="BS29" s="131">
        <f t="shared" si="28"/>
        <v>0</v>
      </c>
      <c r="BT29" s="132">
        <f t="shared" si="28"/>
        <v>0</v>
      </c>
      <c r="BU29" s="130">
        <f t="shared" si="28"/>
        <v>0</v>
      </c>
      <c r="BV29" s="134">
        <f t="shared" si="28"/>
        <v>0</v>
      </c>
      <c r="BW29" s="135">
        <f t="shared" si="28"/>
        <v>0</v>
      </c>
      <c r="BX29" s="130">
        <f t="shared" si="28"/>
        <v>0</v>
      </c>
      <c r="BY29" s="131">
        <f t="shared" si="28"/>
        <v>0</v>
      </c>
      <c r="BZ29" s="132">
        <f t="shared" si="28"/>
        <v>0</v>
      </c>
      <c r="CA29" s="133">
        <f t="shared" si="28"/>
        <v>0</v>
      </c>
      <c r="CB29" s="130">
        <f t="shared" si="28"/>
        <v>0</v>
      </c>
      <c r="CC29" s="131">
        <f t="shared" si="28"/>
        <v>0</v>
      </c>
      <c r="CD29" s="132">
        <f t="shared" si="28"/>
        <v>0</v>
      </c>
      <c r="CE29" s="133">
        <f t="shared" si="28"/>
        <v>0</v>
      </c>
      <c r="CF29" s="130">
        <f t="shared" si="28"/>
        <v>0</v>
      </c>
      <c r="CG29" s="131">
        <f t="shared" si="28"/>
        <v>0</v>
      </c>
      <c r="CH29" s="132">
        <f t="shared" si="28"/>
        <v>0</v>
      </c>
      <c r="CI29" s="130">
        <f t="shared" si="28"/>
        <v>0</v>
      </c>
      <c r="CJ29" s="136">
        <f t="shared" si="28"/>
        <v>0</v>
      </c>
      <c r="CK29" s="137">
        <f t="shared" si="28"/>
        <v>0</v>
      </c>
      <c r="CN29" s="233"/>
      <c r="CO29" s="233"/>
    </row>
    <row r="30" spans="1:93">
      <c r="A30" s="248" t="s">
        <v>37</v>
      </c>
      <c r="B30" s="60">
        <v>0</v>
      </c>
      <c r="C30" s="61">
        <v>0</v>
      </c>
      <c r="D30" s="140">
        <v>0</v>
      </c>
      <c r="E30" s="141">
        <v>0</v>
      </c>
      <c r="F30" s="139">
        <v>0</v>
      </c>
      <c r="G30" s="142">
        <v>0</v>
      </c>
      <c r="H30" s="140">
        <v>0</v>
      </c>
      <c r="I30" s="141">
        <v>0</v>
      </c>
      <c r="J30" s="139">
        <v>0</v>
      </c>
      <c r="K30" s="142">
        <v>0</v>
      </c>
      <c r="L30" s="140">
        <v>0</v>
      </c>
      <c r="M30" s="139">
        <v>0</v>
      </c>
      <c r="N30" s="143">
        <v>0</v>
      </c>
      <c r="O30" s="144">
        <v>0</v>
      </c>
      <c r="P30" s="139">
        <v>0</v>
      </c>
      <c r="Q30" s="142">
        <v>0</v>
      </c>
      <c r="R30" s="140">
        <v>0</v>
      </c>
      <c r="S30" s="141">
        <v>0</v>
      </c>
      <c r="T30" s="139">
        <v>0</v>
      </c>
      <c r="U30" s="142">
        <v>0</v>
      </c>
      <c r="V30" s="140">
        <v>0</v>
      </c>
      <c r="W30" s="141">
        <v>0</v>
      </c>
      <c r="X30" s="139">
        <v>0</v>
      </c>
      <c r="Y30" s="142">
        <v>0</v>
      </c>
      <c r="Z30" s="145">
        <v>0</v>
      </c>
      <c r="AA30" s="146">
        <v>0</v>
      </c>
      <c r="AB30" s="173">
        <f t="shared" ref="AB30" si="29">SUM(B30,D30,F30,H30,J30,L30,N30,P30,R30,T30,V30,X30,Z30)</f>
        <v>0</v>
      </c>
      <c r="AC30" s="174">
        <f t="shared" ref="AC30" si="30">SUM(C30,E30,G30,I30,K30,M30,O30,Q30,S30,U30,W30,Y30,AA30)</f>
        <v>0</v>
      </c>
      <c r="BI30" s="138" t="s">
        <v>37</v>
      </c>
      <c r="BJ30" s="130">
        <f t="shared" ref="BJ30:CK30" si="31">B30/B33</f>
        <v>0</v>
      </c>
      <c r="BK30" s="131">
        <f t="shared" si="31"/>
        <v>0</v>
      </c>
      <c r="BL30" s="132">
        <f t="shared" si="31"/>
        <v>0</v>
      </c>
      <c r="BM30" s="133">
        <f t="shared" si="31"/>
        <v>0</v>
      </c>
      <c r="BN30" s="130">
        <f t="shared" si="31"/>
        <v>0</v>
      </c>
      <c r="BO30" s="131">
        <f t="shared" si="31"/>
        <v>0</v>
      </c>
      <c r="BP30" s="132">
        <f t="shared" si="31"/>
        <v>0</v>
      </c>
      <c r="BQ30" s="133">
        <f t="shared" si="31"/>
        <v>0</v>
      </c>
      <c r="BR30" s="130">
        <f t="shared" si="31"/>
        <v>0</v>
      </c>
      <c r="BS30" s="131">
        <f t="shared" si="31"/>
        <v>0</v>
      </c>
      <c r="BT30" s="132">
        <f t="shared" si="31"/>
        <v>0</v>
      </c>
      <c r="BU30" s="130">
        <f t="shared" si="31"/>
        <v>0</v>
      </c>
      <c r="BV30" s="134">
        <f t="shared" si="31"/>
        <v>0</v>
      </c>
      <c r="BW30" s="135">
        <f t="shared" si="31"/>
        <v>0</v>
      </c>
      <c r="BX30" s="130">
        <f t="shared" si="31"/>
        <v>0</v>
      </c>
      <c r="BY30" s="131">
        <f t="shared" si="31"/>
        <v>0</v>
      </c>
      <c r="BZ30" s="132">
        <f t="shared" si="31"/>
        <v>0</v>
      </c>
      <c r="CA30" s="133">
        <f t="shared" si="31"/>
        <v>0</v>
      </c>
      <c r="CB30" s="130">
        <f t="shared" si="31"/>
        <v>0</v>
      </c>
      <c r="CC30" s="131">
        <f t="shared" si="31"/>
        <v>0</v>
      </c>
      <c r="CD30" s="132">
        <f t="shared" si="31"/>
        <v>0</v>
      </c>
      <c r="CE30" s="133">
        <f t="shared" si="31"/>
        <v>0</v>
      </c>
      <c r="CF30" s="130">
        <f t="shared" si="31"/>
        <v>0</v>
      </c>
      <c r="CG30" s="131">
        <f t="shared" si="31"/>
        <v>0</v>
      </c>
      <c r="CH30" s="132">
        <f t="shared" si="31"/>
        <v>0</v>
      </c>
      <c r="CI30" s="130">
        <f t="shared" si="31"/>
        <v>0</v>
      </c>
      <c r="CJ30" s="136">
        <f t="shared" si="31"/>
        <v>0</v>
      </c>
      <c r="CK30" s="137">
        <f t="shared" si="31"/>
        <v>0</v>
      </c>
      <c r="CN30" s="233"/>
      <c r="CO30" s="233"/>
    </row>
    <row r="31" spans="1:93">
      <c r="A31" s="249" t="s">
        <v>38</v>
      </c>
      <c r="B31" s="58"/>
      <c r="C31" s="59"/>
      <c r="D31" s="153"/>
      <c r="E31" s="150"/>
      <c r="F31" s="151"/>
      <c r="G31" s="152"/>
      <c r="H31" s="153"/>
      <c r="I31" s="150"/>
      <c r="J31" s="151"/>
      <c r="K31" s="152"/>
      <c r="L31" s="153"/>
      <c r="M31" s="151"/>
      <c r="N31" s="155"/>
      <c r="O31" s="154"/>
      <c r="P31" s="151"/>
      <c r="Q31" s="152"/>
      <c r="R31" s="153"/>
      <c r="S31" s="150"/>
      <c r="T31" s="151"/>
      <c r="U31" s="152"/>
      <c r="V31" s="153"/>
      <c r="W31" s="150"/>
      <c r="X31" s="151"/>
      <c r="Y31" s="152"/>
      <c r="Z31" s="149"/>
      <c r="AA31" s="148"/>
      <c r="AB31" s="173"/>
      <c r="AC31" s="174"/>
      <c r="BI31" s="147" t="s">
        <v>38</v>
      </c>
      <c r="BJ31" s="130">
        <f t="shared" ref="BJ31:CK31" si="32">B31/B33</f>
        <v>0</v>
      </c>
      <c r="BK31" s="131">
        <f t="shared" si="32"/>
        <v>0</v>
      </c>
      <c r="BL31" s="132">
        <f t="shared" si="32"/>
        <v>0</v>
      </c>
      <c r="BM31" s="133">
        <f t="shared" si="32"/>
        <v>0</v>
      </c>
      <c r="BN31" s="130">
        <f t="shared" si="32"/>
        <v>0</v>
      </c>
      <c r="BO31" s="131">
        <f t="shared" si="32"/>
        <v>0</v>
      </c>
      <c r="BP31" s="132">
        <f t="shared" si="32"/>
        <v>0</v>
      </c>
      <c r="BQ31" s="133">
        <f t="shared" si="32"/>
        <v>0</v>
      </c>
      <c r="BR31" s="130">
        <f t="shared" si="32"/>
        <v>0</v>
      </c>
      <c r="BS31" s="131">
        <f t="shared" si="32"/>
        <v>0</v>
      </c>
      <c r="BT31" s="132">
        <f t="shared" si="32"/>
        <v>0</v>
      </c>
      <c r="BU31" s="130">
        <f t="shared" si="32"/>
        <v>0</v>
      </c>
      <c r="BV31" s="134">
        <f t="shared" si="32"/>
        <v>0</v>
      </c>
      <c r="BW31" s="135">
        <f t="shared" si="32"/>
        <v>0</v>
      </c>
      <c r="BX31" s="130">
        <f t="shared" si="32"/>
        <v>0</v>
      </c>
      <c r="BY31" s="131">
        <f t="shared" si="32"/>
        <v>0</v>
      </c>
      <c r="BZ31" s="132">
        <f t="shared" si="32"/>
        <v>0</v>
      </c>
      <c r="CA31" s="133">
        <f t="shared" si="32"/>
        <v>0</v>
      </c>
      <c r="CB31" s="130">
        <f t="shared" si="32"/>
        <v>0</v>
      </c>
      <c r="CC31" s="131">
        <f t="shared" si="32"/>
        <v>0</v>
      </c>
      <c r="CD31" s="132">
        <f t="shared" si="32"/>
        <v>0</v>
      </c>
      <c r="CE31" s="133">
        <f t="shared" si="32"/>
        <v>0</v>
      </c>
      <c r="CF31" s="130">
        <f t="shared" si="32"/>
        <v>0</v>
      </c>
      <c r="CG31" s="131">
        <f t="shared" si="32"/>
        <v>0</v>
      </c>
      <c r="CH31" s="132">
        <f t="shared" si="32"/>
        <v>0</v>
      </c>
      <c r="CI31" s="130">
        <f t="shared" si="32"/>
        <v>0</v>
      </c>
      <c r="CJ31" s="136">
        <f t="shared" si="32"/>
        <v>0</v>
      </c>
      <c r="CK31" s="137">
        <f t="shared" si="32"/>
        <v>0</v>
      </c>
      <c r="CN31" s="233"/>
      <c r="CO31" s="233"/>
    </row>
    <row r="32" spans="1:93" ht="14" thickBot="1">
      <c r="A32" s="248" t="s">
        <v>39</v>
      </c>
      <c r="B32" s="60"/>
      <c r="C32" s="61"/>
      <c r="D32" s="140"/>
      <c r="E32" s="141"/>
      <c r="F32" s="139"/>
      <c r="G32" s="142"/>
      <c r="H32" s="140"/>
      <c r="I32" s="141"/>
      <c r="J32" s="139"/>
      <c r="K32" s="142"/>
      <c r="L32" s="140"/>
      <c r="M32" s="139"/>
      <c r="N32" s="143"/>
      <c r="O32" s="144"/>
      <c r="P32" s="139"/>
      <c r="Q32" s="142"/>
      <c r="R32" s="140"/>
      <c r="S32" s="141"/>
      <c r="T32" s="139"/>
      <c r="U32" s="142"/>
      <c r="V32" s="140"/>
      <c r="W32" s="141"/>
      <c r="X32" s="139"/>
      <c r="Y32" s="142"/>
      <c r="Z32" s="145"/>
      <c r="AA32" s="146"/>
      <c r="AB32" s="173"/>
      <c r="AC32" s="174"/>
      <c r="BI32" s="138" t="s">
        <v>39</v>
      </c>
      <c r="BJ32" s="130">
        <f t="shared" ref="BJ32:CK32" si="33">B32/B33</f>
        <v>0</v>
      </c>
      <c r="BK32" s="131">
        <f t="shared" si="33"/>
        <v>0</v>
      </c>
      <c r="BL32" s="132">
        <f t="shared" si="33"/>
        <v>0</v>
      </c>
      <c r="BM32" s="133">
        <f t="shared" si="33"/>
        <v>0</v>
      </c>
      <c r="BN32" s="130">
        <f t="shared" si="33"/>
        <v>0</v>
      </c>
      <c r="BO32" s="131">
        <f t="shared" si="33"/>
        <v>0</v>
      </c>
      <c r="BP32" s="132">
        <f t="shared" si="33"/>
        <v>0</v>
      </c>
      <c r="BQ32" s="133">
        <f t="shared" si="33"/>
        <v>0</v>
      </c>
      <c r="BR32" s="130">
        <f t="shared" si="33"/>
        <v>0</v>
      </c>
      <c r="BS32" s="131">
        <f t="shared" si="33"/>
        <v>0</v>
      </c>
      <c r="BT32" s="132">
        <f t="shared" si="33"/>
        <v>0</v>
      </c>
      <c r="BU32" s="130">
        <f t="shared" si="33"/>
        <v>0</v>
      </c>
      <c r="BV32" s="134">
        <f t="shared" si="33"/>
        <v>0</v>
      </c>
      <c r="BW32" s="135">
        <f t="shared" si="33"/>
        <v>0</v>
      </c>
      <c r="BX32" s="130">
        <f t="shared" si="33"/>
        <v>0</v>
      </c>
      <c r="BY32" s="131">
        <f t="shared" si="33"/>
        <v>0</v>
      </c>
      <c r="BZ32" s="132">
        <f t="shared" si="33"/>
        <v>0</v>
      </c>
      <c r="CA32" s="133">
        <f t="shared" si="33"/>
        <v>0</v>
      </c>
      <c r="CB32" s="130">
        <f t="shared" si="33"/>
        <v>0</v>
      </c>
      <c r="CC32" s="131">
        <f t="shared" si="33"/>
        <v>0</v>
      </c>
      <c r="CD32" s="132">
        <f t="shared" si="33"/>
        <v>0</v>
      </c>
      <c r="CE32" s="133">
        <f t="shared" si="33"/>
        <v>0</v>
      </c>
      <c r="CF32" s="130">
        <f t="shared" si="33"/>
        <v>0</v>
      </c>
      <c r="CG32" s="131">
        <f t="shared" si="33"/>
        <v>0</v>
      </c>
      <c r="CH32" s="132">
        <f t="shared" si="33"/>
        <v>0</v>
      </c>
      <c r="CI32" s="130">
        <f t="shared" si="33"/>
        <v>0</v>
      </c>
      <c r="CJ32" s="136">
        <f t="shared" si="33"/>
        <v>0</v>
      </c>
      <c r="CK32" s="137">
        <f t="shared" si="33"/>
        <v>0</v>
      </c>
      <c r="CN32" s="233"/>
      <c r="CO32" s="233"/>
    </row>
    <row r="33" spans="1:93" ht="15" thickTop="1" thickBot="1">
      <c r="A33" s="242" t="s">
        <v>13</v>
      </c>
      <c r="B33" s="20">
        <f>SUM(B10:B32)</f>
        <v>60170</v>
      </c>
      <c r="C33" s="21">
        <f t="shared" ref="C33:AA33" si="34">SUM(C10:C32)</f>
        <v>37971</v>
      </c>
      <c r="D33" s="20">
        <f t="shared" si="34"/>
        <v>25935</v>
      </c>
      <c r="E33" s="21">
        <f t="shared" si="34"/>
        <v>21292</v>
      </c>
      <c r="F33" s="20">
        <f t="shared" si="34"/>
        <v>13468</v>
      </c>
      <c r="G33" s="21">
        <f t="shared" si="34"/>
        <v>8685</v>
      </c>
      <c r="H33" s="20">
        <f t="shared" si="34"/>
        <v>29963</v>
      </c>
      <c r="I33" s="21">
        <f t="shared" si="34"/>
        <v>46248</v>
      </c>
      <c r="J33" s="20">
        <f t="shared" si="34"/>
        <v>6970</v>
      </c>
      <c r="K33" s="21">
        <f t="shared" si="34"/>
        <v>8253</v>
      </c>
      <c r="L33" s="20">
        <f t="shared" si="34"/>
        <v>13411</v>
      </c>
      <c r="M33" s="21">
        <f t="shared" si="34"/>
        <v>24339</v>
      </c>
      <c r="N33" s="20">
        <f t="shared" si="34"/>
        <v>28400</v>
      </c>
      <c r="O33" s="21">
        <f t="shared" si="34"/>
        <v>38919</v>
      </c>
      <c r="P33" s="20">
        <f t="shared" si="34"/>
        <v>18097</v>
      </c>
      <c r="Q33" s="21">
        <f t="shared" si="34"/>
        <v>21381</v>
      </c>
      <c r="R33" s="20">
        <f t="shared" si="34"/>
        <v>23027</v>
      </c>
      <c r="S33" s="21">
        <f t="shared" si="34"/>
        <v>24891</v>
      </c>
      <c r="T33" s="20">
        <f t="shared" si="34"/>
        <v>10058</v>
      </c>
      <c r="U33" s="21">
        <f t="shared" si="34"/>
        <v>12702</v>
      </c>
      <c r="V33" s="20">
        <f t="shared" si="34"/>
        <v>28048</v>
      </c>
      <c r="W33" s="21">
        <f t="shared" si="34"/>
        <v>31479</v>
      </c>
      <c r="X33" s="20">
        <f t="shared" si="34"/>
        <v>27560</v>
      </c>
      <c r="Y33" s="21">
        <f t="shared" si="34"/>
        <v>16530</v>
      </c>
      <c r="Z33" s="20">
        <f t="shared" si="34"/>
        <v>59488</v>
      </c>
      <c r="AA33" s="21">
        <f t="shared" si="34"/>
        <v>51404</v>
      </c>
      <c r="AB33" s="175">
        <f>SUM(AB9:AB32)</f>
        <v>344595</v>
      </c>
      <c r="AC33" s="176">
        <f>SUM(AC9:AC32)</f>
        <v>344094</v>
      </c>
      <c r="BI33" s="242" t="s">
        <v>13</v>
      </c>
      <c r="BJ33" s="156">
        <f>SUM(BJ9:BJ32)</f>
        <v>1</v>
      </c>
      <c r="BK33" s="157">
        <f t="shared" ref="BK33:CK33" si="35">SUM(BK9:BK32)</f>
        <v>1</v>
      </c>
      <c r="BL33" s="156">
        <f t="shared" si="35"/>
        <v>1.0000000000000002</v>
      </c>
      <c r="BM33" s="157">
        <f t="shared" si="35"/>
        <v>0.99999999999999978</v>
      </c>
      <c r="BN33" s="156">
        <f t="shared" si="35"/>
        <v>1</v>
      </c>
      <c r="BO33" s="157">
        <f t="shared" si="35"/>
        <v>1</v>
      </c>
      <c r="BP33" s="156">
        <f t="shared" si="35"/>
        <v>1</v>
      </c>
      <c r="BQ33" s="157">
        <f t="shared" si="35"/>
        <v>1</v>
      </c>
      <c r="BR33" s="156">
        <f t="shared" si="35"/>
        <v>1</v>
      </c>
      <c r="BS33" s="157">
        <f t="shared" si="35"/>
        <v>1.0000000000000002</v>
      </c>
      <c r="BT33" s="156">
        <f t="shared" si="35"/>
        <v>1</v>
      </c>
      <c r="BU33" s="157">
        <f t="shared" si="35"/>
        <v>1</v>
      </c>
      <c r="BV33" s="156">
        <f t="shared" si="35"/>
        <v>1</v>
      </c>
      <c r="BW33" s="157">
        <f t="shared" si="35"/>
        <v>1.0000000000000002</v>
      </c>
      <c r="BX33" s="156">
        <f t="shared" si="35"/>
        <v>1</v>
      </c>
      <c r="BY33" s="157">
        <f t="shared" si="35"/>
        <v>1</v>
      </c>
      <c r="BZ33" s="156">
        <f t="shared" si="35"/>
        <v>1</v>
      </c>
      <c r="CA33" s="157">
        <f t="shared" si="35"/>
        <v>1.0000000000000002</v>
      </c>
      <c r="CB33" s="156">
        <f t="shared" si="35"/>
        <v>0.99999999999999989</v>
      </c>
      <c r="CC33" s="157">
        <f t="shared" si="35"/>
        <v>0.99999999999999989</v>
      </c>
      <c r="CD33" s="156">
        <f t="shared" si="35"/>
        <v>1</v>
      </c>
      <c r="CE33" s="157">
        <f t="shared" si="35"/>
        <v>1</v>
      </c>
      <c r="CF33" s="156">
        <f t="shared" si="35"/>
        <v>1</v>
      </c>
      <c r="CG33" s="157">
        <f t="shared" si="35"/>
        <v>1</v>
      </c>
      <c r="CH33" s="156">
        <f t="shared" si="35"/>
        <v>1.0000000000000002</v>
      </c>
      <c r="CI33" s="157">
        <f t="shared" si="35"/>
        <v>1</v>
      </c>
      <c r="CJ33" s="156">
        <f t="shared" si="35"/>
        <v>0.99999999999999989</v>
      </c>
      <c r="CK33" s="157">
        <f t="shared" si="35"/>
        <v>1</v>
      </c>
      <c r="CM33" s="124"/>
      <c r="CN33" s="124"/>
      <c r="CO33" s="233"/>
    </row>
    <row r="34" spans="1:93" ht="14" thickTop="1">
      <c r="A34" s="190"/>
    </row>
    <row r="35" spans="1:93">
      <c r="A35" s="191"/>
    </row>
    <row r="36" spans="1:93">
      <c r="A36" s="318">
        <f>+A5+1</f>
        <v>43526</v>
      </c>
      <c r="B36" s="318"/>
      <c r="C36" s="318"/>
      <c r="D36" s="318"/>
      <c r="BI36" s="317">
        <f>+BI5+1</f>
        <v>43526</v>
      </c>
      <c r="BJ36" s="317"/>
      <c r="BK36" s="317"/>
      <c r="BL36" s="317"/>
    </row>
    <row r="37" spans="1:93" ht="14" thickBot="1">
      <c r="AE37" s="246" t="s">
        <v>87</v>
      </c>
    </row>
    <row r="38" spans="1:93" ht="15" thickTop="1" thickBot="1">
      <c r="A38" s="315" t="s">
        <v>0</v>
      </c>
      <c r="B38" s="309" t="s">
        <v>1</v>
      </c>
      <c r="C38" s="310"/>
      <c r="D38" s="309" t="s">
        <v>2</v>
      </c>
      <c r="E38" s="310"/>
      <c r="F38" s="309" t="s">
        <v>3</v>
      </c>
      <c r="G38" s="310"/>
      <c r="H38" s="309" t="s">
        <v>4</v>
      </c>
      <c r="I38" s="310"/>
      <c r="J38" s="309" t="s">
        <v>5</v>
      </c>
      <c r="K38" s="310"/>
      <c r="L38" s="309" t="s">
        <v>6</v>
      </c>
      <c r="M38" s="310"/>
      <c r="N38" s="309" t="s">
        <v>7</v>
      </c>
      <c r="O38" s="310"/>
      <c r="P38" s="309" t="s">
        <v>8</v>
      </c>
      <c r="Q38" s="310"/>
      <c r="R38" s="309" t="s">
        <v>9</v>
      </c>
      <c r="S38" s="310"/>
      <c r="T38" s="309" t="s">
        <v>10</v>
      </c>
      <c r="U38" s="310"/>
      <c r="V38" s="309" t="s">
        <v>11</v>
      </c>
      <c r="W38" s="310"/>
      <c r="X38" s="309" t="s">
        <v>12</v>
      </c>
      <c r="Y38" s="310"/>
      <c r="Z38" s="311" t="s">
        <v>40</v>
      </c>
      <c r="AA38" s="312"/>
      <c r="AB38" s="313" t="s">
        <v>41</v>
      </c>
      <c r="AC38" s="314"/>
      <c r="AE38" s="315" t="s">
        <v>0</v>
      </c>
      <c r="AF38" s="309" t="s">
        <v>1</v>
      </c>
      <c r="AG38" s="310"/>
      <c r="AH38" s="309" t="s">
        <v>2</v>
      </c>
      <c r="AI38" s="310"/>
      <c r="AJ38" s="309" t="s">
        <v>3</v>
      </c>
      <c r="AK38" s="310"/>
      <c r="AL38" s="309" t="s">
        <v>4</v>
      </c>
      <c r="AM38" s="310"/>
      <c r="AN38" s="309" t="s">
        <v>5</v>
      </c>
      <c r="AO38" s="310"/>
      <c r="AP38" s="309" t="s">
        <v>6</v>
      </c>
      <c r="AQ38" s="310"/>
      <c r="AR38" s="309" t="s">
        <v>7</v>
      </c>
      <c r="AS38" s="310"/>
      <c r="AT38" s="309" t="s">
        <v>8</v>
      </c>
      <c r="AU38" s="310"/>
      <c r="AV38" s="309" t="s">
        <v>9</v>
      </c>
      <c r="AW38" s="310"/>
      <c r="AX38" s="309" t="s">
        <v>10</v>
      </c>
      <c r="AY38" s="310"/>
      <c r="AZ38" s="309" t="s">
        <v>11</v>
      </c>
      <c r="BA38" s="310"/>
      <c r="BB38" s="309" t="s">
        <v>12</v>
      </c>
      <c r="BC38" s="310"/>
      <c r="BD38" s="311" t="s">
        <v>40</v>
      </c>
      <c r="BE38" s="312"/>
      <c r="BF38" s="313" t="s">
        <v>41</v>
      </c>
      <c r="BG38" s="314"/>
      <c r="BI38" s="315" t="s">
        <v>0</v>
      </c>
      <c r="BJ38" s="309" t="s">
        <v>1</v>
      </c>
      <c r="BK38" s="310"/>
      <c r="BL38" s="309" t="s">
        <v>2</v>
      </c>
      <c r="BM38" s="310"/>
      <c r="BN38" s="309" t="s">
        <v>3</v>
      </c>
      <c r="BO38" s="310"/>
      <c r="BP38" s="309" t="s">
        <v>4</v>
      </c>
      <c r="BQ38" s="310"/>
      <c r="BR38" s="309" t="s">
        <v>5</v>
      </c>
      <c r="BS38" s="310"/>
      <c r="BT38" s="309" t="s">
        <v>6</v>
      </c>
      <c r="BU38" s="310"/>
      <c r="BV38" s="309" t="s">
        <v>7</v>
      </c>
      <c r="BW38" s="310"/>
      <c r="BX38" s="309" t="s">
        <v>8</v>
      </c>
      <c r="BY38" s="310"/>
      <c r="BZ38" s="309" t="s">
        <v>9</v>
      </c>
      <c r="CA38" s="310"/>
      <c r="CB38" s="309" t="s">
        <v>10</v>
      </c>
      <c r="CC38" s="310"/>
      <c r="CD38" s="309" t="s">
        <v>11</v>
      </c>
      <c r="CE38" s="310"/>
      <c r="CF38" s="309" t="s">
        <v>12</v>
      </c>
      <c r="CG38" s="310"/>
      <c r="CH38" s="311" t="s">
        <v>40</v>
      </c>
      <c r="CI38" s="312"/>
      <c r="CJ38" s="309" t="s">
        <v>41</v>
      </c>
      <c r="CK38" s="310"/>
    </row>
    <row r="39" spans="1:93" ht="15" thickTop="1" thickBot="1">
      <c r="A39" s="316"/>
      <c r="B39" s="117" t="s">
        <v>14</v>
      </c>
      <c r="C39" s="118" t="s">
        <v>15</v>
      </c>
      <c r="D39" s="119" t="s">
        <v>14</v>
      </c>
      <c r="E39" s="120" t="s">
        <v>15</v>
      </c>
      <c r="F39" s="117" t="s">
        <v>14</v>
      </c>
      <c r="G39" s="118" t="s">
        <v>15</v>
      </c>
      <c r="H39" s="119" t="s">
        <v>14</v>
      </c>
      <c r="I39" s="120" t="s">
        <v>15</v>
      </c>
      <c r="J39" s="117" t="s">
        <v>14</v>
      </c>
      <c r="K39" s="118" t="s">
        <v>15</v>
      </c>
      <c r="L39" s="119" t="s">
        <v>14</v>
      </c>
      <c r="M39" s="117" t="s">
        <v>15</v>
      </c>
      <c r="N39" s="121" t="s">
        <v>14</v>
      </c>
      <c r="O39" s="122" t="s">
        <v>15</v>
      </c>
      <c r="P39" s="117" t="s">
        <v>14</v>
      </c>
      <c r="Q39" s="118" t="s">
        <v>15</v>
      </c>
      <c r="R39" s="119" t="s">
        <v>14</v>
      </c>
      <c r="S39" s="120" t="s">
        <v>15</v>
      </c>
      <c r="T39" s="117" t="s">
        <v>14</v>
      </c>
      <c r="U39" s="118" t="s">
        <v>15</v>
      </c>
      <c r="V39" s="119" t="s">
        <v>14</v>
      </c>
      <c r="W39" s="120" t="s">
        <v>15</v>
      </c>
      <c r="X39" s="117" t="s">
        <v>14</v>
      </c>
      <c r="Y39" s="118" t="s">
        <v>15</v>
      </c>
      <c r="Z39" s="28" t="s">
        <v>14</v>
      </c>
      <c r="AA39" s="123" t="s">
        <v>15</v>
      </c>
      <c r="AB39" s="177" t="s">
        <v>14</v>
      </c>
      <c r="AC39" s="178" t="s">
        <v>15</v>
      </c>
      <c r="AE39" s="316"/>
      <c r="AF39" s="117" t="s">
        <v>14</v>
      </c>
      <c r="AG39" s="118" t="s">
        <v>15</v>
      </c>
      <c r="AH39" s="119" t="s">
        <v>14</v>
      </c>
      <c r="AI39" s="120" t="s">
        <v>15</v>
      </c>
      <c r="AJ39" s="117" t="s">
        <v>14</v>
      </c>
      <c r="AK39" s="118" t="s">
        <v>15</v>
      </c>
      <c r="AL39" s="119" t="s">
        <v>14</v>
      </c>
      <c r="AM39" s="120" t="s">
        <v>15</v>
      </c>
      <c r="AN39" s="117" t="s">
        <v>14</v>
      </c>
      <c r="AO39" s="118" t="s">
        <v>15</v>
      </c>
      <c r="AP39" s="119" t="s">
        <v>14</v>
      </c>
      <c r="AQ39" s="117" t="s">
        <v>15</v>
      </c>
      <c r="AR39" s="121" t="s">
        <v>14</v>
      </c>
      <c r="AS39" s="122" t="s">
        <v>15</v>
      </c>
      <c r="AT39" s="117" t="s">
        <v>14</v>
      </c>
      <c r="AU39" s="118" t="s">
        <v>15</v>
      </c>
      <c r="AV39" s="119" t="s">
        <v>14</v>
      </c>
      <c r="AW39" s="120" t="s">
        <v>15</v>
      </c>
      <c r="AX39" s="117" t="s">
        <v>14</v>
      </c>
      <c r="AY39" s="118" t="s">
        <v>15</v>
      </c>
      <c r="AZ39" s="119" t="s">
        <v>14</v>
      </c>
      <c r="BA39" s="120" t="s">
        <v>15</v>
      </c>
      <c r="BB39" s="117" t="s">
        <v>14</v>
      </c>
      <c r="BC39" s="118" t="s">
        <v>15</v>
      </c>
      <c r="BD39" s="28" t="s">
        <v>14</v>
      </c>
      <c r="BE39" s="123" t="s">
        <v>15</v>
      </c>
      <c r="BF39" s="177" t="s">
        <v>14</v>
      </c>
      <c r="BG39" s="178" t="s">
        <v>15</v>
      </c>
      <c r="BI39" s="316"/>
      <c r="BJ39" s="117" t="s">
        <v>14</v>
      </c>
      <c r="BK39" s="118" t="s">
        <v>15</v>
      </c>
      <c r="BL39" s="119" t="s">
        <v>14</v>
      </c>
      <c r="BM39" s="120" t="s">
        <v>15</v>
      </c>
      <c r="BN39" s="117" t="s">
        <v>14</v>
      </c>
      <c r="BO39" s="118" t="s">
        <v>15</v>
      </c>
      <c r="BP39" s="119" t="s">
        <v>14</v>
      </c>
      <c r="BQ39" s="120" t="s">
        <v>15</v>
      </c>
      <c r="BR39" s="117" t="s">
        <v>14</v>
      </c>
      <c r="BS39" s="118" t="s">
        <v>15</v>
      </c>
      <c r="BT39" s="119" t="s">
        <v>14</v>
      </c>
      <c r="BU39" s="117" t="s">
        <v>15</v>
      </c>
      <c r="BV39" s="121" t="s">
        <v>14</v>
      </c>
      <c r="BW39" s="122" t="s">
        <v>15</v>
      </c>
      <c r="BX39" s="117" t="s">
        <v>14</v>
      </c>
      <c r="BY39" s="118" t="s">
        <v>15</v>
      </c>
      <c r="BZ39" s="119" t="s">
        <v>14</v>
      </c>
      <c r="CA39" s="120" t="s">
        <v>15</v>
      </c>
      <c r="CB39" s="117" t="s">
        <v>14</v>
      </c>
      <c r="CC39" s="118" t="s">
        <v>15</v>
      </c>
      <c r="CD39" s="119" t="s">
        <v>14</v>
      </c>
      <c r="CE39" s="120" t="s">
        <v>15</v>
      </c>
      <c r="CF39" s="117" t="s">
        <v>14</v>
      </c>
      <c r="CG39" s="118" t="s">
        <v>15</v>
      </c>
      <c r="CH39" s="28" t="s">
        <v>14</v>
      </c>
      <c r="CI39" s="123" t="s">
        <v>15</v>
      </c>
      <c r="CJ39" s="121" t="s">
        <v>14</v>
      </c>
      <c r="CK39" s="122" t="s">
        <v>15</v>
      </c>
    </row>
    <row r="40" spans="1:93" ht="14" thickTop="1">
      <c r="A40" s="247" t="s">
        <v>16</v>
      </c>
      <c r="B40" s="127"/>
      <c r="C40" s="189"/>
      <c r="D40" s="128"/>
      <c r="E40" s="181"/>
      <c r="F40" s="127"/>
      <c r="G40" s="129"/>
      <c r="H40" s="128"/>
      <c r="I40" s="181"/>
      <c r="J40" s="127"/>
      <c r="K40" s="129"/>
      <c r="L40" s="128"/>
      <c r="M40" s="127"/>
      <c r="N40" s="180"/>
      <c r="O40" s="182"/>
      <c r="P40" s="127"/>
      <c r="Q40" s="129"/>
      <c r="R40" s="128"/>
      <c r="S40" s="181"/>
      <c r="T40" s="127"/>
      <c r="U40" s="129"/>
      <c r="V40" s="128"/>
      <c r="W40" s="181"/>
      <c r="X40" s="127"/>
      <c r="Y40" s="129"/>
      <c r="Z40" s="187"/>
      <c r="AA40" s="188"/>
      <c r="AB40" s="171">
        <f>B40+D40+F40+H40+J40+L40+N40+P40+R40+T40+V40+X40+Z40</f>
        <v>0</v>
      </c>
      <c r="AC40" s="172">
        <f t="shared" ref="AC40:AC61" si="36">C40+E40+G40+I40+K40+M40+O40+Q40+S40+U40+W40+Y40+AA40</f>
        <v>0</v>
      </c>
      <c r="AE40" s="254" t="str">
        <f>$AE$9</f>
        <v>07:00 - 07:59</v>
      </c>
      <c r="AF40" s="127">
        <f>SUMIF($A$9:$A$32,$AE40,B$40:B$63)</f>
        <v>3410</v>
      </c>
      <c r="AG40" s="189">
        <f t="shared" ref="AG40:BE42" si="37">SUMIF($A$9:$A$32,$AE40,C$40:C$63)</f>
        <v>776</v>
      </c>
      <c r="AH40" s="128">
        <f t="shared" si="37"/>
        <v>1210</v>
      </c>
      <c r="AI40" s="181">
        <f t="shared" si="37"/>
        <v>807</v>
      </c>
      <c r="AJ40" s="127">
        <f t="shared" si="37"/>
        <v>472</v>
      </c>
      <c r="AK40" s="129">
        <f t="shared" si="37"/>
        <v>369</v>
      </c>
      <c r="AL40" s="128">
        <f t="shared" si="37"/>
        <v>1210</v>
      </c>
      <c r="AM40" s="181">
        <f t="shared" si="37"/>
        <v>1640</v>
      </c>
      <c r="AN40" s="127">
        <f t="shared" si="37"/>
        <v>166</v>
      </c>
      <c r="AO40" s="129">
        <f t="shared" si="37"/>
        <v>493</v>
      </c>
      <c r="AP40" s="128">
        <f t="shared" si="37"/>
        <v>228</v>
      </c>
      <c r="AQ40" s="127">
        <f t="shared" si="37"/>
        <v>1103</v>
      </c>
      <c r="AR40" s="180">
        <f t="shared" si="37"/>
        <v>1233</v>
      </c>
      <c r="AS40" s="182">
        <f t="shared" si="37"/>
        <v>1724</v>
      </c>
      <c r="AT40" s="127">
        <f t="shared" si="37"/>
        <v>773</v>
      </c>
      <c r="AU40" s="129">
        <f t="shared" si="37"/>
        <v>860</v>
      </c>
      <c r="AV40" s="128">
        <f t="shared" si="37"/>
        <v>1307</v>
      </c>
      <c r="AW40" s="181">
        <f t="shared" si="37"/>
        <v>921</v>
      </c>
      <c r="AX40" s="127">
        <f t="shared" si="37"/>
        <v>249</v>
      </c>
      <c r="AY40" s="129">
        <f t="shared" si="37"/>
        <v>536</v>
      </c>
      <c r="AZ40" s="128">
        <f t="shared" si="37"/>
        <v>874</v>
      </c>
      <c r="BA40" s="181">
        <f t="shared" si="37"/>
        <v>1150</v>
      </c>
      <c r="BB40" s="127">
        <f t="shared" si="37"/>
        <v>946</v>
      </c>
      <c r="BC40" s="129">
        <f t="shared" si="37"/>
        <v>855</v>
      </c>
      <c r="BD40" s="187">
        <f t="shared" si="37"/>
        <v>2583</v>
      </c>
      <c r="BE40" s="188">
        <f t="shared" si="37"/>
        <v>2042</v>
      </c>
      <c r="BF40" s="171">
        <f>AF40+AH40+AJ40+AL40+AN40+AP40+AR40+AT40+AV40+AX40+AZ40+BB40+BD40</f>
        <v>14661</v>
      </c>
      <c r="BG40" s="172">
        <f>AG40+AI40+AK40+AM40+AO40+AQ40+AS40+AU40+AW40+AY40+BA40+BC40+BE40</f>
        <v>13276</v>
      </c>
      <c r="BI40" s="126" t="s">
        <v>16</v>
      </c>
      <c r="BJ40" s="130">
        <f t="shared" ref="BJ40:CK40" si="38">B40/B64</f>
        <v>0</v>
      </c>
      <c r="BK40" s="131">
        <f t="shared" si="38"/>
        <v>0</v>
      </c>
      <c r="BL40" s="132">
        <f t="shared" si="38"/>
        <v>0</v>
      </c>
      <c r="BM40" s="133">
        <f t="shared" si="38"/>
        <v>0</v>
      </c>
      <c r="BN40" s="130">
        <f t="shared" si="38"/>
        <v>0</v>
      </c>
      <c r="BO40" s="131">
        <f t="shared" si="38"/>
        <v>0</v>
      </c>
      <c r="BP40" s="132">
        <f t="shared" si="38"/>
        <v>0</v>
      </c>
      <c r="BQ40" s="133">
        <f t="shared" si="38"/>
        <v>0</v>
      </c>
      <c r="BR40" s="130">
        <f t="shared" si="38"/>
        <v>0</v>
      </c>
      <c r="BS40" s="131">
        <f t="shared" si="38"/>
        <v>0</v>
      </c>
      <c r="BT40" s="132">
        <f t="shared" si="38"/>
        <v>0</v>
      </c>
      <c r="BU40" s="130">
        <f t="shared" si="38"/>
        <v>0</v>
      </c>
      <c r="BV40" s="134">
        <f t="shared" si="38"/>
        <v>0</v>
      </c>
      <c r="BW40" s="135">
        <f t="shared" si="38"/>
        <v>0</v>
      </c>
      <c r="BX40" s="130">
        <f t="shared" si="38"/>
        <v>0</v>
      </c>
      <c r="BY40" s="131">
        <f t="shared" si="38"/>
        <v>0</v>
      </c>
      <c r="BZ40" s="132">
        <f t="shared" si="38"/>
        <v>0</v>
      </c>
      <c r="CA40" s="133">
        <f t="shared" si="38"/>
        <v>0</v>
      </c>
      <c r="CB40" s="130">
        <f t="shared" si="38"/>
        <v>0</v>
      </c>
      <c r="CC40" s="131">
        <f t="shared" si="38"/>
        <v>0</v>
      </c>
      <c r="CD40" s="132">
        <f t="shared" si="38"/>
        <v>0</v>
      </c>
      <c r="CE40" s="133">
        <f t="shared" si="38"/>
        <v>0</v>
      </c>
      <c r="CF40" s="130">
        <f t="shared" si="38"/>
        <v>0</v>
      </c>
      <c r="CG40" s="131">
        <f t="shared" si="38"/>
        <v>0</v>
      </c>
      <c r="CH40" s="132">
        <f t="shared" si="38"/>
        <v>0</v>
      </c>
      <c r="CI40" s="130">
        <f t="shared" si="38"/>
        <v>0</v>
      </c>
      <c r="CJ40" s="136">
        <f t="shared" si="38"/>
        <v>0</v>
      </c>
      <c r="CK40" s="137">
        <f t="shared" si="38"/>
        <v>0</v>
      </c>
    </row>
    <row r="41" spans="1:93">
      <c r="A41" s="248" t="s">
        <v>17</v>
      </c>
      <c r="B41" s="192">
        <v>289</v>
      </c>
      <c r="C41" s="193">
        <v>0</v>
      </c>
      <c r="D41" s="194">
        <v>106</v>
      </c>
      <c r="E41" s="195">
        <v>0</v>
      </c>
      <c r="F41" s="192">
        <v>41</v>
      </c>
      <c r="G41" s="196">
        <v>0</v>
      </c>
      <c r="H41" s="194">
        <v>192</v>
      </c>
      <c r="I41" s="195">
        <v>5</v>
      </c>
      <c r="J41" s="192">
        <v>1</v>
      </c>
      <c r="K41" s="196">
        <v>3</v>
      </c>
      <c r="L41" s="194">
        <v>4</v>
      </c>
      <c r="M41" s="192">
        <v>16</v>
      </c>
      <c r="N41" s="197">
        <v>24</v>
      </c>
      <c r="O41" s="198">
        <v>8</v>
      </c>
      <c r="P41" s="192">
        <v>12</v>
      </c>
      <c r="Q41" s="196">
        <v>1</v>
      </c>
      <c r="R41" s="194">
        <v>4</v>
      </c>
      <c r="S41" s="195">
        <v>9</v>
      </c>
      <c r="T41" s="192">
        <v>0</v>
      </c>
      <c r="U41" s="196">
        <v>0</v>
      </c>
      <c r="V41" s="194">
        <v>1</v>
      </c>
      <c r="W41" s="195">
        <v>0</v>
      </c>
      <c r="X41" s="192">
        <v>1</v>
      </c>
      <c r="Y41" s="196">
        <v>0</v>
      </c>
      <c r="Z41" s="194">
        <v>0</v>
      </c>
      <c r="AA41" s="192">
        <v>0</v>
      </c>
      <c r="AB41" s="171">
        <f t="shared" ref="AB41:AB61" si="39">B41+D41+F41+H41+J41+L41+N41+P41+R41+T41+V41+X41+Z41</f>
        <v>675</v>
      </c>
      <c r="AC41" s="174">
        <f t="shared" si="36"/>
        <v>42</v>
      </c>
      <c r="AE41" s="255" t="str">
        <f>$AE$10</f>
        <v>08:00 - 08:59</v>
      </c>
      <c r="AF41" s="127">
        <f>SUMIF($A$9:$A$32,$AE41,B$40:B$63)</f>
        <v>3589</v>
      </c>
      <c r="AG41" s="193">
        <f t="shared" si="37"/>
        <v>1262</v>
      </c>
      <c r="AH41" s="194">
        <f t="shared" si="37"/>
        <v>1302</v>
      </c>
      <c r="AI41" s="195">
        <f t="shared" si="37"/>
        <v>918</v>
      </c>
      <c r="AJ41" s="192">
        <f t="shared" si="37"/>
        <v>560</v>
      </c>
      <c r="AK41" s="196">
        <f t="shared" si="37"/>
        <v>373</v>
      </c>
      <c r="AL41" s="194">
        <f t="shared" si="37"/>
        <v>1389</v>
      </c>
      <c r="AM41" s="195">
        <f t="shared" si="37"/>
        <v>1815</v>
      </c>
      <c r="AN41" s="192">
        <f t="shared" si="37"/>
        <v>179</v>
      </c>
      <c r="AO41" s="196">
        <f t="shared" si="37"/>
        <v>562</v>
      </c>
      <c r="AP41" s="194">
        <f t="shared" si="37"/>
        <v>236</v>
      </c>
      <c r="AQ41" s="192">
        <f t="shared" si="37"/>
        <v>1290</v>
      </c>
      <c r="AR41" s="197">
        <f t="shared" si="37"/>
        <v>1145</v>
      </c>
      <c r="AS41" s="198">
        <f t="shared" si="37"/>
        <v>1946</v>
      </c>
      <c r="AT41" s="192">
        <f t="shared" si="37"/>
        <v>768</v>
      </c>
      <c r="AU41" s="196">
        <f t="shared" si="37"/>
        <v>935</v>
      </c>
      <c r="AV41" s="194">
        <f t="shared" si="37"/>
        <v>1420</v>
      </c>
      <c r="AW41" s="195">
        <f t="shared" si="37"/>
        <v>1070</v>
      </c>
      <c r="AX41" s="192">
        <f t="shared" si="37"/>
        <v>252</v>
      </c>
      <c r="AY41" s="196">
        <f t="shared" si="37"/>
        <v>563</v>
      </c>
      <c r="AZ41" s="194">
        <f t="shared" si="37"/>
        <v>747</v>
      </c>
      <c r="BA41" s="195">
        <f t="shared" si="37"/>
        <v>1366</v>
      </c>
      <c r="BB41" s="192">
        <f t="shared" si="37"/>
        <v>869</v>
      </c>
      <c r="BC41" s="196">
        <f t="shared" si="37"/>
        <v>803</v>
      </c>
      <c r="BD41" s="194">
        <f t="shared" si="37"/>
        <v>2524</v>
      </c>
      <c r="BE41" s="192">
        <f t="shared" si="37"/>
        <v>1934</v>
      </c>
      <c r="BF41" s="173">
        <f>SUM(AF41,AH41,AJ41,AL41,AN41,AP41,AR41,AT41,AV41,AX41,AZ41,BB41,BD41)</f>
        <v>14980</v>
      </c>
      <c r="BG41" s="174">
        <f>SUM(AG41,AI41,AK41,AM41,AO41,AQ41,AS41,AU41,AW41,AY41,BA41,BC41,BE41)</f>
        <v>14837</v>
      </c>
      <c r="BI41" s="138" t="s">
        <v>17</v>
      </c>
      <c r="BJ41" s="130">
        <f t="shared" ref="BJ41:CK41" si="40">B41/B64</f>
        <v>6.7738608663041443E-3</v>
      </c>
      <c r="BK41" s="131">
        <f t="shared" si="40"/>
        <v>0</v>
      </c>
      <c r="BL41" s="132">
        <f t="shared" si="40"/>
        <v>6.09475620975161E-3</v>
      </c>
      <c r="BM41" s="133">
        <f t="shared" si="40"/>
        <v>0</v>
      </c>
      <c r="BN41" s="130">
        <f t="shared" si="40"/>
        <v>5.0251256281407036E-3</v>
      </c>
      <c r="BO41" s="131">
        <f t="shared" si="40"/>
        <v>0</v>
      </c>
      <c r="BP41" s="132">
        <f t="shared" si="40"/>
        <v>6.784692038587936E-3</v>
      </c>
      <c r="BQ41" s="133">
        <f t="shared" si="40"/>
        <v>1.2872995031023917E-4</v>
      </c>
      <c r="BR41" s="130">
        <f t="shared" si="40"/>
        <v>2.5967281225655674E-4</v>
      </c>
      <c r="BS41" s="131">
        <f t="shared" si="40"/>
        <v>5.9594755661501785E-4</v>
      </c>
      <c r="BT41" s="132">
        <f t="shared" si="40"/>
        <v>5.7653502450273858E-4</v>
      </c>
      <c r="BU41" s="130">
        <f t="shared" si="40"/>
        <v>1.0738975770185919E-3</v>
      </c>
      <c r="BV41" s="134">
        <f t="shared" si="40"/>
        <v>1.1244377811094452E-3</v>
      </c>
      <c r="BW41" s="135">
        <f t="shared" si="40"/>
        <v>2.9247248930647463E-4</v>
      </c>
      <c r="BX41" s="130">
        <f t="shared" si="40"/>
        <v>9.3904061350653413E-4</v>
      </c>
      <c r="BY41" s="131">
        <f t="shared" si="40"/>
        <v>7.5694497010067363E-5</v>
      </c>
      <c r="BZ41" s="132">
        <f t="shared" si="40"/>
        <v>1.995311019105103E-4</v>
      </c>
      <c r="CA41" s="133">
        <f t="shared" si="40"/>
        <v>4.447079750963534E-4</v>
      </c>
      <c r="CB41" s="130">
        <f t="shared" si="40"/>
        <v>0</v>
      </c>
      <c r="CC41" s="131">
        <f t="shared" si="40"/>
        <v>0</v>
      </c>
      <c r="CD41" s="132">
        <f t="shared" si="40"/>
        <v>5.3746103407502955E-5</v>
      </c>
      <c r="CE41" s="133">
        <f t="shared" si="40"/>
        <v>0</v>
      </c>
      <c r="CF41" s="130">
        <f t="shared" si="40"/>
        <v>5.7448153041879702E-5</v>
      </c>
      <c r="CG41" s="131">
        <f t="shared" si="40"/>
        <v>0</v>
      </c>
      <c r="CH41" s="132">
        <f t="shared" si="40"/>
        <v>0</v>
      </c>
      <c r="CI41" s="130">
        <f t="shared" si="40"/>
        <v>0</v>
      </c>
      <c r="CJ41" s="136">
        <f t="shared" si="40"/>
        <v>2.7350856790913842E-3</v>
      </c>
      <c r="CK41" s="137">
        <f t="shared" si="40"/>
        <v>1.7044486108743821E-4</v>
      </c>
    </row>
    <row r="42" spans="1:93" ht="14" thickBot="1">
      <c r="A42" s="249" t="s">
        <v>18</v>
      </c>
      <c r="B42" s="199">
        <v>1609</v>
      </c>
      <c r="C42" s="200">
        <v>0</v>
      </c>
      <c r="D42" s="201">
        <v>592</v>
      </c>
      <c r="E42" s="202">
        <v>49</v>
      </c>
      <c r="F42" s="199">
        <v>254</v>
      </c>
      <c r="G42" s="203">
        <v>17</v>
      </c>
      <c r="H42" s="201">
        <v>786</v>
      </c>
      <c r="I42" s="202">
        <v>219</v>
      </c>
      <c r="J42" s="199">
        <v>58</v>
      </c>
      <c r="K42" s="203">
        <v>62</v>
      </c>
      <c r="L42" s="201">
        <v>35</v>
      </c>
      <c r="M42" s="199">
        <v>244</v>
      </c>
      <c r="N42" s="204">
        <v>297</v>
      </c>
      <c r="O42" s="205">
        <v>350</v>
      </c>
      <c r="P42" s="199">
        <v>181</v>
      </c>
      <c r="Q42" s="203">
        <v>217</v>
      </c>
      <c r="R42" s="201">
        <v>298</v>
      </c>
      <c r="S42" s="202">
        <v>329</v>
      </c>
      <c r="T42" s="199">
        <v>39</v>
      </c>
      <c r="U42" s="203">
        <v>184</v>
      </c>
      <c r="V42" s="201">
        <v>189</v>
      </c>
      <c r="W42" s="202">
        <v>340</v>
      </c>
      <c r="X42" s="199">
        <v>212</v>
      </c>
      <c r="Y42" s="203">
        <v>271</v>
      </c>
      <c r="Z42" s="201">
        <v>788</v>
      </c>
      <c r="AA42" s="199">
        <v>566</v>
      </c>
      <c r="AB42" s="171">
        <f t="shared" si="39"/>
        <v>5338</v>
      </c>
      <c r="AC42" s="174">
        <f t="shared" si="36"/>
        <v>2848</v>
      </c>
      <c r="AE42" s="254" t="str">
        <f>$AE$11</f>
        <v>09:00 - 09:59</v>
      </c>
      <c r="AF42" s="127">
        <f>SUMIF($A$9:$A$32,$AE42,B$40:B$63)</f>
        <v>3167</v>
      </c>
      <c r="AG42" s="200">
        <f t="shared" si="37"/>
        <v>1245</v>
      </c>
      <c r="AH42" s="201">
        <f t="shared" si="37"/>
        <v>1171</v>
      </c>
      <c r="AI42" s="202">
        <f t="shared" si="37"/>
        <v>783</v>
      </c>
      <c r="AJ42" s="199">
        <f t="shared" si="37"/>
        <v>568</v>
      </c>
      <c r="AK42" s="203">
        <f t="shared" si="37"/>
        <v>293</v>
      </c>
      <c r="AL42" s="201">
        <f t="shared" si="37"/>
        <v>1461</v>
      </c>
      <c r="AM42" s="202">
        <f t="shared" si="37"/>
        <v>1824</v>
      </c>
      <c r="AN42" s="199">
        <f t="shared" si="37"/>
        <v>191</v>
      </c>
      <c r="AO42" s="203">
        <f t="shared" si="37"/>
        <v>550</v>
      </c>
      <c r="AP42" s="201">
        <f t="shared" si="37"/>
        <v>246</v>
      </c>
      <c r="AQ42" s="199">
        <f t="shared" si="37"/>
        <v>1235</v>
      </c>
      <c r="AR42" s="204">
        <f t="shared" si="37"/>
        <v>1089</v>
      </c>
      <c r="AS42" s="205">
        <f t="shared" si="37"/>
        <v>2117</v>
      </c>
      <c r="AT42" s="199">
        <f t="shared" si="37"/>
        <v>807</v>
      </c>
      <c r="AU42" s="203">
        <f t="shared" si="37"/>
        <v>816</v>
      </c>
      <c r="AV42" s="201">
        <f t="shared" si="37"/>
        <v>1345</v>
      </c>
      <c r="AW42" s="202">
        <f t="shared" si="37"/>
        <v>1011</v>
      </c>
      <c r="AX42" s="199">
        <f t="shared" si="37"/>
        <v>197</v>
      </c>
      <c r="AY42" s="203">
        <f t="shared" si="37"/>
        <v>422</v>
      </c>
      <c r="AZ42" s="201">
        <f t="shared" si="37"/>
        <v>705</v>
      </c>
      <c r="BA42" s="202">
        <f t="shared" si="37"/>
        <v>1634</v>
      </c>
      <c r="BB42" s="199">
        <f t="shared" si="37"/>
        <v>862</v>
      </c>
      <c r="BC42" s="203">
        <f t="shared" si="37"/>
        <v>828</v>
      </c>
      <c r="BD42" s="201">
        <f t="shared" si="37"/>
        <v>2716</v>
      </c>
      <c r="BE42" s="199">
        <f t="shared" si="37"/>
        <v>2232</v>
      </c>
      <c r="BF42" s="173">
        <f>SUM(AF42,AH42,AJ42,AL42,AN42,AP42,AR42,AT42,AV42,AX42,AZ42,BB42,BD42)</f>
        <v>14525</v>
      </c>
      <c r="BG42" s="174">
        <f>SUM(AG42,AI42,AK42,AM42,AO42,AQ42,AS42,AU42,AW42,AY42,BA42,BC42,BE42)</f>
        <v>14990</v>
      </c>
      <c r="BI42" s="147" t="s">
        <v>18</v>
      </c>
      <c r="BJ42" s="130">
        <f t="shared" ref="BJ42:CK42" si="41">B42/B64</f>
        <v>3.7713294580911307E-2</v>
      </c>
      <c r="BK42" s="131">
        <f t="shared" si="41"/>
        <v>0</v>
      </c>
      <c r="BL42" s="132">
        <f t="shared" si="41"/>
        <v>3.4038638454461818E-2</v>
      </c>
      <c r="BM42" s="133">
        <f t="shared" si="41"/>
        <v>3.2868258653072175E-3</v>
      </c>
      <c r="BN42" s="130">
        <f t="shared" si="41"/>
        <v>3.1131266086530211E-2</v>
      </c>
      <c r="BO42" s="131">
        <f t="shared" si="41"/>
        <v>3.0179300550328423E-3</v>
      </c>
      <c r="BP42" s="132">
        <f t="shared" si="41"/>
        <v>2.7774833032969362E-2</v>
      </c>
      <c r="BQ42" s="133">
        <f t="shared" si="41"/>
        <v>5.6383718235884757E-3</v>
      </c>
      <c r="BR42" s="130">
        <f t="shared" si="41"/>
        <v>1.5061023110880291E-2</v>
      </c>
      <c r="BS42" s="131">
        <f t="shared" si="41"/>
        <v>1.2316249503377036E-2</v>
      </c>
      <c r="BT42" s="132">
        <f t="shared" si="41"/>
        <v>5.0446814643989625E-3</v>
      </c>
      <c r="BU42" s="130">
        <f t="shared" si="41"/>
        <v>1.6376938049533527E-2</v>
      </c>
      <c r="BV42" s="134">
        <f t="shared" si="41"/>
        <v>1.3914917541229385E-2</v>
      </c>
      <c r="BW42" s="135">
        <f t="shared" si="41"/>
        <v>1.2795671407158263E-2</v>
      </c>
      <c r="BX42" s="130">
        <f t="shared" si="41"/>
        <v>1.416386258705689E-2</v>
      </c>
      <c r="BY42" s="131">
        <f t="shared" si="41"/>
        <v>1.6425705851184618E-2</v>
      </c>
      <c r="BZ42" s="132">
        <f t="shared" si="41"/>
        <v>1.4865067092333017E-2</v>
      </c>
      <c r="CA42" s="133">
        <f t="shared" si="41"/>
        <v>1.6256547089633363E-2</v>
      </c>
      <c r="CB42" s="130">
        <f t="shared" si="41"/>
        <v>7.5144508670520228E-3</v>
      </c>
      <c r="CC42" s="131">
        <f t="shared" si="41"/>
        <v>3.5081029551954239E-2</v>
      </c>
      <c r="CD42" s="132">
        <f t="shared" si="41"/>
        <v>1.0158013544018058E-2</v>
      </c>
      <c r="CE42" s="133">
        <f t="shared" si="41"/>
        <v>1.6883503823617044E-2</v>
      </c>
      <c r="CF42" s="130">
        <f t="shared" si="41"/>
        <v>1.2179008444878497E-2</v>
      </c>
      <c r="CG42" s="131">
        <f t="shared" si="41"/>
        <v>2.8100373289091662E-2</v>
      </c>
      <c r="CH42" s="132">
        <f t="shared" si="41"/>
        <v>1.7861595303397784E-2</v>
      </c>
      <c r="CI42" s="130">
        <f t="shared" si="41"/>
        <v>1.3698298603548004E-2</v>
      </c>
      <c r="CJ42" s="136">
        <f t="shared" si="41"/>
        <v>2.1629462748133051E-2</v>
      </c>
      <c r="CK42" s="137">
        <f t="shared" si="41"/>
        <v>1.155778486611962E-2</v>
      </c>
    </row>
    <row r="43" spans="1:93" ht="15" thickTop="1" thickBot="1">
      <c r="A43" s="248" t="s">
        <v>19</v>
      </c>
      <c r="B43" s="192">
        <v>2661</v>
      </c>
      <c r="C43" s="193">
        <v>548</v>
      </c>
      <c r="D43" s="194">
        <v>1050</v>
      </c>
      <c r="E43" s="195">
        <v>392</v>
      </c>
      <c r="F43" s="192">
        <v>399</v>
      </c>
      <c r="G43" s="196">
        <v>165</v>
      </c>
      <c r="H43" s="194">
        <v>966</v>
      </c>
      <c r="I43" s="195">
        <v>954</v>
      </c>
      <c r="J43" s="192">
        <v>97</v>
      </c>
      <c r="K43" s="196">
        <v>197</v>
      </c>
      <c r="L43" s="194">
        <v>169</v>
      </c>
      <c r="M43" s="192">
        <v>652</v>
      </c>
      <c r="N43" s="197">
        <v>766</v>
      </c>
      <c r="O43" s="198">
        <v>1037</v>
      </c>
      <c r="P43" s="192">
        <v>570</v>
      </c>
      <c r="Q43" s="196">
        <v>513</v>
      </c>
      <c r="R43" s="194">
        <v>918</v>
      </c>
      <c r="S43" s="195">
        <v>754</v>
      </c>
      <c r="T43" s="192">
        <v>209</v>
      </c>
      <c r="U43" s="196">
        <v>369</v>
      </c>
      <c r="V43" s="194">
        <v>578</v>
      </c>
      <c r="W43" s="195">
        <v>963</v>
      </c>
      <c r="X43" s="192">
        <v>737</v>
      </c>
      <c r="Y43" s="196">
        <v>531</v>
      </c>
      <c r="Z43" s="194">
        <v>1767</v>
      </c>
      <c r="AA43" s="192">
        <v>1392</v>
      </c>
      <c r="AB43" s="171">
        <f t="shared" si="39"/>
        <v>10887</v>
      </c>
      <c r="AC43" s="174">
        <f t="shared" si="36"/>
        <v>8467</v>
      </c>
      <c r="AE43" s="244" t="s">
        <v>13</v>
      </c>
      <c r="AF43" s="20">
        <f t="shared" ref="AF43:BG43" si="42">SUM(AF40:AF42)</f>
        <v>10166</v>
      </c>
      <c r="AG43" s="21">
        <f t="shared" si="42"/>
        <v>3283</v>
      </c>
      <c r="AH43" s="20">
        <f t="shared" si="42"/>
        <v>3683</v>
      </c>
      <c r="AI43" s="21">
        <f t="shared" si="42"/>
        <v>2508</v>
      </c>
      <c r="AJ43" s="20">
        <f t="shared" si="42"/>
        <v>1600</v>
      </c>
      <c r="AK43" s="21">
        <f t="shared" si="42"/>
        <v>1035</v>
      </c>
      <c r="AL43" s="20">
        <f t="shared" si="42"/>
        <v>4060</v>
      </c>
      <c r="AM43" s="21">
        <f t="shared" si="42"/>
        <v>5279</v>
      </c>
      <c r="AN43" s="20">
        <f t="shared" si="42"/>
        <v>536</v>
      </c>
      <c r="AO43" s="21">
        <f t="shared" si="42"/>
        <v>1605</v>
      </c>
      <c r="AP43" s="20">
        <f t="shared" si="42"/>
        <v>710</v>
      </c>
      <c r="AQ43" s="21">
        <f t="shared" si="42"/>
        <v>3628</v>
      </c>
      <c r="AR43" s="20">
        <f t="shared" si="42"/>
        <v>3467</v>
      </c>
      <c r="AS43" s="21">
        <f t="shared" si="42"/>
        <v>5787</v>
      </c>
      <c r="AT43" s="20">
        <f t="shared" si="42"/>
        <v>2348</v>
      </c>
      <c r="AU43" s="21">
        <f t="shared" si="42"/>
        <v>2611</v>
      </c>
      <c r="AV43" s="20">
        <f t="shared" si="42"/>
        <v>4072</v>
      </c>
      <c r="AW43" s="21">
        <f t="shared" si="42"/>
        <v>3002</v>
      </c>
      <c r="AX43" s="20">
        <f t="shared" si="42"/>
        <v>698</v>
      </c>
      <c r="AY43" s="21">
        <f t="shared" si="42"/>
        <v>1521</v>
      </c>
      <c r="AZ43" s="20">
        <f t="shared" si="42"/>
        <v>2326</v>
      </c>
      <c r="BA43" s="21">
        <f t="shared" si="42"/>
        <v>4150</v>
      </c>
      <c r="BB43" s="20">
        <f t="shared" si="42"/>
        <v>2677</v>
      </c>
      <c r="BC43" s="21">
        <f t="shared" si="42"/>
        <v>2486</v>
      </c>
      <c r="BD43" s="20">
        <f t="shared" si="42"/>
        <v>7823</v>
      </c>
      <c r="BE43" s="21">
        <f t="shared" si="42"/>
        <v>6208</v>
      </c>
      <c r="BF43" s="175">
        <f t="shared" si="42"/>
        <v>44166</v>
      </c>
      <c r="BG43" s="176">
        <f t="shared" si="42"/>
        <v>43103</v>
      </c>
      <c r="BI43" s="138" t="s">
        <v>19</v>
      </c>
      <c r="BJ43" s="130">
        <f t="shared" ref="BJ43:CK43" si="43">B43/B64</f>
        <v>6.23710856928558E-2</v>
      </c>
      <c r="BK43" s="131">
        <f t="shared" si="43"/>
        <v>1.829655103335448E-2</v>
      </c>
      <c r="BL43" s="132">
        <f t="shared" si="43"/>
        <v>6.0372585096596133E-2</v>
      </c>
      <c r="BM43" s="133">
        <f t="shared" si="43"/>
        <v>2.629460692245774E-2</v>
      </c>
      <c r="BN43" s="130">
        <f t="shared" si="43"/>
        <v>4.8903051844588798E-2</v>
      </c>
      <c r="BO43" s="131">
        <f t="shared" si="43"/>
        <v>2.9291674063554058E-2</v>
      </c>
      <c r="BP43" s="132">
        <f t="shared" si="43"/>
        <v>3.4135481819145552E-2</v>
      </c>
      <c r="BQ43" s="133">
        <f t="shared" si="43"/>
        <v>2.4561674519193635E-2</v>
      </c>
      <c r="BR43" s="130">
        <f t="shared" si="43"/>
        <v>2.5188262788886005E-2</v>
      </c>
      <c r="BS43" s="131">
        <f t="shared" si="43"/>
        <v>3.913388955105284E-2</v>
      </c>
      <c r="BT43" s="132">
        <f t="shared" si="43"/>
        <v>2.4358604785240705E-2</v>
      </c>
      <c r="BU43" s="130">
        <f t="shared" si="43"/>
        <v>4.3761326263507615E-2</v>
      </c>
      <c r="BV43" s="134">
        <f t="shared" si="43"/>
        <v>3.588830584707646E-2</v>
      </c>
      <c r="BW43" s="135">
        <f t="shared" si="43"/>
        <v>3.791174642635177E-2</v>
      </c>
      <c r="BX43" s="130">
        <f t="shared" si="43"/>
        <v>4.4604429141560376E-2</v>
      </c>
      <c r="BY43" s="131">
        <f t="shared" si="43"/>
        <v>3.8831276966164563E-2</v>
      </c>
      <c r="BZ43" s="132">
        <f t="shared" si="43"/>
        <v>4.5792387888462113E-2</v>
      </c>
      <c r="CA43" s="133">
        <f t="shared" si="43"/>
        <v>3.7256645913627831E-2</v>
      </c>
      <c r="CB43" s="130">
        <f t="shared" si="43"/>
        <v>4.0269749518304435E-2</v>
      </c>
      <c r="CC43" s="131">
        <f t="shared" si="43"/>
        <v>7.0352716873212581E-2</v>
      </c>
      <c r="CD43" s="132">
        <f t="shared" si="43"/>
        <v>3.1065247769536709E-2</v>
      </c>
      <c r="CE43" s="133">
        <f t="shared" si="43"/>
        <v>4.7820041712185915E-2</v>
      </c>
      <c r="CF43" s="130">
        <f t="shared" si="43"/>
        <v>4.233928879186534E-2</v>
      </c>
      <c r="CG43" s="131">
        <f t="shared" si="43"/>
        <v>5.5060141020323521E-2</v>
      </c>
      <c r="CH43" s="132">
        <f t="shared" si="43"/>
        <v>4.0052587437949087E-2</v>
      </c>
      <c r="CI43" s="130">
        <f t="shared" si="43"/>
        <v>3.3689101865969649E-2</v>
      </c>
      <c r="CJ43" s="136">
        <f t="shared" si="43"/>
        <v>4.4113893019656146E-2</v>
      </c>
      <c r="CK43" s="137">
        <f t="shared" si="43"/>
        <v>3.4360872353031889E-2</v>
      </c>
    </row>
    <row r="44" spans="1:93" ht="14" thickTop="1">
      <c r="A44" s="249" t="s">
        <v>20</v>
      </c>
      <c r="B44" s="199">
        <v>3410</v>
      </c>
      <c r="C44" s="200">
        <v>776</v>
      </c>
      <c r="D44" s="201">
        <v>1210</v>
      </c>
      <c r="E44" s="202">
        <v>807</v>
      </c>
      <c r="F44" s="199">
        <v>472</v>
      </c>
      <c r="G44" s="203">
        <v>369</v>
      </c>
      <c r="H44" s="201">
        <v>1210</v>
      </c>
      <c r="I44" s="202">
        <v>1640</v>
      </c>
      <c r="J44" s="199">
        <v>166</v>
      </c>
      <c r="K44" s="203">
        <v>493</v>
      </c>
      <c r="L44" s="201">
        <v>228</v>
      </c>
      <c r="M44" s="199">
        <v>1103</v>
      </c>
      <c r="N44" s="204">
        <v>1233</v>
      </c>
      <c r="O44" s="205">
        <v>1724</v>
      </c>
      <c r="P44" s="199">
        <v>773</v>
      </c>
      <c r="Q44" s="203">
        <v>860</v>
      </c>
      <c r="R44" s="201">
        <v>1307</v>
      </c>
      <c r="S44" s="202">
        <v>921</v>
      </c>
      <c r="T44" s="199">
        <v>249</v>
      </c>
      <c r="U44" s="203">
        <v>536</v>
      </c>
      <c r="V44" s="201">
        <v>874</v>
      </c>
      <c r="W44" s="202">
        <v>1150</v>
      </c>
      <c r="X44" s="199">
        <v>946</v>
      </c>
      <c r="Y44" s="203">
        <v>855</v>
      </c>
      <c r="Z44" s="201">
        <v>2583</v>
      </c>
      <c r="AA44" s="199">
        <v>2042</v>
      </c>
      <c r="AB44" s="171">
        <f t="shared" si="39"/>
        <v>14661</v>
      </c>
      <c r="AC44" s="174">
        <f t="shared" si="36"/>
        <v>13276</v>
      </c>
      <c r="BI44" s="147" t="s">
        <v>20</v>
      </c>
      <c r="BJ44" s="130">
        <f t="shared" ref="BJ44:CK44" si="44">B44/B64</f>
        <v>7.9926870429401844E-2</v>
      </c>
      <c r="BK44" s="131">
        <f t="shared" si="44"/>
        <v>2.5908984674969115E-2</v>
      </c>
      <c r="BL44" s="132">
        <f t="shared" si="44"/>
        <v>6.9572217111315546E-2</v>
      </c>
      <c r="BM44" s="133">
        <f t="shared" si="44"/>
        <v>5.4132009659243356E-2</v>
      </c>
      <c r="BN44" s="130">
        <f t="shared" si="44"/>
        <v>5.7850226743473468E-2</v>
      </c>
      <c r="BO44" s="131">
        <f t="shared" si="44"/>
        <v>6.5506834723948165E-2</v>
      </c>
      <c r="BP44" s="132">
        <f t="shared" si="44"/>
        <v>4.2757694618184391E-2</v>
      </c>
      <c r="BQ44" s="133">
        <f t="shared" si="44"/>
        <v>4.2223423701758453E-2</v>
      </c>
      <c r="BR44" s="130">
        <f t="shared" si="44"/>
        <v>4.3105686834588416E-2</v>
      </c>
      <c r="BS44" s="131">
        <f t="shared" si="44"/>
        <v>9.7934048470401269E-2</v>
      </c>
      <c r="BT44" s="132">
        <f t="shared" si="44"/>
        <v>3.2862496396656095E-2</v>
      </c>
      <c r="BU44" s="130">
        <f t="shared" si="44"/>
        <v>7.403181421571918E-2</v>
      </c>
      <c r="BV44" s="134">
        <f t="shared" si="44"/>
        <v>5.7767991004497754E-2</v>
      </c>
      <c r="BW44" s="135">
        <f t="shared" si="44"/>
        <v>6.3027821445545279E-2</v>
      </c>
      <c r="BX44" s="130">
        <f t="shared" si="44"/>
        <v>6.0489866186712572E-2</v>
      </c>
      <c r="BY44" s="131">
        <f t="shared" si="44"/>
        <v>6.5097267428657943E-2</v>
      </c>
      <c r="BZ44" s="132">
        <f t="shared" si="44"/>
        <v>6.5196787549259241E-2</v>
      </c>
      <c r="CA44" s="133">
        <f t="shared" si="44"/>
        <v>4.5508449451526829E-2</v>
      </c>
      <c r="CB44" s="130">
        <f t="shared" si="44"/>
        <v>4.797687861271676E-2</v>
      </c>
      <c r="CC44" s="131">
        <f t="shared" si="44"/>
        <v>0.10219256434699714</v>
      </c>
      <c r="CD44" s="132">
        <f t="shared" si="44"/>
        <v>4.6974094378157583E-2</v>
      </c>
      <c r="CE44" s="133">
        <f t="shared" si="44"/>
        <v>5.7105968815175288E-2</v>
      </c>
      <c r="CF44" s="130">
        <f t="shared" si="44"/>
        <v>5.4345952777618202E-2</v>
      </c>
      <c r="CG44" s="131">
        <f t="shared" si="44"/>
        <v>8.8656159270012441E-2</v>
      </c>
      <c r="CH44" s="132">
        <f t="shared" si="44"/>
        <v>5.8548858716594508E-2</v>
      </c>
      <c r="CI44" s="130">
        <f t="shared" si="44"/>
        <v>4.9420363513153757E-2</v>
      </c>
      <c r="CJ44" s="136">
        <f t="shared" si="44"/>
        <v>5.9406060949864864E-2</v>
      </c>
      <c r="CK44" s="137">
        <f t="shared" si="44"/>
        <v>5.3876808947543563E-2</v>
      </c>
    </row>
    <row r="45" spans="1:93" ht="14" thickBot="1">
      <c r="A45" s="248" t="s">
        <v>21</v>
      </c>
      <c r="B45" s="192">
        <v>3589</v>
      </c>
      <c r="C45" s="193">
        <v>1262</v>
      </c>
      <c r="D45" s="194">
        <v>1302</v>
      </c>
      <c r="E45" s="195">
        <v>918</v>
      </c>
      <c r="F45" s="192">
        <v>560</v>
      </c>
      <c r="G45" s="196">
        <v>373</v>
      </c>
      <c r="H45" s="194">
        <v>1389</v>
      </c>
      <c r="I45" s="195">
        <v>1815</v>
      </c>
      <c r="J45" s="192">
        <v>179</v>
      </c>
      <c r="K45" s="196">
        <v>562</v>
      </c>
      <c r="L45" s="194">
        <v>236</v>
      </c>
      <c r="M45" s="192">
        <v>1290</v>
      </c>
      <c r="N45" s="197">
        <v>1145</v>
      </c>
      <c r="O45" s="198">
        <v>1946</v>
      </c>
      <c r="P45" s="192">
        <v>768</v>
      </c>
      <c r="Q45" s="196">
        <v>935</v>
      </c>
      <c r="R45" s="194">
        <v>1420</v>
      </c>
      <c r="S45" s="195">
        <v>1070</v>
      </c>
      <c r="T45" s="192">
        <v>252</v>
      </c>
      <c r="U45" s="196">
        <v>563</v>
      </c>
      <c r="V45" s="194">
        <v>747</v>
      </c>
      <c r="W45" s="195">
        <v>1366</v>
      </c>
      <c r="X45" s="192">
        <v>869</v>
      </c>
      <c r="Y45" s="196">
        <v>803</v>
      </c>
      <c r="Z45" s="194">
        <v>2524</v>
      </c>
      <c r="AA45" s="192">
        <v>1934</v>
      </c>
      <c r="AB45" s="171">
        <f t="shared" si="39"/>
        <v>14980</v>
      </c>
      <c r="AC45" s="174">
        <f t="shared" si="36"/>
        <v>14837</v>
      </c>
      <c r="AE45" s="246" t="s">
        <v>88</v>
      </c>
      <c r="BI45" s="138" t="s">
        <v>21</v>
      </c>
      <c r="BJ45" s="130">
        <f t="shared" ref="BJ45:CK45" si="45">B45/B64</f>
        <v>8.4122445152822051E-2</v>
      </c>
      <c r="BK45" s="131">
        <f t="shared" si="45"/>
        <v>4.2135487963674001E-2</v>
      </c>
      <c r="BL45" s="132">
        <f t="shared" si="45"/>
        <v>7.4862005519779215E-2</v>
      </c>
      <c r="BM45" s="133">
        <f t="shared" si="45"/>
        <v>6.1577676415347463E-2</v>
      </c>
      <c r="BN45" s="130">
        <f t="shared" si="45"/>
        <v>6.863586223801936E-2</v>
      </c>
      <c r="BO45" s="131">
        <f t="shared" si="45"/>
        <v>6.621693591336765E-2</v>
      </c>
      <c r="BP45" s="132">
        <f t="shared" si="45"/>
        <v>4.9083006466659598E-2</v>
      </c>
      <c r="BQ45" s="133">
        <f t="shared" si="45"/>
        <v>4.6728971962616821E-2</v>
      </c>
      <c r="BR45" s="130">
        <f t="shared" si="45"/>
        <v>4.6481433393923653E-2</v>
      </c>
      <c r="BS45" s="131">
        <f t="shared" si="45"/>
        <v>0.11164084227254668</v>
      </c>
      <c r="BT45" s="132">
        <f t="shared" si="45"/>
        <v>3.4015566445661574E-2</v>
      </c>
      <c r="BU45" s="130">
        <f t="shared" si="45"/>
        <v>8.6582992147123963E-2</v>
      </c>
      <c r="BV45" s="134">
        <f t="shared" si="45"/>
        <v>5.3645052473763118E-2</v>
      </c>
      <c r="BW45" s="135">
        <f t="shared" si="45"/>
        <v>7.1143933023799955E-2</v>
      </c>
      <c r="BX45" s="130">
        <f t="shared" si="45"/>
        <v>6.0098599264418184E-2</v>
      </c>
      <c r="BY45" s="131">
        <f t="shared" si="45"/>
        <v>7.0774354704412984E-2</v>
      </c>
      <c r="BZ45" s="132">
        <f t="shared" si="45"/>
        <v>7.0833541178231152E-2</v>
      </c>
      <c r="CA45" s="133">
        <f t="shared" si="45"/>
        <v>5.2870837039233128E-2</v>
      </c>
      <c r="CB45" s="130">
        <f t="shared" si="45"/>
        <v>4.8554913294797684E-2</v>
      </c>
      <c r="CC45" s="131">
        <f t="shared" si="45"/>
        <v>0.10734032411820782</v>
      </c>
      <c r="CD45" s="132">
        <f t="shared" si="45"/>
        <v>4.0148339245404709E-2</v>
      </c>
      <c r="CE45" s="133">
        <f t="shared" si="45"/>
        <v>6.7831959479590823E-2</v>
      </c>
      <c r="CF45" s="130">
        <f t="shared" si="45"/>
        <v>4.9922444993393461E-2</v>
      </c>
      <c r="CG45" s="131">
        <f t="shared" si="45"/>
        <v>8.3264205723766069E-2</v>
      </c>
      <c r="CH45" s="132">
        <f t="shared" si="45"/>
        <v>5.7211505768751274E-2</v>
      </c>
      <c r="CI45" s="130">
        <f t="shared" si="45"/>
        <v>4.6806553885621625E-2</v>
      </c>
      <c r="CJ45" s="136">
        <f t="shared" si="45"/>
        <v>6.0698642181909533E-2</v>
      </c>
      <c r="CK45" s="137">
        <f t="shared" si="45"/>
        <v>6.0211676284626682E-2</v>
      </c>
    </row>
    <row r="46" spans="1:93" ht="15" thickTop="1" thickBot="1">
      <c r="A46" s="249" t="s">
        <v>22</v>
      </c>
      <c r="B46" s="199">
        <v>3167</v>
      </c>
      <c r="C46" s="200">
        <v>1245</v>
      </c>
      <c r="D46" s="201">
        <v>1171</v>
      </c>
      <c r="E46" s="202">
        <v>783</v>
      </c>
      <c r="F46" s="199">
        <v>568</v>
      </c>
      <c r="G46" s="203">
        <v>293</v>
      </c>
      <c r="H46" s="201">
        <v>1461</v>
      </c>
      <c r="I46" s="202">
        <v>1824</v>
      </c>
      <c r="J46" s="199">
        <v>191</v>
      </c>
      <c r="K46" s="203">
        <v>550</v>
      </c>
      <c r="L46" s="201">
        <v>246</v>
      </c>
      <c r="M46" s="199">
        <v>1235</v>
      </c>
      <c r="N46" s="204">
        <v>1089</v>
      </c>
      <c r="O46" s="205">
        <v>2117</v>
      </c>
      <c r="P46" s="199">
        <v>807</v>
      </c>
      <c r="Q46" s="203">
        <v>816</v>
      </c>
      <c r="R46" s="201">
        <v>1345</v>
      </c>
      <c r="S46" s="202">
        <v>1011</v>
      </c>
      <c r="T46" s="199">
        <v>197</v>
      </c>
      <c r="U46" s="203">
        <v>422</v>
      </c>
      <c r="V46" s="201">
        <v>705</v>
      </c>
      <c r="W46" s="202">
        <v>1634</v>
      </c>
      <c r="X46" s="199">
        <v>862</v>
      </c>
      <c r="Y46" s="203">
        <v>828</v>
      </c>
      <c r="Z46" s="201">
        <v>2716</v>
      </c>
      <c r="AA46" s="199">
        <v>2232</v>
      </c>
      <c r="AB46" s="171">
        <f t="shared" si="39"/>
        <v>14525</v>
      </c>
      <c r="AC46" s="174">
        <f t="shared" si="36"/>
        <v>14990</v>
      </c>
      <c r="AE46" s="315" t="s">
        <v>0</v>
      </c>
      <c r="AF46" s="309" t="s">
        <v>1</v>
      </c>
      <c r="AG46" s="310"/>
      <c r="AH46" s="309" t="s">
        <v>2</v>
      </c>
      <c r="AI46" s="310"/>
      <c r="AJ46" s="309" t="s">
        <v>3</v>
      </c>
      <c r="AK46" s="310"/>
      <c r="AL46" s="309" t="s">
        <v>4</v>
      </c>
      <c r="AM46" s="310"/>
      <c r="AN46" s="309" t="s">
        <v>5</v>
      </c>
      <c r="AO46" s="310"/>
      <c r="AP46" s="309" t="s">
        <v>6</v>
      </c>
      <c r="AQ46" s="310"/>
      <c r="AR46" s="309" t="s">
        <v>7</v>
      </c>
      <c r="AS46" s="310"/>
      <c r="AT46" s="309" t="s">
        <v>8</v>
      </c>
      <c r="AU46" s="310"/>
      <c r="AV46" s="309" t="s">
        <v>9</v>
      </c>
      <c r="AW46" s="310"/>
      <c r="AX46" s="309" t="s">
        <v>10</v>
      </c>
      <c r="AY46" s="310"/>
      <c r="AZ46" s="309" t="s">
        <v>11</v>
      </c>
      <c r="BA46" s="310"/>
      <c r="BB46" s="309" t="s">
        <v>12</v>
      </c>
      <c r="BC46" s="310"/>
      <c r="BD46" s="311" t="s">
        <v>40</v>
      </c>
      <c r="BE46" s="312"/>
      <c r="BF46" s="313" t="s">
        <v>41</v>
      </c>
      <c r="BG46" s="314"/>
      <c r="BI46" s="147" t="s">
        <v>22</v>
      </c>
      <c r="BJ46" s="130">
        <f t="shared" ref="BJ46:CK46" si="46">B46/B64</f>
        <v>7.4231201950121881E-2</v>
      </c>
      <c r="BK46" s="131">
        <f t="shared" si="46"/>
        <v>4.156789422723782E-2</v>
      </c>
      <c r="BL46" s="132">
        <f t="shared" si="46"/>
        <v>6.7329806807727696E-2</v>
      </c>
      <c r="BM46" s="133">
        <f t="shared" si="46"/>
        <v>5.2522135766031659E-2</v>
      </c>
      <c r="BN46" s="130">
        <f t="shared" si="46"/>
        <v>6.9616374555705351E-2</v>
      </c>
      <c r="BO46" s="131">
        <f t="shared" si="46"/>
        <v>5.2014912124977809E-2</v>
      </c>
      <c r="BP46" s="132">
        <f t="shared" si="46"/>
        <v>5.1627265981130079E-2</v>
      </c>
      <c r="BQ46" s="133">
        <f t="shared" si="46"/>
        <v>4.6960685873175256E-2</v>
      </c>
      <c r="BR46" s="130">
        <f t="shared" si="46"/>
        <v>4.9597507141002334E-2</v>
      </c>
      <c r="BS46" s="131">
        <f t="shared" si="46"/>
        <v>0.10925705204608661</v>
      </c>
      <c r="BT46" s="132">
        <f t="shared" si="46"/>
        <v>3.5456904006918422E-2</v>
      </c>
      <c r="BU46" s="130">
        <f t="shared" si="46"/>
        <v>8.2891469226122561E-2</v>
      </c>
      <c r="BV46" s="134">
        <f t="shared" si="46"/>
        <v>5.1021364317841079E-2</v>
      </c>
      <c r="BW46" s="135">
        <f t="shared" si="46"/>
        <v>7.7395532482725848E-2</v>
      </c>
      <c r="BX46" s="130">
        <f t="shared" si="46"/>
        <v>6.315048125831442E-2</v>
      </c>
      <c r="BY46" s="131">
        <f t="shared" si="46"/>
        <v>6.1766709560214975E-2</v>
      </c>
      <c r="BZ46" s="132">
        <f t="shared" si="46"/>
        <v>6.7092333017409092E-2</v>
      </c>
      <c r="CA46" s="133">
        <f t="shared" si="46"/>
        <v>4.9955529202490363E-2</v>
      </c>
      <c r="CB46" s="130">
        <f t="shared" si="46"/>
        <v>3.7957610789980729E-2</v>
      </c>
      <c r="CC46" s="131">
        <f t="shared" si="46"/>
        <v>8.0457578646329839E-2</v>
      </c>
      <c r="CD46" s="132">
        <f t="shared" si="46"/>
        <v>3.7891002902289583E-2</v>
      </c>
      <c r="CE46" s="133">
        <f t="shared" si="46"/>
        <v>8.1140133081736024E-2</v>
      </c>
      <c r="CF46" s="130">
        <f t="shared" si="46"/>
        <v>4.9520307922100305E-2</v>
      </c>
      <c r="CG46" s="131">
        <f t="shared" si="46"/>
        <v>8.5856491082538372E-2</v>
      </c>
      <c r="CH46" s="132">
        <f t="shared" si="46"/>
        <v>6.1563569599020783E-2</v>
      </c>
      <c r="CI46" s="130">
        <f t="shared" si="46"/>
        <v>5.4018732302330646E-2</v>
      </c>
      <c r="CJ46" s="136">
        <f t="shared" si="46"/>
        <v>5.885499183526275E-2</v>
      </c>
      <c r="CK46" s="137">
        <f t="shared" si="46"/>
        <v>6.0832582564302351E-2</v>
      </c>
    </row>
    <row r="47" spans="1:93" ht="15" thickTop="1" thickBot="1">
      <c r="A47" s="248" t="s">
        <v>23</v>
      </c>
      <c r="B47" s="192">
        <v>2615</v>
      </c>
      <c r="C47" s="193">
        <v>1369</v>
      </c>
      <c r="D47" s="194">
        <v>1092</v>
      </c>
      <c r="E47" s="195">
        <v>737</v>
      </c>
      <c r="F47" s="192">
        <v>516</v>
      </c>
      <c r="G47" s="196">
        <v>296</v>
      </c>
      <c r="H47" s="194">
        <v>1549</v>
      </c>
      <c r="I47" s="195">
        <v>1857</v>
      </c>
      <c r="J47" s="192">
        <v>170</v>
      </c>
      <c r="K47" s="196">
        <v>506</v>
      </c>
      <c r="L47" s="194">
        <v>248</v>
      </c>
      <c r="M47" s="192">
        <v>1003</v>
      </c>
      <c r="N47" s="197">
        <v>1139</v>
      </c>
      <c r="O47" s="198">
        <v>1779</v>
      </c>
      <c r="P47" s="192">
        <v>791</v>
      </c>
      <c r="Q47" s="196">
        <v>783</v>
      </c>
      <c r="R47" s="194">
        <v>1282</v>
      </c>
      <c r="S47" s="195">
        <v>986</v>
      </c>
      <c r="T47" s="192">
        <v>249</v>
      </c>
      <c r="U47" s="196">
        <v>300</v>
      </c>
      <c r="V47" s="194">
        <v>778</v>
      </c>
      <c r="W47" s="195">
        <v>1465</v>
      </c>
      <c r="X47" s="192">
        <v>923</v>
      </c>
      <c r="Y47" s="196">
        <v>624</v>
      </c>
      <c r="Z47" s="194">
        <v>2446</v>
      </c>
      <c r="AA47" s="192">
        <v>2151</v>
      </c>
      <c r="AB47" s="171">
        <f t="shared" si="39"/>
        <v>13798</v>
      </c>
      <c r="AC47" s="174">
        <f t="shared" si="36"/>
        <v>13856</v>
      </c>
      <c r="AE47" s="316"/>
      <c r="AF47" s="117" t="s">
        <v>14</v>
      </c>
      <c r="AG47" s="118" t="s">
        <v>15</v>
      </c>
      <c r="AH47" s="119" t="s">
        <v>14</v>
      </c>
      <c r="AI47" s="120" t="s">
        <v>15</v>
      </c>
      <c r="AJ47" s="117" t="s">
        <v>14</v>
      </c>
      <c r="AK47" s="118" t="s">
        <v>15</v>
      </c>
      <c r="AL47" s="119" t="s">
        <v>14</v>
      </c>
      <c r="AM47" s="120" t="s">
        <v>15</v>
      </c>
      <c r="AN47" s="117" t="s">
        <v>14</v>
      </c>
      <c r="AO47" s="118" t="s">
        <v>15</v>
      </c>
      <c r="AP47" s="119" t="s">
        <v>14</v>
      </c>
      <c r="AQ47" s="117" t="s">
        <v>15</v>
      </c>
      <c r="AR47" s="121" t="s">
        <v>14</v>
      </c>
      <c r="AS47" s="122" t="s">
        <v>15</v>
      </c>
      <c r="AT47" s="117" t="s">
        <v>14</v>
      </c>
      <c r="AU47" s="118" t="s">
        <v>15</v>
      </c>
      <c r="AV47" s="119" t="s">
        <v>14</v>
      </c>
      <c r="AW47" s="120" t="s">
        <v>15</v>
      </c>
      <c r="AX47" s="117" t="s">
        <v>14</v>
      </c>
      <c r="AY47" s="118" t="s">
        <v>15</v>
      </c>
      <c r="AZ47" s="119" t="s">
        <v>14</v>
      </c>
      <c r="BA47" s="120" t="s">
        <v>15</v>
      </c>
      <c r="BB47" s="117" t="s">
        <v>14</v>
      </c>
      <c r="BC47" s="118" t="s">
        <v>15</v>
      </c>
      <c r="BD47" s="28" t="s">
        <v>14</v>
      </c>
      <c r="BE47" s="123" t="s">
        <v>15</v>
      </c>
      <c r="BF47" s="177" t="s">
        <v>14</v>
      </c>
      <c r="BG47" s="178" t="s">
        <v>15</v>
      </c>
      <c r="BI47" s="138" t="s">
        <v>23</v>
      </c>
      <c r="BJ47" s="130">
        <f t="shared" ref="BJ47:CK47" si="47">B47/B64</f>
        <v>6.1292893305831611E-2</v>
      </c>
      <c r="BK47" s="131">
        <f t="shared" si="47"/>
        <v>4.5707989716537008E-2</v>
      </c>
      <c r="BL47" s="132">
        <f t="shared" si="47"/>
        <v>6.2787488500459981E-2</v>
      </c>
      <c r="BM47" s="133">
        <f t="shared" si="47"/>
        <v>4.9436544137375908E-2</v>
      </c>
      <c r="BN47" s="130">
        <f t="shared" si="47"/>
        <v>6.3243044490746414E-2</v>
      </c>
      <c r="BO47" s="131">
        <f t="shared" si="47"/>
        <v>5.2547488017042426E-2</v>
      </c>
      <c r="BP47" s="132">
        <f t="shared" si="47"/>
        <v>5.4736916498816214E-2</v>
      </c>
      <c r="BQ47" s="133">
        <f t="shared" si="47"/>
        <v>4.7810303545222831E-2</v>
      </c>
      <c r="BR47" s="130">
        <f t="shared" si="47"/>
        <v>4.4144378083614648E-2</v>
      </c>
      <c r="BS47" s="131">
        <f t="shared" si="47"/>
        <v>0.10051648788239968</v>
      </c>
      <c r="BT47" s="132">
        <f t="shared" si="47"/>
        <v>3.574517151916979E-2</v>
      </c>
      <c r="BU47" s="130">
        <f t="shared" si="47"/>
        <v>6.7319954359352979E-2</v>
      </c>
      <c r="BV47" s="134">
        <f t="shared" si="47"/>
        <v>5.3363943028485759E-2</v>
      </c>
      <c r="BW47" s="135">
        <f t="shared" si="47"/>
        <v>6.5038569809527297E-2</v>
      </c>
      <c r="BX47" s="130">
        <f t="shared" si="47"/>
        <v>6.1898427106972374E-2</v>
      </c>
      <c r="BY47" s="131">
        <f t="shared" si="47"/>
        <v>5.9268791158882748E-2</v>
      </c>
      <c r="BZ47" s="132">
        <f t="shared" si="47"/>
        <v>6.394971816231855E-2</v>
      </c>
      <c r="CA47" s="133">
        <f t="shared" si="47"/>
        <v>4.8720229271667158E-2</v>
      </c>
      <c r="CB47" s="130">
        <f t="shared" si="47"/>
        <v>4.797687861271676E-2</v>
      </c>
      <c r="CC47" s="131">
        <f t="shared" si="47"/>
        <v>5.7197330791229746E-2</v>
      </c>
      <c r="CD47" s="132">
        <f t="shared" si="47"/>
        <v>4.1814468451037298E-2</v>
      </c>
      <c r="CE47" s="133">
        <f t="shared" si="47"/>
        <v>7.2748038534114615E-2</v>
      </c>
      <c r="CF47" s="130">
        <f t="shared" si="47"/>
        <v>5.3024645257654969E-2</v>
      </c>
      <c r="CG47" s="131">
        <f t="shared" si="47"/>
        <v>6.4703442554956456E-2</v>
      </c>
      <c r="CH47" s="132">
        <f t="shared" si="47"/>
        <v>5.5443479837704285E-2</v>
      </c>
      <c r="CI47" s="130">
        <f t="shared" si="47"/>
        <v>5.2058375081681547E-2</v>
      </c>
      <c r="CJ47" s="136">
        <f t="shared" si="47"/>
        <v>5.5909203259411733E-2</v>
      </c>
      <c r="CK47" s="137">
        <f t="shared" si="47"/>
        <v>5.6230571314941524E-2</v>
      </c>
    </row>
    <row r="48" spans="1:93" ht="14" thickTop="1">
      <c r="A48" s="249" t="s">
        <v>24</v>
      </c>
      <c r="B48" s="206">
        <v>2939</v>
      </c>
      <c r="C48" s="200">
        <v>1582</v>
      </c>
      <c r="D48" s="201">
        <v>1210</v>
      </c>
      <c r="E48" s="202">
        <v>742</v>
      </c>
      <c r="F48" s="199">
        <v>507</v>
      </c>
      <c r="G48" s="203">
        <v>245</v>
      </c>
      <c r="H48" s="201">
        <v>1829</v>
      </c>
      <c r="I48" s="202">
        <v>2012</v>
      </c>
      <c r="J48" s="199">
        <v>212</v>
      </c>
      <c r="K48" s="203">
        <v>389</v>
      </c>
      <c r="L48" s="201">
        <v>276</v>
      </c>
      <c r="M48" s="199">
        <v>1156</v>
      </c>
      <c r="N48" s="204">
        <v>1205</v>
      </c>
      <c r="O48" s="207">
        <v>1731</v>
      </c>
      <c r="P48" s="199">
        <v>840</v>
      </c>
      <c r="Q48" s="203">
        <v>675</v>
      </c>
      <c r="R48" s="201">
        <v>1379</v>
      </c>
      <c r="S48" s="202">
        <v>1019</v>
      </c>
      <c r="T48" s="199">
        <v>233</v>
      </c>
      <c r="U48" s="203">
        <v>341</v>
      </c>
      <c r="V48" s="201">
        <v>846</v>
      </c>
      <c r="W48" s="208">
        <v>1477</v>
      </c>
      <c r="X48" s="199">
        <v>892</v>
      </c>
      <c r="Y48" s="203">
        <v>529</v>
      </c>
      <c r="Z48" s="201">
        <v>2496</v>
      </c>
      <c r="AA48" s="199">
        <v>2189</v>
      </c>
      <c r="AB48" s="171">
        <f t="shared" si="39"/>
        <v>14864</v>
      </c>
      <c r="AC48" s="174">
        <f t="shared" si="36"/>
        <v>14087</v>
      </c>
      <c r="AE48" s="254" t="str">
        <f>$AE$17</f>
        <v>17:00 - 17:59</v>
      </c>
      <c r="AF48" s="127">
        <f t="shared" ref="AF48:AO50" si="48">SUMIF($A$9:$A$32,$AE48,B$40:B$63)</f>
        <v>2459</v>
      </c>
      <c r="AG48" s="189">
        <f t="shared" si="48"/>
        <v>2977</v>
      </c>
      <c r="AH48" s="128">
        <f t="shared" si="48"/>
        <v>1318</v>
      </c>
      <c r="AI48" s="181">
        <f t="shared" si="48"/>
        <v>1331</v>
      </c>
      <c r="AJ48" s="127">
        <f t="shared" si="48"/>
        <v>713</v>
      </c>
      <c r="AK48" s="129">
        <f t="shared" si="48"/>
        <v>499</v>
      </c>
      <c r="AL48" s="128">
        <f t="shared" si="48"/>
        <v>2230</v>
      </c>
      <c r="AM48" s="181">
        <f t="shared" si="48"/>
        <v>3614</v>
      </c>
      <c r="AN48" s="127">
        <f t="shared" si="48"/>
        <v>400</v>
      </c>
      <c r="AO48" s="129">
        <f t="shared" si="48"/>
        <v>276</v>
      </c>
      <c r="AP48" s="128">
        <f t="shared" ref="AP48:AY50" si="49">SUMIF($A$9:$A$32,$AE48,L$40:L$63)</f>
        <v>828</v>
      </c>
      <c r="AQ48" s="127">
        <f t="shared" si="49"/>
        <v>865</v>
      </c>
      <c r="AR48" s="180">
        <f t="shared" si="49"/>
        <v>1776</v>
      </c>
      <c r="AS48" s="182">
        <f t="shared" si="49"/>
        <v>1928</v>
      </c>
      <c r="AT48" s="127">
        <f t="shared" si="49"/>
        <v>958</v>
      </c>
      <c r="AU48" s="129">
        <f t="shared" si="49"/>
        <v>845</v>
      </c>
      <c r="AV48" s="128">
        <f t="shared" si="49"/>
        <v>1419</v>
      </c>
      <c r="AW48" s="181">
        <f t="shared" si="49"/>
        <v>1651</v>
      </c>
      <c r="AX48" s="127">
        <f t="shared" si="49"/>
        <v>506</v>
      </c>
      <c r="AY48" s="129">
        <f t="shared" si="49"/>
        <v>333</v>
      </c>
      <c r="AZ48" s="128">
        <f t="shared" ref="AZ48:BE50" si="50">SUMIF($A$9:$A$32,$AE48,V$40:V$63)</f>
        <v>1590</v>
      </c>
      <c r="BA48" s="181">
        <f t="shared" si="50"/>
        <v>1145</v>
      </c>
      <c r="BB48" s="127">
        <f t="shared" si="50"/>
        <v>1678</v>
      </c>
      <c r="BC48" s="129">
        <f t="shared" si="50"/>
        <v>543</v>
      </c>
      <c r="BD48" s="187">
        <f t="shared" si="50"/>
        <v>3737</v>
      </c>
      <c r="BE48" s="188">
        <f t="shared" si="50"/>
        <v>3611</v>
      </c>
      <c r="BF48" s="171">
        <f>AF48+AH48+AJ48+AL48+AN48+AP48+AR48+AT48+AV48+AX48+AZ48+BB48+BD48</f>
        <v>19612</v>
      </c>
      <c r="BG48" s="172">
        <f>AG48+AI48+AK48+AM48+AO48+AQ48+AS48+AU48+AW48+AY48+BA48+BC48+BE48</f>
        <v>19618</v>
      </c>
      <c r="BI48" s="147" t="s">
        <v>24</v>
      </c>
      <c r="BJ48" s="130">
        <f t="shared" ref="BJ48:CK48" si="51">B48/B64</f>
        <v>6.8887117944871554E-2</v>
      </c>
      <c r="BK48" s="131">
        <f t="shared" si="51"/>
        <v>5.2819605355413843E-2</v>
      </c>
      <c r="BL48" s="132">
        <f t="shared" si="51"/>
        <v>6.9572217111315546E-2</v>
      </c>
      <c r="BM48" s="133">
        <f t="shared" si="51"/>
        <v>4.9771934531795008E-2</v>
      </c>
      <c r="BN48" s="130">
        <f t="shared" si="51"/>
        <v>6.2139968133349675E-2</v>
      </c>
      <c r="BO48" s="131">
        <f t="shared" si="51"/>
        <v>4.3493697851943902E-2</v>
      </c>
      <c r="BP48" s="132">
        <f t="shared" si="51"/>
        <v>6.463125905509029E-2</v>
      </c>
      <c r="BQ48" s="133">
        <f t="shared" si="51"/>
        <v>5.1800932004840247E-2</v>
      </c>
      <c r="BR48" s="130">
        <f t="shared" si="51"/>
        <v>5.5050636198390027E-2</v>
      </c>
      <c r="BS48" s="131">
        <f t="shared" si="51"/>
        <v>7.727453317441399E-2</v>
      </c>
      <c r="BT48" s="132">
        <f t="shared" si="51"/>
        <v>3.9780916690688957E-2</v>
      </c>
      <c r="BU48" s="130">
        <f t="shared" si="51"/>
        <v>7.7589099939593259E-2</v>
      </c>
      <c r="BV48" s="134">
        <f t="shared" si="51"/>
        <v>5.6456146926536735E-2</v>
      </c>
      <c r="BW48" s="135">
        <f t="shared" si="51"/>
        <v>6.3283734873688449E-2</v>
      </c>
      <c r="BX48" s="130">
        <f t="shared" si="51"/>
        <v>6.5732842945457393E-2</v>
      </c>
      <c r="BY48" s="131">
        <f t="shared" si="51"/>
        <v>5.1093785481795474E-2</v>
      </c>
      <c r="BZ48" s="132">
        <f t="shared" si="51"/>
        <v>6.8788347383648432E-2</v>
      </c>
      <c r="CA48" s="133">
        <f t="shared" si="51"/>
        <v>5.0350825180353789E-2</v>
      </c>
      <c r="CB48" s="130">
        <f t="shared" si="51"/>
        <v>4.4894026974951831E-2</v>
      </c>
      <c r="CC48" s="131">
        <f t="shared" si="51"/>
        <v>6.5014299332697811E-2</v>
      </c>
      <c r="CD48" s="132">
        <f t="shared" si="51"/>
        <v>4.5469203482747501E-2</v>
      </c>
      <c r="CE48" s="133">
        <f t="shared" si="51"/>
        <v>7.334392690435991E-2</v>
      </c>
      <c r="CF48" s="130">
        <f t="shared" si="51"/>
        <v>5.1243752513356694E-2</v>
      </c>
      <c r="CG48" s="131">
        <f t="shared" si="51"/>
        <v>5.4852758191621734E-2</v>
      </c>
      <c r="CH48" s="132">
        <f t="shared" si="51"/>
        <v>5.657682979350364E-2</v>
      </c>
      <c r="CI48" s="130">
        <f t="shared" si="51"/>
        <v>5.2978048839516928E-2</v>
      </c>
      <c r="CJ48" s="136">
        <f t="shared" si="51"/>
        <v>6.0228612642984201E-2</v>
      </c>
      <c r="CK48" s="137">
        <f t="shared" si="51"/>
        <v>5.7168018050922434E-2</v>
      </c>
    </row>
    <row r="49" spans="1:89">
      <c r="A49" s="248" t="s">
        <v>25</v>
      </c>
      <c r="B49" s="209">
        <v>3319</v>
      </c>
      <c r="C49" s="193">
        <v>1963</v>
      </c>
      <c r="D49" s="194">
        <v>1344</v>
      </c>
      <c r="E49" s="195">
        <v>748</v>
      </c>
      <c r="F49" s="192">
        <v>583</v>
      </c>
      <c r="G49" s="196">
        <v>301</v>
      </c>
      <c r="H49" s="194">
        <v>2023</v>
      </c>
      <c r="I49" s="195">
        <v>2530</v>
      </c>
      <c r="J49" s="192">
        <v>257</v>
      </c>
      <c r="K49" s="193">
        <v>353</v>
      </c>
      <c r="L49" s="194">
        <v>493</v>
      </c>
      <c r="M49" s="192">
        <v>1299</v>
      </c>
      <c r="N49" s="197">
        <v>1479</v>
      </c>
      <c r="O49" s="210">
        <v>1990</v>
      </c>
      <c r="P49" s="192">
        <v>998</v>
      </c>
      <c r="Q49" s="193">
        <v>822</v>
      </c>
      <c r="R49" s="194">
        <v>1585</v>
      </c>
      <c r="S49" s="195">
        <v>1154</v>
      </c>
      <c r="T49" s="201">
        <v>335</v>
      </c>
      <c r="U49" s="192">
        <v>261</v>
      </c>
      <c r="V49" s="194">
        <v>1061</v>
      </c>
      <c r="W49" s="211">
        <v>1791</v>
      </c>
      <c r="X49" s="192">
        <v>1198</v>
      </c>
      <c r="Y49" s="196">
        <v>592</v>
      </c>
      <c r="Z49" s="194">
        <v>3050</v>
      </c>
      <c r="AA49" s="192">
        <v>2410</v>
      </c>
      <c r="AB49" s="171">
        <f t="shared" si="39"/>
        <v>17725</v>
      </c>
      <c r="AC49" s="174">
        <f t="shared" si="36"/>
        <v>16214</v>
      </c>
      <c r="AE49" s="255" t="str">
        <f>$AE$18</f>
        <v>18:00 - 18:59</v>
      </c>
      <c r="AF49" s="127">
        <f t="shared" si="48"/>
        <v>2427</v>
      </c>
      <c r="AG49" s="193">
        <f t="shared" si="48"/>
        <v>3082</v>
      </c>
      <c r="AH49" s="194">
        <f t="shared" si="48"/>
        <v>1109</v>
      </c>
      <c r="AI49" s="195">
        <f t="shared" si="48"/>
        <v>1486</v>
      </c>
      <c r="AJ49" s="192">
        <f t="shared" si="48"/>
        <v>598</v>
      </c>
      <c r="AK49" s="196">
        <f t="shared" si="48"/>
        <v>489</v>
      </c>
      <c r="AL49" s="194">
        <f t="shared" si="48"/>
        <v>2193</v>
      </c>
      <c r="AM49" s="195">
        <f t="shared" si="48"/>
        <v>3252</v>
      </c>
      <c r="AN49" s="192">
        <f t="shared" si="48"/>
        <v>349</v>
      </c>
      <c r="AO49" s="196">
        <f t="shared" si="48"/>
        <v>188</v>
      </c>
      <c r="AP49" s="194">
        <f t="shared" si="49"/>
        <v>699</v>
      </c>
      <c r="AQ49" s="192">
        <f t="shared" si="49"/>
        <v>878</v>
      </c>
      <c r="AR49" s="197">
        <f t="shared" si="49"/>
        <v>1732</v>
      </c>
      <c r="AS49" s="198">
        <f t="shared" si="49"/>
        <v>1852</v>
      </c>
      <c r="AT49" s="192">
        <f t="shared" si="49"/>
        <v>890</v>
      </c>
      <c r="AU49" s="196">
        <f t="shared" si="49"/>
        <v>993</v>
      </c>
      <c r="AV49" s="194">
        <f t="shared" si="49"/>
        <v>1250</v>
      </c>
      <c r="AW49" s="195">
        <f t="shared" si="49"/>
        <v>1751</v>
      </c>
      <c r="AX49" s="192">
        <f t="shared" si="49"/>
        <v>384</v>
      </c>
      <c r="AY49" s="196">
        <f t="shared" si="49"/>
        <v>251</v>
      </c>
      <c r="AZ49" s="194">
        <f t="shared" si="50"/>
        <v>1473</v>
      </c>
      <c r="BA49" s="195">
        <f t="shared" si="50"/>
        <v>1156</v>
      </c>
      <c r="BB49" s="192">
        <f t="shared" si="50"/>
        <v>1437</v>
      </c>
      <c r="BC49" s="196">
        <f t="shared" si="50"/>
        <v>560</v>
      </c>
      <c r="BD49" s="194">
        <f t="shared" si="50"/>
        <v>3261</v>
      </c>
      <c r="BE49" s="192">
        <f t="shared" si="50"/>
        <v>3442</v>
      </c>
      <c r="BF49" s="173">
        <f>SUM(AF49,AH49,AJ49,AL49,AN49,AP49,AR49,AT49,AV49,AX49,AZ49,BB49,BD49)</f>
        <v>17802</v>
      </c>
      <c r="BG49" s="174">
        <f>SUM(AG49,AI49,AK49,AM49,AO49,AQ49,AS49,AU49,AW49,AY49,BA49,BC49,BE49)</f>
        <v>19380</v>
      </c>
      <c r="BI49" s="138" t="s">
        <v>25</v>
      </c>
      <c r="BJ49" s="130">
        <f t="shared" ref="BJ49:CK49" si="52">B49/B64</f>
        <v>7.7793924620288765E-2</v>
      </c>
      <c r="BK49" s="131">
        <f t="shared" si="52"/>
        <v>6.5540382624954097E-2</v>
      </c>
      <c r="BL49" s="132">
        <f t="shared" si="52"/>
        <v>7.7276908923643056E-2</v>
      </c>
      <c r="BM49" s="133">
        <f t="shared" si="52"/>
        <v>5.0174403005097935E-2</v>
      </c>
      <c r="BN49" s="130">
        <f t="shared" si="52"/>
        <v>7.1454835151366594E-2</v>
      </c>
      <c r="BO49" s="131">
        <f t="shared" si="52"/>
        <v>5.3435114503816793E-2</v>
      </c>
      <c r="BP49" s="132">
        <f t="shared" si="52"/>
        <v>7.1486624969080176E-2</v>
      </c>
      <c r="BQ49" s="133">
        <f t="shared" si="52"/>
        <v>6.5137354856981022E-2</v>
      </c>
      <c r="BR49" s="130">
        <f t="shared" si="52"/>
        <v>6.6735912749935081E-2</v>
      </c>
      <c r="BS49" s="131">
        <f t="shared" si="52"/>
        <v>7.0123162495033767E-2</v>
      </c>
      <c r="BT49" s="132">
        <f t="shared" si="52"/>
        <v>7.1057941769962524E-2</v>
      </c>
      <c r="BU49" s="130">
        <f t="shared" si="52"/>
        <v>8.718705953419692E-2</v>
      </c>
      <c r="BV49" s="134">
        <f t="shared" si="52"/>
        <v>6.9293478260869568E-2</v>
      </c>
      <c r="BW49" s="135">
        <f t="shared" si="52"/>
        <v>7.2752531714985566E-2</v>
      </c>
      <c r="BX49" s="130">
        <f t="shared" si="52"/>
        <v>7.8096877689960084E-2</v>
      </c>
      <c r="BY49" s="131">
        <f t="shared" si="52"/>
        <v>6.2220876542275379E-2</v>
      </c>
      <c r="BZ49" s="132">
        <f t="shared" si="52"/>
        <v>7.90641991320397E-2</v>
      </c>
      <c r="CA49" s="133">
        <f t="shared" si="52"/>
        <v>5.702144480679909E-2</v>
      </c>
      <c r="CB49" s="130">
        <f t="shared" si="52"/>
        <v>6.454720616570328E-2</v>
      </c>
      <c r="CC49" s="131">
        <f t="shared" si="52"/>
        <v>4.9761677788369874E-2</v>
      </c>
      <c r="CD49" s="132">
        <f t="shared" si="52"/>
        <v>5.702461571536064E-2</v>
      </c>
      <c r="CE49" s="133">
        <f t="shared" si="52"/>
        <v>8.8936339259112124E-2</v>
      </c>
      <c r="CF49" s="130">
        <f t="shared" si="52"/>
        <v>6.8822887344171885E-2</v>
      </c>
      <c r="CG49" s="131">
        <f t="shared" si="52"/>
        <v>6.1385317295727916E-2</v>
      </c>
      <c r="CH49" s="132">
        <f t="shared" si="52"/>
        <v>6.913434730376046E-2</v>
      </c>
      <c r="CI49" s="130">
        <f t="shared" si="52"/>
        <v>5.8326677799559523E-2</v>
      </c>
      <c r="CJ49" s="136">
        <f t="shared" si="52"/>
        <v>7.182132394354783E-2</v>
      </c>
      <c r="CK49" s="137">
        <f t="shared" si="52"/>
        <v>6.5799832801707689E-2</v>
      </c>
    </row>
    <row r="50" spans="1:89" ht="14" thickBot="1">
      <c r="A50" s="249" t="s">
        <v>26</v>
      </c>
      <c r="B50" s="206">
        <v>2758</v>
      </c>
      <c r="C50" s="200">
        <v>1929</v>
      </c>
      <c r="D50" s="201">
        <v>1120</v>
      </c>
      <c r="E50" s="202">
        <v>948</v>
      </c>
      <c r="F50" s="199">
        <v>542</v>
      </c>
      <c r="G50" s="203">
        <v>387</v>
      </c>
      <c r="H50" s="201">
        <v>1955</v>
      </c>
      <c r="I50" s="202">
        <v>2858</v>
      </c>
      <c r="J50" s="199">
        <v>259</v>
      </c>
      <c r="K50" s="200">
        <v>296</v>
      </c>
      <c r="L50" s="201">
        <v>497</v>
      </c>
      <c r="M50" s="199">
        <v>1152</v>
      </c>
      <c r="N50" s="204">
        <v>1362</v>
      </c>
      <c r="O50" s="207">
        <v>1989</v>
      </c>
      <c r="P50" s="199">
        <v>948</v>
      </c>
      <c r="Q50" s="200">
        <v>895</v>
      </c>
      <c r="R50" s="201">
        <v>1450</v>
      </c>
      <c r="S50" s="202">
        <v>1243</v>
      </c>
      <c r="T50" s="199">
        <v>389</v>
      </c>
      <c r="U50" s="203">
        <v>358</v>
      </c>
      <c r="V50" s="201">
        <v>1165</v>
      </c>
      <c r="W50" s="208">
        <v>1689</v>
      </c>
      <c r="X50" s="199">
        <v>1119</v>
      </c>
      <c r="Y50" s="203">
        <v>608</v>
      </c>
      <c r="Z50" s="201">
        <v>3043</v>
      </c>
      <c r="AA50" s="199">
        <v>2858</v>
      </c>
      <c r="AB50" s="171">
        <f t="shared" si="39"/>
        <v>16607</v>
      </c>
      <c r="AC50" s="174">
        <f t="shared" si="36"/>
        <v>17210</v>
      </c>
      <c r="AE50" s="254" t="str">
        <f>$AE$19</f>
        <v>19:00 - 19:59</v>
      </c>
      <c r="AF50" s="127">
        <f t="shared" si="48"/>
        <v>2268</v>
      </c>
      <c r="AG50" s="200">
        <f t="shared" si="48"/>
        <v>2544</v>
      </c>
      <c r="AH50" s="201">
        <f t="shared" si="48"/>
        <v>782</v>
      </c>
      <c r="AI50" s="202">
        <f t="shared" si="48"/>
        <v>1182</v>
      </c>
      <c r="AJ50" s="199">
        <f t="shared" si="48"/>
        <v>373</v>
      </c>
      <c r="AK50" s="203">
        <f t="shared" si="48"/>
        <v>447</v>
      </c>
      <c r="AL50" s="201">
        <f t="shared" si="48"/>
        <v>2050</v>
      </c>
      <c r="AM50" s="202">
        <f t="shared" si="48"/>
        <v>2835</v>
      </c>
      <c r="AN50" s="199">
        <f t="shared" si="48"/>
        <v>225</v>
      </c>
      <c r="AO50" s="203">
        <f t="shared" si="48"/>
        <v>188</v>
      </c>
      <c r="AP50" s="201">
        <f t="shared" si="49"/>
        <v>493</v>
      </c>
      <c r="AQ50" s="199">
        <f t="shared" si="49"/>
        <v>573</v>
      </c>
      <c r="AR50" s="204">
        <f t="shared" si="49"/>
        <v>1312</v>
      </c>
      <c r="AS50" s="205">
        <f t="shared" si="49"/>
        <v>1544</v>
      </c>
      <c r="AT50" s="199">
        <f t="shared" si="49"/>
        <v>643</v>
      </c>
      <c r="AU50" s="203">
        <f t="shared" si="49"/>
        <v>866</v>
      </c>
      <c r="AV50" s="201">
        <f t="shared" si="49"/>
        <v>910</v>
      </c>
      <c r="AW50" s="202">
        <f t="shared" si="49"/>
        <v>1526</v>
      </c>
      <c r="AX50" s="199">
        <f t="shared" si="49"/>
        <v>283</v>
      </c>
      <c r="AY50" s="203">
        <f t="shared" si="49"/>
        <v>237</v>
      </c>
      <c r="AZ50" s="201">
        <f t="shared" si="50"/>
        <v>1470</v>
      </c>
      <c r="BA50" s="202">
        <f t="shared" si="50"/>
        <v>906</v>
      </c>
      <c r="BB50" s="199">
        <f t="shared" si="50"/>
        <v>1064</v>
      </c>
      <c r="BC50" s="203">
        <f t="shared" si="50"/>
        <v>519</v>
      </c>
      <c r="BD50" s="201">
        <f t="shared" si="50"/>
        <v>2769</v>
      </c>
      <c r="BE50" s="199">
        <f t="shared" si="50"/>
        <v>2878</v>
      </c>
      <c r="BF50" s="173">
        <f>SUM(AF50,AH50,AJ50,AL50,AN50,AP50,AR50,AT50,AV50,AX50,AZ50,BB50,BD50)</f>
        <v>14642</v>
      </c>
      <c r="BG50" s="174">
        <f>SUM(AG50,AI50,AK50,AM50,AO50,AQ50,AS50,AU50,AW50,AY50,BA50,BC50,BE50)</f>
        <v>16245</v>
      </c>
      <c r="BI50" s="147" t="s">
        <v>26</v>
      </c>
      <c r="BJ50" s="130">
        <f t="shared" ref="BJ50:CK50" si="53">B50/B64</f>
        <v>6.4644665291580722E-2</v>
      </c>
      <c r="BK50" s="131">
        <f t="shared" si="53"/>
        <v>6.4405195152081735E-2</v>
      </c>
      <c r="BL50" s="132">
        <f t="shared" si="53"/>
        <v>6.439742410303588E-2</v>
      </c>
      <c r="BM50" s="133">
        <f t="shared" si="53"/>
        <v>6.3590018781862087E-2</v>
      </c>
      <c r="BN50" s="130">
        <f t="shared" si="53"/>
        <v>6.6429709523225883E-2</v>
      </c>
      <c r="BO50" s="131">
        <f t="shared" si="53"/>
        <v>6.8702290076335881E-2</v>
      </c>
      <c r="BP50" s="132">
        <f t="shared" si="53"/>
        <v>6.9083713205413622E-2</v>
      </c>
      <c r="BQ50" s="133">
        <f t="shared" si="53"/>
        <v>7.3582039597332713E-2</v>
      </c>
      <c r="BR50" s="130">
        <f t="shared" si="53"/>
        <v>6.7255258374448193E-2</v>
      </c>
      <c r="BS50" s="131">
        <f t="shared" si="53"/>
        <v>5.8800158919348429E-2</v>
      </c>
      <c r="BT50" s="132">
        <f t="shared" si="53"/>
        <v>7.163447679446526E-2</v>
      </c>
      <c r="BU50" s="130">
        <f t="shared" si="53"/>
        <v>7.7320625545338612E-2</v>
      </c>
      <c r="BV50" s="134">
        <f t="shared" si="53"/>
        <v>6.3811844077961019E-2</v>
      </c>
      <c r="BW50" s="135">
        <f t="shared" si="53"/>
        <v>7.271597265382225E-2</v>
      </c>
      <c r="BX50" s="130">
        <f t="shared" si="53"/>
        <v>7.4184208467016205E-2</v>
      </c>
      <c r="BY50" s="131">
        <f t="shared" si="53"/>
        <v>6.7746574824010294E-2</v>
      </c>
      <c r="BZ50" s="132">
        <f t="shared" si="53"/>
        <v>7.2330024442559981E-2</v>
      </c>
      <c r="CA50" s="133">
        <f t="shared" si="53"/>
        <v>6.1419112560529697E-2</v>
      </c>
      <c r="CB50" s="130">
        <f t="shared" si="53"/>
        <v>7.4951830443159922E-2</v>
      </c>
      <c r="CC50" s="131">
        <f t="shared" si="53"/>
        <v>6.82554814108675E-2</v>
      </c>
      <c r="CD50" s="132">
        <f t="shared" si="53"/>
        <v>6.2614210469740944E-2</v>
      </c>
      <c r="CE50" s="133">
        <f t="shared" si="53"/>
        <v>8.3871288112027015E-2</v>
      </c>
      <c r="CF50" s="130">
        <f t="shared" si="53"/>
        <v>6.4284483253863392E-2</v>
      </c>
      <c r="CG50" s="131">
        <f t="shared" si="53"/>
        <v>6.3044379925342175E-2</v>
      </c>
      <c r="CH50" s="132">
        <f t="shared" si="53"/>
        <v>6.8975678309948552E-2</v>
      </c>
      <c r="CI50" s="130">
        <f t="shared" si="53"/>
        <v>6.9169147365618716E-2</v>
      </c>
      <c r="CJ50" s="136">
        <f t="shared" si="53"/>
        <v>6.7291211663215736E-2</v>
      </c>
      <c r="CK50" s="137">
        <f t="shared" si="53"/>
        <v>6.984181093606695E-2</v>
      </c>
    </row>
    <row r="51" spans="1:89" ht="15" thickTop="1" thickBot="1">
      <c r="A51" s="248" t="s">
        <v>27</v>
      </c>
      <c r="B51" s="209">
        <v>2313</v>
      </c>
      <c r="C51" s="193">
        <v>1967</v>
      </c>
      <c r="D51" s="194">
        <v>982</v>
      </c>
      <c r="E51" s="195">
        <v>800</v>
      </c>
      <c r="F51" s="192">
        <v>473</v>
      </c>
      <c r="G51" s="196">
        <v>336</v>
      </c>
      <c r="H51" s="194">
        <v>1963</v>
      </c>
      <c r="I51" s="195">
        <v>2686</v>
      </c>
      <c r="J51" s="192">
        <v>257</v>
      </c>
      <c r="K51" s="193">
        <v>238</v>
      </c>
      <c r="L51" s="194">
        <v>533</v>
      </c>
      <c r="M51" s="192">
        <v>813</v>
      </c>
      <c r="N51" s="197">
        <v>1440</v>
      </c>
      <c r="O51" s="210">
        <v>1637</v>
      </c>
      <c r="P51" s="192">
        <v>846</v>
      </c>
      <c r="Q51" s="193">
        <v>741</v>
      </c>
      <c r="R51" s="194">
        <v>1321</v>
      </c>
      <c r="S51" s="195">
        <v>1444</v>
      </c>
      <c r="T51" s="192">
        <v>432</v>
      </c>
      <c r="U51" s="196">
        <v>283</v>
      </c>
      <c r="V51" s="194">
        <v>1279</v>
      </c>
      <c r="W51" s="211">
        <v>1250</v>
      </c>
      <c r="X51" s="192">
        <v>1188</v>
      </c>
      <c r="Y51" s="196">
        <v>567</v>
      </c>
      <c r="Z51" s="194">
        <v>2763</v>
      </c>
      <c r="AA51" s="192">
        <v>2858</v>
      </c>
      <c r="AB51" s="171">
        <f t="shared" si="39"/>
        <v>15790</v>
      </c>
      <c r="AC51" s="174">
        <f t="shared" si="36"/>
        <v>15620</v>
      </c>
      <c r="AE51" s="244" t="s">
        <v>13</v>
      </c>
      <c r="AF51" s="20">
        <f t="shared" ref="AF51:BG51" si="54">SUM(AF48:AF50)</f>
        <v>7154</v>
      </c>
      <c r="AG51" s="21">
        <f t="shared" si="54"/>
        <v>8603</v>
      </c>
      <c r="AH51" s="20">
        <f t="shared" si="54"/>
        <v>3209</v>
      </c>
      <c r="AI51" s="21">
        <f t="shared" si="54"/>
        <v>3999</v>
      </c>
      <c r="AJ51" s="20">
        <f t="shared" si="54"/>
        <v>1684</v>
      </c>
      <c r="AK51" s="21">
        <f t="shared" si="54"/>
        <v>1435</v>
      </c>
      <c r="AL51" s="20">
        <f t="shared" si="54"/>
        <v>6473</v>
      </c>
      <c r="AM51" s="21">
        <f t="shared" si="54"/>
        <v>9701</v>
      </c>
      <c r="AN51" s="20">
        <f t="shared" si="54"/>
        <v>974</v>
      </c>
      <c r="AO51" s="21">
        <f t="shared" si="54"/>
        <v>652</v>
      </c>
      <c r="AP51" s="20">
        <f t="shared" si="54"/>
        <v>2020</v>
      </c>
      <c r="AQ51" s="21">
        <f t="shared" si="54"/>
        <v>2316</v>
      </c>
      <c r="AR51" s="20">
        <f t="shared" si="54"/>
        <v>4820</v>
      </c>
      <c r="AS51" s="21">
        <f t="shared" si="54"/>
        <v>5324</v>
      </c>
      <c r="AT51" s="20">
        <f t="shared" si="54"/>
        <v>2491</v>
      </c>
      <c r="AU51" s="21">
        <f t="shared" si="54"/>
        <v>2704</v>
      </c>
      <c r="AV51" s="20">
        <f t="shared" si="54"/>
        <v>3579</v>
      </c>
      <c r="AW51" s="21">
        <f t="shared" si="54"/>
        <v>4928</v>
      </c>
      <c r="AX51" s="20">
        <f t="shared" si="54"/>
        <v>1173</v>
      </c>
      <c r="AY51" s="21">
        <f t="shared" si="54"/>
        <v>821</v>
      </c>
      <c r="AZ51" s="20">
        <f t="shared" si="54"/>
        <v>4533</v>
      </c>
      <c r="BA51" s="21">
        <f t="shared" si="54"/>
        <v>3207</v>
      </c>
      <c r="BB51" s="20">
        <f t="shared" si="54"/>
        <v>4179</v>
      </c>
      <c r="BC51" s="21">
        <f t="shared" si="54"/>
        <v>1622</v>
      </c>
      <c r="BD51" s="20">
        <f t="shared" si="54"/>
        <v>9767</v>
      </c>
      <c r="BE51" s="21">
        <f t="shared" si="54"/>
        <v>9931</v>
      </c>
      <c r="BF51" s="175">
        <f t="shared" si="54"/>
        <v>52056</v>
      </c>
      <c r="BG51" s="176">
        <f t="shared" si="54"/>
        <v>55243</v>
      </c>
      <c r="BI51" s="138" t="s">
        <v>27</v>
      </c>
      <c r="BJ51" s="130">
        <f t="shared" ref="BJ51:CK51" si="55">B51/B64</f>
        <v>5.4214325895368461E-2</v>
      </c>
      <c r="BK51" s="131">
        <f t="shared" si="55"/>
        <v>6.5673934092350839E-2</v>
      </c>
      <c r="BL51" s="132">
        <f t="shared" si="55"/>
        <v>5.6462741490340383E-2</v>
      </c>
      <c r="BM51" s="133">
        <f t="shared" si="55"/>
        <v>5.3662463107056614E-2</v>
      </c>
      <c r="BN51" s="130">
        <f t="shared" si="55"/>
        <v>5.7972790783184215E-2</v>
      </c>
      <c r="BO51" s="131">
        <f t="shared" si="55"/>
        <v>5.964849991123735E-2</v>
      </c>
      <c r="BP51" s="132">
        <f t="shared" si="55"/>
        <v>6.9366408707021446E-2</v>
      </c>
      <c r="BQ51" s="133">
        <f t="shared" si="55"/>
        <v>6.9153729306660486E-2</v>
      </c>
      <c r="BR51" s="130">
        <f t="shared" si="55"/>
        <v>6.6735912749935081E-2</v>
      </c>
      <c r="BS51" s="131">
        <f t="shared" si="55"/>
        <v>4.7278506158124754E-2</v>
      </c>
      <c r="BT51" s="132">
        <f t="shared" si="55"/>
        <v>7.6823292014989913E-2</v>
      </c>
      <c r="BU51" s="130">
        <f t="shared" si="55"/>
        <v>5.4567420632257196E-2</v>
      </c>
      <c r="BV51" s="134">
        <f t="shared" si="55"/>
        <v>6.7466266866566718E-2</v>
      </c>
      <c r="BW51" s="135">
        <f t="shared" si="55"/>
        <v>5.9847183124337365E-2</v>
      </c>
      <c r="BX51" s="130">
        <f t="shared" si="55"/>
        <v>6.6202363252210655E-2</v>
      </c>
      <c r="BY51" s="131">
        <f t="shared" si="55"/>
        <v>5.608962228445992E-2</v>
      </c>
      <c r="BZ51" s="132">
        <f t="shared" si="55"/>
        <v>6.5895146405946028E-2</v>
      </c>
      <c r="CA51" s="133">
        <f t="shared" si="55"/>
        <v>7.1350924004348254E-2</v>
      </c>
      <c r="CB51" s="130">
        <f t="shared" si="55"/>
        <v>8.3236994219653179E-2</v>
      </c>
      <c r="CC51" s="131">
        <f t="shared" si="55"/>
        <v>5.3956148713060058E-2</v>
      </c>
      <c r="CD51" s="132">
        <f t="shared" si="55"/>
        <v>6.8741266258196279E-2</v>
      </c>
      <c r="CE51" s="133">
        <f t="shared" si="55"/>
        <v>6.2071705233886186E-2</v>
      </c>
      <c r="CF51" s="130">
        <f t="shared" si="55"/>
        <v>6.8248405813753091E-2</v>
      </c>
      <c r="CG51" s="131">
        <f t="shared" si="55"/>
        <v>5.879303193695562E-2</v>
      </c>
      <c r="CH51" s="132">
        <f t="shared" si="55"/>
        <v>6.2628918557472171E-2</v>
      </c>
      <c r="CI51" s="130">
        <f t="shared" si="55"/>
        <v>6.9169147365618716E-2</v>
      </c>
      <c r="CJ51" s="136">
        <f t="shared" si="55"/>
        <v>6.3980744996819203E-2</v>
      </c>
      <c r="CK51" s="137">
        <f t="shared" si="55"/>
        <v>6.3389255480613929E-2</v>
      </c>
    </row>
    <row r="52" spans="1:89" ht="14" thickTop="1">
      <c r="A52" s="249" t="s">
        <v>28</v>
      </c>
      <c r="B52" s="206">
        <v>2199</v>
      </c>
      <c r="C52" s="200">
        <v>2137</v>
      </c>
      <c r="D52" s="201">
        <v>992</v>
      </c>
      <c r="E52" s="202">
        <v>1109</v>
      </c>
      <c r="F52" s="199">
        <v>510</v>
      </c>
      <c r="G52" s="203">
        <v>359</v>
      </c>
      <c r="H52" s="201">
        <v>1998</v>
      </c>
      <c r="I52" s="202">
        <v>2974</v>
      </c>
      <c r="J52" s="199">
        <v>319</v>
      </c>
      <c r="K52" s="200">
        <v>235</v>
      </c>
      <c r="L52" s="201">
        <v>601</v>
      </c>
      <c r="M52" s="199">
        <v>973</v>
      </c>
      <c r="N52" s="204">
        <v>1674</v>
      </c>
      <c r="O52" s="207">
        <v>1713</v>
      </c>
      <c r="P52" s="199">
        <v>980</v>
      </c>
      <c r="Q52" s="200">
        <v>796</v>
      </c>
      <c r="R52" s="201">
        <v>1380</v>
      </c>
      <c r="S52" s="202">
        <v>1487</v>
      </c>
      <c r="T52" s="199">
        <v>524</v>
      </c>
      <c r="U52" s="203">
        <v>205</v>
      </c>
      <c r="V52" s="201">
        <v>1483</v>
      </c>
      <c r="W52" s="208">
        <v>1235</v>
      </c>
      <c r="X52" s="199">
        <v>1344</v>
      </c>
      <c r="Y52" s="203">
        <v>526</v>
      </c>
      <c r="Z52" s="201">
        <v>3071</v>
      </c>
      <c r="AA52" s="199">
        <v>2733</v>
      </c>
      <c r="AB52" s="171">
        <f t="shared" si="39"/>
        <v>17075</v>
      </c>
      <c r="AC52" s="174">
        <f t="shared" si="36"/>
        <v>16482</v>
      </c>
      <c r="BI52" s="147" t="s">
        <v>28</v>
      </c>
      <c r="BJ52" s="130">
        <f t="shared" ref="BJ52:CK52" si="56">B52/B64</f>
        <v>5.1542283892743297E-2</v>
      </c>
      <c r="BK52" s="131">
        <f t="shared" si="56"/>
        <v>7.1349871456712635E-2</v>
      </c>
      <c r="BL52" s="132">
        <f t="shared" si="56"/>
        <v>5.7037718491260353E-2</v>
      </c>
      <c r="BM52" s="133">
        <f t="shared" si="56"/>
        <v>7.4389589482157237E-2</v>
      </c>
      <c r="BN52" s="130">
        <f t="shared" si="56"/>
        <v>6.2507660252481917E-2</v>
      </c>
      <c r="BO52" s="131">
        <f t="shared" si="56"/>
        <v>6.3731581750399433E-2</v>
      </c>
      <c r="BP52" s="132">
        <f t="shared" si="56"/>
        <v>7.0603201526555706E-2</v>
      </c>
      <c r="BQ52" s="133">
        <f t="shared" si="56"/>
        <v>7.656857444453026E-2</v>
      </c>
      <c r="BR52" s="130">
        <f t="shared" si="56"/>
        <v>8.2835627109841603E-2</v>
      </c>
      <c r="BS52" s="131">
        <f t="shared" si="56"/>
        <v>4.6682558601509737E-2</v>
      </c>
      <c r="BT52" s="132">
        <f t="shared" si="56"/>
        <v>8.662438743153647E-2</v>
      </c>
      <c r="BU52" s="130">
        <f t="shared" si="56"/>
        <v>6.5306396402443123E-2</v>
      </c>
      <c r="BV52" s="134">
        <f t="shared" si="56"/>
        <v>7.8429535232383801E-2</v>
      </c>
      <c r="BW52" s="135">
        <f t="shared" si="56"/>
        <v>6.2625671772748873E-2</v>
      </c>
      <c r="BX52" s="130">
        <f t="shared" si="56"/>
        <v>7.6688316769700296E-2</v>
      </c>
      <c r="BY52" s="131">
        <f t="shared" si="56"/>
        <v>6.0252819620013623E-2</v>
      </c>
      <c r="BZ52" s="132">
        <f t="shared" si="56"/>
        <v>6.883823015912606E-2</v>
      </c>
      <c r="CA52" s="133">
        <f t="shared" si="56"/>
        <v>7.3475639885364166E-2</v>
      </c>
      <c r="CB52" s="130">
        <f t="shared" si="56"/>
        <v>0.10096339113680154</v>
      </c>
      <c r="CC52" s="131">
        <f t="shared" si="56"/>
        <v>3.9084842707340327E-2</v>
      </c>
      <c r="CD52" s="132">
        <f t="shared" si="56"/>
        <v>7.9705471353326882E-2</v>
      </c>
      <c r="CE52" s="133">
        <f t="shared" si="56"/>
        <v>6.1326844771079553E-2</v>
      </c>
      <c r="CF52" s="130">
        <f t="shared" si="56"/>
        <v>7.7210317688286317E-2</v>
      </c>
      <c r="CG52" s="131">
        <f t="shared" si="56"/>
        <v>5.4541683948569057E-2</v>
      </c>
      <c r="CH52" s="132">
        <f t="shared" si="56"/>
        <v>6.9610354285196185E-2</v>
      </c>
      <c r="CI52" s="130">
        <f t="shared" si="56"/>
        <v>6.6143904741160248E-2</v>
      </c>
      <c r="CJ52" s="136">
        <f t="shared" si="56"/>
        <v>6.9187537734052423E-2</v>
      </c>
      <c r="CK52" s="137">
        <f t="shared" si="56"/>
        <v>6.6887433343884681E-2</v>
      </c>
    </row>
    <row r="53" spans="1:89">
      <c r="A53" s="248" t="s">
        <v>29</v>
      </c>
      <c r="B53" s="209">
        <v>2308</v>
      </c>
      <c r="C53" s="193">
        <v>2651</v>
      </c>
      <c r="D53" s="194">
        <v>1259</v>
      </c>
      <c r="E53" s="195">
        <v>1018</v>
      </c>
      <c r="F53" s="192">
        <v>633</v>
      </c>
      <c r="G53" s="196">
        <v>370</v>
      </c>
      <c r="H53" s="194">
        <v>2237</v>
      </c>
      <c r="I53" s="195">
        <v>3184</v>
      </c>
      <c r="J53" s="192">
        <v>381</v>
      </c>
      <c r="K53" s="193">
        <v>251</v>
      </c>
      <c r="L53" s="194">
        <v>692</v>
      </c>
      <c r="M53" s="192">
        <v>807</v>
      </c>
      <c r="N53" s="197">
        <v>1766</v>
      </c>
      <c r="O53" s="210">
        <v>1754</v>
      </c>
      <c r="P53" s="192">
        <v>918</v>
      </c>
      <c r="Q53" s="193">
        <v>891</v>
      </c>
      <c r="R53" s="194">
        <v>1531</v>
      </c>
      <c r="S53" s="195">
        <v>1645</v>
      </c>
      <c r="T53" s="192">
        <v>581</v>
      </c>
      <c r="U53" s="196">
        <v>232</v>
      </c>
      <c r="V53" s="194">
        <v>1963</v>
      </c>
      <c r="W53" s="211">
        <v>1193</v>
      </c>
      <c r="X53" s="192">
        <v>1582</v>
      </c>
      <c r="Y53" s="196">
        <v>462</v>
      </c>
      <c r="Z53" s="194">
        <v>3597</v>
      </c>
      <c r="AA53" s="192">
        <v>3339</v>
      </c>
      <c r="AB53" s="171">
        <f t="shared" si="39"/>
        <v>19448</v>
      </c>
      <c r="AC53" s="174">
        <f t="shared" si="36"/>
        <v>17797</v>
      </c>
      <c r="BI53" s="138" t="s">
        <v>29</v>
      </c>
      <c r="BJ53" s="130">
        <f t="shared" ref="BJ53:CK53" si="57">B53/B64</f>
        <v>5.4097131070691917E-2</v>
      </c>
      <c r="BK53" s="131">
        <f t="shared" si="57"/>
        <v>8.8511235017194753E-2</v>
      </c>
      <c r="BL53" s="132">
        <f t="shared" si="57"/>
        <v>7.2389604415823372E-2</v>
      </c>
      <c r="BM53" s="133">
        <f t="shared" si="57"/>
        <v>6.8285484303729535E-2</v>
      </c>
      <c r="BN53" s="130">
        <f t="shared" si="57"/>
        <v>7.7583037136904037E-2</v>
      </c>
      <c r="BO53" s="131">
        <f t="shared" si="57"/>
        <v>6.568436002130304E-2</v>
      </c>
      <c r="BP53" s="132">
        <f t="shared" si="57"/>
        <v>7.9048729637089643E-2</v>
      </c>
      <c r="BQ53" s="133">
        <f t="shared" si="57"/>
        <v>8.197523235756031E-2</v>
      </c>
      <c r="BR53" s="130">
        <f t="shared" si="57"/>
        <v>9.8935341469748111E-2</v>
      </c>
      <c r="BS53" s="131">
        <f t="shared" si="57"/>
        <v>4.9860945570123161E-2</v>
      </c>
      <c r="BT53" s="132">
        <f t="shared" si="57"/>
        <v>9.9740559238973764E-2</v>
      </c>
      <c r="BU53" s="130">
        <f t="shared" si="57"/>
        <v>5.4164709040875225E-2</v>
      </c>
      <c r="BV53" s="134">
        <f t="shared" si="57"/>
        <v>8.2739880059970017E-2</v>
      </c>
      <c r="BW53" s="135">
        <f t="shared" si="57"/>
        <v>6.4124593280444564E-2</v>
      </c>
      <c r="BX53" s="130">
        <f t="shared" si="57"/>
        <v>7.1836606933249864E-2</v>
      </c>
      <c r="BY53" s="131">
        <f t="shared" si="57"/>
        <v>6.744379683597003E-2</v>
      </c>
      <c r="BZ53" s="132">
        <f t="shared" si="57"/>
        <v>7.6370529256247821E-2</v>
      </c>
      <c r="CA53" s="133">
        <f t="shared" si="57"/>
        <v>8.1282735448166818E-2</v>
      </c>
      <c r="CB53" s="130">
        <f t="shared" si="57"/>
        <v>0.11194605009633911</v>
      </c>
      <c r="CC53" s="131">
        <f t="shared" si="57"/>
        <v>4.4232602478551E-2</v>
      </c>
      <c r="CD53" s="132">
        <f t="shared" si="57"/>
        <v>0.1055036009889283</v>
      </c>
      <c r="CE53" s="133">
        <f t="shared" si="57"/>
        <v>5.9241235475220977E-2</v>
      </c>
      <c r="CF53" s="130">
        <f t="shared" si="57"/>
        <v>9.0882978112253696E-2</v>
      </c>
      <c r="CG53" s="131">
        <f t="shared" si="57"/>
        <v>4.7905433430111985E-2</v>
      </c>
      <c r="CH53" s="132">
        <f t="shared" si="57"/>
        <v>8.1533195820205365E-2</v>
      </c>
      <c r="CI53" s="130">
        <f t="shared" si="57"/>
        <v>8.0810280984534966E-2</v>
      </c>
      <c r="CJ53" s="136">
        <f t="shared" si="57"/>
        <v>7.8802883388102582E-2</v>
      </c>
      <c r="CK53" s="137">
        <f t="shared" si="57"/>
        <v>7.2223980780312808E-2</v>
      </c>
    </row>
    <row r="54" spans="1:89">
      <c r="A54" s="249" t="s">
        <v>30</v>
      </c>
      <c r="B54" s="206">
        <v>2459</v>
      </c>
      <c r="C54" s="200">
        <v>2977</v>
      </c>
      <c r="D54" s="201">
        <v>1318</v>
      </c>
      <c r="E54" s="202">
        <v>1331</v>
      </c>
      <c r="F54" s="199">
        <v>713</v>
      </c>
      <c r="G54" s="203">
        <v>499</v>
      </c>
      <c r="H54" s="201">
        <v>2230</v>
      </c>
      <c r="I54" s="202">
        <v>3614</v>
      </c>
      <c r="J54" s="199">
        <v>400</v>
      </c>
      <c r="K54" s="200">
        <v>276</v>
      </c>
      <c r="L54" s="201">
        <v>828</v>
      </c>
      <c r="M54" s="199">
        <v>865</v>
      </c>
      <c r="N54" s="204">
        <v>1776</v>
      </c>
      <c r="O54" s="207">
        <v>1928</v>
      </c>
      <c r="P54" s="199">
        <v>958</v>
      </c>
      <c r="Q54" s="200">
        <v>845</v>
      </c>
      <c r="R54" s="201">
        <v>1419</v>
      </c>
      <c r="S54" s="202">
        <v>1651</v>
      </c>
      <c r="T54" s="199">
        <v>506</v>
      </c>
      <c r="U54" s="203">
        <v>333</v>
      </c>
      <c r="V54" s="201">
        <v>1590</v>
      </c>
      <c r="W54" s="208">
        <v>1145</v>
      </c>
      <c r="X54" s="199">
        <v>1678</v>
      </c>
      <c r="Y54" s="203">
        <v>543</v>
      </c>
      <c r="Z54" s="201">
        <v>3737</v>
      </c>
      <c r="AA54" s="199">
        <v>3611</v>
      </c>
      <c r="AB54" s="171">
        <f t="shared" si="39"/>
        <v>19612</v>
      </c>
      <c r="AC54" s="174">
        <f t="shared" si="36"/>
        <v>19618</v>
      </c>
      <c r="BI54" s="147" t="s">
        <v>30</v>
      </c>
      <c r="BJ54" s="130">
        <f t="shared" ref="BJ54:CK54" si="58">B54/B64</f>
        <v>5.7636414775923496E-2</v>
      </c>
      <c r="BK54" s="131">
        <f t="shared" si="58"/>
        <v>9.9395679610029722E-2</v>
      </c>
      <c r="BL54" s="132">
        <f t="shared" si="58"/>
        <v>7.5781968721251147E-2</v>
      </c>
      <c r="BM54" s="133">
        <f t="shared" si="58"/>
        <v>8.9280922994365436E-2</v>
      </c>
      <c r="BN54" s="130">
        <f t="shared" si="58"/>
        <v>8.7388160313763938E-2</v>
      </c>
      <c r="BO54" s="131">
        <f t="shared" si="58"/>
        <v>8.8585123380081662E-2</v>
      </c>
      <c r="BP54" s="132">
        <f t="shared" si="58"/>
        <v>7.8801371073182802E-2</v>
      </c>
      <c r="BQ54" s="133">
        <f t="shared" si="58"/>
        <v>9.3046008084240878E-2</v>
      </c>
      <c r="BR54" s="130">
        <f t="shared" si="58"/>
        <v>0.10386912490262269</v>
      </c>
      <c r="BS54" s="131">
        <f t="shared" si="58"/>
        <v>5.4827175208581644E-2</v>
      </c>
      <c r="BT54" s="132">
        <f t="shared" si="58"/>
        <v>0.11934275007206688</v>
      </c>
      <c r="BU54" s="130">
        <f t="shared" si="58"/>
        <v>5.8057587757567621E-2</v>
      </c>
      <c r="BV54" s="134">
        <f t="shared" si="58"/>
        <v>8.3208395802098947E-2</v>
      </c>
      <c r="BW54" s="135">
        <f t="shared" si="58"/>
        <v>7.0485869922860378E-2</v>
      </c>
      <c r="BX54" s="130">
        <f t="shared" si="58"/>
        <v>7.4966742311604981E-2</v>
      </c>
      <c r="BY54" s="131">
        <f t="shared" si="58"/>
        <v>6.3961849973506929E-2</v>
      </c>
      <c r="BZ54" s="132">
        <f t="shared" si="58"/>
        <v>7.0783658402753524E-2</v>
      </c>
      <c r="CA54" s="133">
        <f t="shared" si="58"/>
        <v>8.1579207431564382E-2</v>
      </c>
      <c r="CB54" s="130">
        <f t="shared" si="58"/>
        <v>9.7495183044315994E-2</v>
      </c>
      <c r="CC54" s="131">
        <f t="shared" si="58"/>
        <v>6.3489037178265012E-2</v>
      </c>
      <c r="CD54" s="132">
        <f t="shared" si="58"/>
        <v>8.5456304417929702E-2</v>
      </c>
      <c r="CE54" s="133">
        <f t="shared" si="58"/>
        <v>5.6857681994239746E-2</v>
      </c>
      <c r="CF54" s="130">
        <f t="shared" si="58"/>
        <v>9.6398000804274145E-2</v>
      </c>
      <c r="CG54" s="131">
        <f t="shared" si="58"/>
        <v>5.630443799253422E-2</v>
      </c>
      <c r="CH54" s="132">
        <f t="shared" si="58"/>
        <v>8.4706575696443548E-2</v>
      </c>
      <c r="CI54" s="130">
        <f t="shared" si="58"/>
        <v>8.7393208935356612E-2</v>
      </c>
      <c r="CJ54" s="136">
        <f t="shared" si="58"/>
        <v>7.9467407908652185E-2</v>
      </c>
      <c r="CK54" s="137">
        <f t="shared" si="58"/>
        <v>7.9613982971746738E-2</v>
      </c>
    </row>
    <row r="55" spans="1:89">
      <c r="A55" s="248" t="s">
        <v>31</v>
      </c>
      <c r="B55" s="209">
        <v>2427</v>
      </c>
      <c r="C55" s="193">
        <v>3082</v>
      </c>
      <c r="D55" s="194">
        <v>1109</v>
      </c>
      <c r="E55" s="195">
        <v>1486</v>
      </c>
      <c r="F55" s="192">
        <v>598</v>
      </c>
      <c r="G55" s="196">
        <v>489</v>
      </c>
      <c r="H55" s="194">
        <v>2193</v>
      </c>
      <c r="I55" s="195">
        <v>3252</v>
      </c>
      <c r="J55" s="192">
        <v>349</v>
      </c>
      <c r="K55" s="193">
        <v>188</v>
      </c>
      <c r="L55" s="194">
        <v>699</v>
      </c>
      <c r="M55" s="192">
        <v>878</v>
      </c>
      <c r="N55" s="197">
        <v>1732</v>
      </c>
      <c r="O55" s="210">
        <v>1852</v>
      </c>
      <c r="P55" s="192">
        <v>890</v>
      </c>
      <c r="Q55" s="193">
        <v>993</v>
      </c>
      <c r="R55" s="194">
        <v>1250</v>
      </c>
      <c r="S55" s="195">
        <v>1751</v>
      </c>
      <c r="T55" s="192">
        <v>384</v>
      </c>
      <c r="U55" s="196">
        <v>251</v>
      </c>
      <c r="V55" s="194">
        <v>1473</v>
      </c>
      <c r="W55" s="211">
        <v>1156</v>
      </c>
      <c r="X55" s="192">
        <v>1437</v>
      </c>
      <c r="Y55" s="196">
        <v>560</v>
      </c>
      <c r="Z55" s="194">
        <v>3261</v>
      </c>
      <c r="AA55" s="192">
        <v>3442</v>
      </c>
      <c r="AB55" s="171">
        <f t="shared" si="39"/>
        <v>17802</v>
      </c>
      <c r="AC55" s="174">
        <f t="shared" si="36"/>
        <v>19380</v>
      </c>
      <c r="BI55" s="138" t="s">
        <v>31</v>
      </c>
      <c r="BJ55" s="130">
        <f t="shared" ref="BJ55:CK55" si="59">B55/B64</f>
        <v>5.6886367897993624E-2</v>
      </c>
      <c r="BK55" s="131">
        <f t="shared" si="59"/>
        <v>0.10290140562919435</v>
      </c>
      <c r="BL55" s="132">
        <f t="shared" si="59"/>
        <v>6.3764949402023915E-2</v>
      </c>
      <c r="BM55" s="133">
        <f t="shared" si="59"/>
        <v>9.9678025221357658E-2</v>
      </c>
      <c r="BN55" s="130">
        <f t="shared" si="59"/>
        <v>7.3293295747027823E-2</v>
      </c>
      <c r="BO55" s="131">
        <f t="shared" si="59"/>
        <v>8.680987040653293E-2</v>
      </c>
      <c r="BP55" s="132">
        <f t="shared" si="59"/>
        <v>7.7493904378246575E-2</v>
      </c>
      <c r="BQ55" s="133">
        <f t="shared" si="59"/>
        <v>8.3725959681779566E-2</v>
      </c>
      <c r="BR55" s="130">
        <f t="shared" si="59"/>
        <v>9.0625811477538301E-2</v>
      </c>
      <c r="BS55" s="131">
        <f t="shared" si="59"/>
        <v>3.7346046881207788E-2</v>
      </c>
      <c r="BT55" s="132">
        <f t="shared" si="59"/>
        <v>0.10074949553185356</v>
      </c>
      <c r="BU55" s="130">
        <f t="shared" si="59"/>
        <v>5.8930129538895225E-2</v>
      </c>
      <c r="BV55" s="134">
        <f t="shared" si="59"/>
        <v>8.1146926536731639E-2</v>
      </c>
      <c r="BW55" s="135">
        <f t="shared" si="59"/>
        <v>6.7707381274448877E-2</v>
      </c>
      <c r="BX55" s="130">
        <f t="shared" si="59"/>
        <v>6.9645512168401286E-2</v>
      </c>
      <c r="BY55" s="131">
        <f t="shared" si="59"/>
        <v>7.5164635530996893E-2</v>
      </c>
      <c r="BZ55" s="132">
        <f t="shared" si="59"/>
        <v>6.2353469347034472E-2</v>
      </c>
      <c r="CA55" s="133">
        <f t="shared" si="59"/>
        <v>8.6520407154857204E-2</v>
      </c>
      <c r="CB55" s="130">
        <f t="shared" si="59"/>
        <v>7.3988439306358386E-2</v>
      </c>
      <c r="CC55" s="131">
        <f t="shared" si="59"/>
        <v>4.7855100095328881E-2</v>
      </c>
      <c r="CD55" s="132">
        <f t="shared" si="59"/>
        <v>7.9168010319251858E-2</v>
      </c>
      <c r="CE55" s="133">
        <f t="shared" si="59"/>
        <v>5.7403913000297943E-2</v>
      </c>
      <c r="CF55" s="130">
        <f t="shared" si="59"/>
        <v>8.2552995921181135E-2</v>
      </c>
      <c r="CG55" s="131">
        <f t="shared" si="59"/>
        <v>5.8067192036499377E-2</v>
      </c>
      <c r="CH55" s="132">
        <f t="shared" si="59"/>
        <v>7.3917084117233717E-2</v>
      </c>
      <c r="CI55" s="130">
        <f t="shared" si="59"/>
        <v>8.3303080907088753E-2</v>
      </c>
      <c r="CJ55" s="136">
        <f t="shared" si="59"/>
        <v>7.2133326309903448E-2</v>
      </c>
      <c r="CK55" s="137">
        <f t="shared" si="59"/>
        <v>7.8648128758917912E-2</v>
      </c>
    </row>
    <row r="56" spans="1:89">
      <c r="A56" s="249" t="s">
        <v>32</v>
      </c>
      <c r="B56" s="206">
        <v>2268</v>
      </c>
      <c r="C56" s="200">
        <v>2544</v>
      </c>
      <c r="D56" s="201">
        <v>782</v>
      </c>
      <c r="E56" s="202">
        <v>1182</v>
      </c>
      <c r="F56" s="199">
        <v>373</v>
      </c>
      <c r="G56" s="203">
        <v>447</v>
      </c>
      <c r="H56" s="201">
        <v>2050</v>
      </c>
      <c r="I56" s="202">
        <v>2835</v>
      </c>
      <c r="J56" s="199">
        <v>225</v>
      </c>
      <c r="K56" s="200">
        <v>188</v>
      </c>
      <c r="L56" s="201">
        <v>493</v>
      </c>
      <c r="M56" s="199">
        <v>573</v>
      </c>
      <c r="N56" s="204">
        <v>1312</v>
      </c>
      <c r="O56" s="207">
        <v>1544</v>
      </c>
      <c r="P56" s="199">
        <v>643</v>
      </c>
      <c r="Q56" s="200">
        <v>866</v>
      </c>
      <c r="R56" s="201">
        <v>910</v>
      </c>
      <c r="S56" s="202">
        <v>1526</v>
      </c>
      <c r="T56" s="199">
        <v>283</v>
      </c>
      <c r="U56" s="203">
        <v>237</v>
      </c>
      <c r="V56" s="201">
        <v>1470</v>
      </c>
      <c r="W56" s="208">
        <v>906</v>
      </c>
      <c r="X56" s="199">
        <v>1064</v>
      </c>
      <c r="Y56" s="203">
        <v>519</v>
      </c>
      <c r="Z56" s="201">
        <v>2769</v>
      </c>
      <c r="AA56" s="199">
        <v>2878</v>
      </c>
      <c r="AB56" s="171">
        <f t="shared" si="39"/>
        <v>14642</v>
      </c>
      <c r="AC56" s="174">
        <f t="shared" si="36"/>
        <v>16245</v>
      </c>
      <c r="BI56" s="147" t="s">
        <v>32</v>
      </c>
      <c r="BJ56" s="130">
        <f t="shared" ref="BJ56:CK56" si="60">B56/B64</f>
        <v>5.3159572473279577E-2</v>
      </c>
      <c r="BK56" s="131">
        <f t="shared" si="60"/>
        <v>8.4938733264331739E-2</v>
      </c>
      <c r="BL56" s="132">
        <f t="shared" si="60"/>
        <v>4.4963201471941119E-2</v>
      </c>
      <c r="BM56" s="133">
        <f t="shared" si="60"/>
        <v>7.9286289240676142E-2</v>
      </c>
      <c r="BN56" s="130">
        <f t="shared" si="60"/>
        <v>4.5716386812109329E-2</v>
      </c>
      <c r="BO56" s="131">
        <f t="shared" si="60"/>
        <v>7.9353807917628263E-2</v>
      </c>
      <c r="BP56" s="132">
        <f t="shared" si="60"/>
        <v>7.2440722287006612E-2</v>
      </c>
      <c r="BQ56" s="133">
        <f t="shared" si="60"/>
        <v>7.2989881825905614E-2</v>
      </c>
      <c r="BR56" s="130">
        <f t="shared" si="60"/>
        <v>5.8426382757725263E-2</v>
      </c>
      <c r="BS56" s="131">
        <f t="shared" si="60"/>
        <v>3.7346046881207788E-2</v>
      </c>
      <c r="BT56" s="132">
        <f t="shared" si="60"/>
        <v>7.1057941769962524E-2</v>
      </c>
      <c r="BU56" s="130">
        <f t="shared" si="60"/>
        <v>3.845895697697832E-2</v>
      </c>
      <c r="BV56" s="134">
        <f t="shared" si="60"/>
        <v>6.1469265367316339E-2</v>
      </c>
      <c r="BW56" s="135">
        <f t="shared" si="60"/>
        <v>5.6447190436149597E-2</v>
      </c>
      <c r="BX56" s="130">
        <f t="shared" si="60"/>
        <v>5.0316926207058459E-2</v>
      </c>
      <c r="BY56" s="131">
        <f t="shared" si="60"/>
        <v>6.555143441071834E-2</v>
      </c>
      <c r="BZ56" s="132">
        <f t="shared" si="60"/>
        <v>4.5393325684641092E-2</v>
      </c>
      <c r="CA56" s="133">
        <f t="shared" si="60"/>
        <v>7.5402707777448369E-2</v>
      </c>
      <c r="CB56" s="130">
        <f t="shared" si="60"/>
        <v>5.4527938342967243E-2</v>
      </c>
      <c r="CC56" s="131">
        <f t="shared" si="60"/>
        <v>4.5185891325071496E-2</v>
      </c>
      <c r="CD56" s="132">
        <f t="shared" si="60"/>
        <v>7.900677200902935E-2</v>
      </c>
      <c r="CE56" s="133">
        <f t="shared" si="60"/>
        <v>4.4989571953520706E-2</v>
      </c>
      <c r="CF56" s="130">
        <f t="shared" si="60"/>
        <v>6.1124834836560005E-2</v>
      </c>
      <c r="CG56" s="131">
        <f t="shared" si="60"/>
        <v>5.3815844048112814E-2</v>
      </c>
      <c r="CH56" s="132">
        <f t="shared" si="60"/>
        <v>6.2764920552168105E-2</v>
      </c>
      <c r="CI56" s="130">
        <f t="shared" si="60"/>
        <v>6.9653186185532082E-2</v>
      </c>
      <c r="CJ56" s="136">
        <f t="shared" si="60"/>
        <v>5.9329073352971926E-2</v>
      </c>
      <c r="CK56" s="137">
        <f t="shared" si="60"/>
        <v>6.5925637342034132E-2</v>
      </c>
    </row>
    <row r="57" spans="1:89">
      <c r="A57" s="248" t="s">
        <v>33</v>
      </c>
      <c r="B57" s="209">
        <v>1917</v>
      </c>
      <c r="C57" s="193">
        <v>1826</v>
      </c>
      <c r="D57" s="194">
        <v>595</v>
      </c>
      <c r="E57" s="195">
        <v>890</v>
      </c>
      <c r="F57" s="192">
        <v>329</v>
      </c>
      <c r="G57" s="196">
        <v>353</v>
      </c>
      <c r="H57" s="194">
        <v>1660</v>
      </c>
      <c r="I57" s="195">
        <v>2211</v>
      </c>
      <c r="J57" s="192">
        <v>175</v>
      </c>
      <c r="K57" s="193">
        <v>121</v>
      </c>
      <c r="L57" s="194">
        <v>420</v>
      </c>
      <c r="M57" s="192">
        <v>461</v>
      </c>
      <c r="N57" s="197">
        <v>1112</v>
      </c>
      <c r="O57" s="210">
        <v>1246</v>
      </c>
      <c r="P57" s="192">
        <v>475</v>
      </c>
      <c r="Q57" s="193">
        <v>877</v>
      </c>
      <c r="R57" s="194">
        <v>751</v>
      </c>
      <c r="S57" s="195">
        <v>1437</v>
      </c>
      <c r="T57" s="192">
        <v>190</v>
      </c>
      <c r="U57" s="196">
        <v>210</v>
      </c>
      <c r="V57" s="194">
        <v>1185</v>
      </c>
      <c r="W57" s="211">
        <v>814</v>
      </c>
      <c r="X57" s="192">
        <v>779</v>
      </c>
      <c r="Y57" s="196">
        <v>474</v>
      </c>
      <c r="Z57" s="194">
        <v>2066</v>
      </c>
      <c r="AA57" s="192">
        <v>2515</v>
      </c>
      <c r="AB57" s="171">
        <f t="shared" si="39"/>
        <v>11654</v>
      </c>
      <c r="AC57" s="174">
        <f t="shared" si="36"/>
        <v>13435</v>
      </c>
      <c r="BI57" s="138" t="s">
        <v>33</v>
      </c>
      <c r="BJ57" s="130">
        <f t="shared" ref="BJ57:CK57" si="61">B57/B64</f>
        <v>4.4932495780986313E-2</v>
      </c>
      <c r="BK57" s="131">
        <f t="shared" si="61"/>
        <v>6.096624486661547E-2</v>
      </c>
      <c r="BL57" s="132">
        <f t="shared" si="61"/>
        <v>3.421113155473781E-2</v>
      </c>
      <c r="BM57" s="133">
        <f t="shared" si="61"/>
        <v>5.9699490206600481E-2</v>
      </c>
      <c r="BN57" s="130">
        <f t="shared" si="61"/>
        <v>4.0323569064836376E-2</v>
      </c>
      <c r="BO57" s="131">
        <f t="shared" si="61"/>
        <v>6.2666429966270198E-2</v>
      </c>
      <c r="BP57" s="132">
        <f t="shared" si="61"/>
        <v>5.865931658362486E-2</v>
      </c>
      <c r="BQ57" s="133">
        <f t="shared" si="61"/>
        <v>5.6924384027187767E-2</v>
      </c>
      <c r="BR57" s="130">
        <f t="shared" si="61"/>
        <v>4.5442742144897429E-2</v>
      </c>
      <c r="BS57" s="131">
        <f t="shared" si="61"/>
        <v>2.4036551450139054E-2</v>
      </c>
      <c r="BT57" s="132">
        <f t="shared" si="61"/>
        <v>6.053617757278755E-2</v>
      </c>
      <c r="BU57" s="130">
        <f t="shared" si="61"/>
        <v>3.0941673937848177E-2</v>
      </c>
      <c r="BV57" s="134">
        <f t="shared" si="61"/>
        <v>5.2098950524737633E-2</v>
      </c>
      <c r="BW57" s="135">
        <f t="shared" si="61"/>
        <v>4.5552590209483421E-2</v>
      </c>
      <c r="BX57" s="130">
        <f t="shared" si="61"/>
        <v>3.7170357617966977E-2</v>
      </c>
      <c r="BY57" s="131">
        <f t="shared" si="61"/>
        <v>6.6384073877829075E-2</v>
      </c>
      <c r="BZ57" s="132">
        <f t="shared" si="61"/>
        <v>3.746196438369831E-2</v>
      </c>
      <c r="CA57" s="133">
        <f t="shared" si="61"/>
        <v>7.1005040023717755E-2</v>
      </c>
      <c r="CB57" s="130">
        <f t="shared" si="61"/>
        <v>3.6608863198458574E-2</v>
      </c>
      <c r="CC57" s="131">
        <f t="shared" si="61"/>
        <v>4.0038131553860823E-2</v>
      </c>
      <c r="CD57" s="132">
        <f t="shared" si="61"/>
        <v>6.3689132537891005E-2</v>
      </c>
      <c r="CE57" s="133">
        <f t="shared" si="61"/>
        <v>4.0421094448306681E-2</v>
      </c>
      <c r="CF57" s="130">
        <f t="shared" si="61"/>
        <v>4.4752111219624288E-2</v>
      </c>
      <c r="CG57" s="131">
        <f t="shared" si="61"/>
        <v>4.9149730402322685E-2</v>
      </c>
      <c r="CH57" s="132">
        <f t="shared" si="61"/>
        <v>4.6830020173629215E-2</v>
      </c>
      <c r="CI57" s="130">
        <f t="shared" si="61"/>
        <v>6.0867881604104647E-2</v>
      </c>
      <c r="CJ57" s="136">
        <f t="shared" si="61"/>
        <v>4.7221760746860728E-2</v>
      </c>
      <c r="CK57" s="137">
        <f t="shared" si="61"/>
        <v>5.4522064493088863E-2</v>
      </c>
    </row>
    <row r="58" spans="1:89">
      <c r="A58" s="249" t="s">
        <v>34</v>
      </c>
      <c r="B58" s="206">
        <v>417</v>
      </c>
      <c r="C58" s="200">
        <v>1304</v>
      </c>
      <c r="D58" s="201">
        <v>153</v>
      </c>
      <c r="E58" s="202">
        <v>677</v>
      </c>
      <c r="F58" s="199">
        <v>83</v>
      </c>
      <c r="G58" s="203">
        <v>219</v>
      </c>
      <c r="H58" s="201">
        <v>582</v>
      </c>
      <c r="I58" s="202">
        <v>1597</v>
      </c>
      <c r="J58" s="199">
        <v>113</v>
      </c>
      <c r="K58" s="200">
        <v>77</v>
      </c>
      <c r="L58" s="201">
        <v>198</v>
      </c>
      <c r="M58" s="199">
        <v>328</v>
      </c>
      <c r="N58" s="204">
        <v>636</v>
      </c>
      <c r="O58" s="207">
        <v>864</v>
      </c>
      <c r="P58" s="199">
        <v>335</v>
      </c>
      <c r="Q58" s="200">
        <v>615</v>
      </c>
      <c r="R58" s="201">
        <v>425</v>
      </c>
      <c r="S58" s="202">
        <v>736</v>
      </c>
      <c r="T58" s="199">
        <v>129</v>
      </c>
      <c r="U58" s="203">
        <v>157</v>
      </c>
      <c r="V58" s="201">
        <v>1111</v>
      </c>
      <c r="W58" s="208">
        <v>548</v>
      </c>
      <c r="X58" s="199">
        <v>521</v>
      </c>
      <c r="Y58" s="203">
        <v>344</v>
      </c>
      <c r="Z58" s="201">
        <v>1428</v>
      </c>
      <c r="AA58" s="199">
        <v>1873</v>
      </c>
      <c r="AB58" s="171">
        <f t="shared" si="39"/>
        <v>6131</v>
      </c>
      <c r="AC58" s="174">
        <f t="shared" si="36"/>
        <v>9339</v>
      </c>
      <c r="BI58" s="147" t="s">
        <v>34</v>
      </c>
      <c r="BJ58" s="130">
        <f t="shared" ref="BJ58:CK58" si="62">B58/B64</f>
        <v>9.7740483780236267E-3</v>
      </c>
      <c r="BK58" s="131">
        <f t="shared" si="62"/>
        <v>4.3537778371339854E-2</v>
      </c>
      <c r="BL58" s="132">
        <f t="shared" si="62"/>
        <v>8.7971481140754378E-3</v>
      </c>
      <c r="BM58" s="133">
        <f t="shared" si="62"/>
        <v>4.5411859404346659E-2</v>
      </c>
      <c r="BN58" s="130">
        <f t="shared" si="62"/>
        <v>1.0172815295992156E-2</v>
      </c>
      <c r="BO58" s="131">
        <f t="shared" si="62"/>
        <v>3.8878040120717203E-2</v>
      </c>
      <c r="BP58" s="132">
        <f t="shared" si="62"/>
        <v>2.0566097741969682E-2</v>
      </c>
      <c r="BQ58" s="133">
        <f t="shared" si="62"/>
        <v>4.1116346129090396E-2</v>
      </c>
      <c r="BR58" s="130">
        <f t="shared" si="62"/>
        <v>2.934302778499091E-2</v>
      </c>
      <c r="BS58" s="131">
        <f t="shared" si="62"/>
        <v>1.5295987286452126E-2</v>
      </c>
      <c r="BT58" s="132">
        <f t="shared" si="62"/>
        <v>2.853848371288556E-2</v>
      </c>
      <c r="BU58" s="130">
        <f t="shared" si="62"/>
        <v>2.2014900328881135E-2</v>
      </c>
      <c r="BV58" s="134">
        <f t="shared" si="62"/>
        <v>2.9797601199400298E-2</v>
      </c>
      <c r="BW58" s="135">
        <f t="shared" si="62"/>
        <v>3.1587028845099258E-2</v>
      </c>
      <c r="BX58" s="130">
        <f t="shared" si="62"/>
        <v>2.6214883793724077E-2</v>
      </c>
      <c r="BY58" s="131">
        <f t="shared" si="62"/>
        <v>4.6552115661191433E-2</v>
      </c>
      <c r="BZ58" s="132">
        <f t="shared" si="62"/>
        <v>2.120017957799172E-2</v>
      </c>
      <c r="CA58" s="133">
        <f t="shared" si="62"/>
        <v>3.6367229963435124E-2</v>
      </c>
      <c r="CB58" s="130">
        <f t="shared" si="62"/>
        <v>2.485549132947977E-2</v>
      </c>
      <c r="CC58" s="131">
        <f t="shared" si="62"/>
        <v>2.9933269780743565E-2</v>
      </c>
      <c r="CD58" s="132">
        <f t="shared" si="62"/>
        <v>5.9711920885735785E-2</v>
      </c>
      <c r="CE58" s="133">
        <f t="shared" si="62"/>
        <v>2.7212235574535705E-2</v>
      </c>
      <c r="CF58" s="130">
        <f t="shared" si="62"/>
        <v>2.9930487734819326E-2</v>
      </c>
      <c r="CG58" s="131">
        <f t="shared" si="62"/>
        <v>3.566984653670676E-2</v>
      </c>
      <c r="CH58" s="132">
        <f t="shared" si="62"/>
        <v>3.2368474737629487E-2</v>
      </c>
      <c r="CI58" s="130">
        <f t="shared" si="62"/>
        <v>4.5330235484885885E-2</v>
      </c>
      <c r="CJ58" s="136">
        <f t="shared" si="62"/>
        <v>2.4842681923717448E-2</v>
      </c>
      <c r="CK58" s="137">
        <f t="shared" si="62"/>
        <v>3.789963232608537E-2</v>
      </c>
    </row>
    <row r="59" spans="1:89">
      <c r="A59" s="248" t="s">
        <v>35</v>
      </c>
      <c r="B59" s="209">
        <v>0</v>
      </c>
      <c r="C59" s="193">
        <v>789</v>
      </c>
      <c r="D59" s="194">
        <v>5</v>
      </c>
      <c r="E59" s="195">
        <v>291</v>
      </c>
      <c r="F59" s="192">
        <v>5</v>
      </c>
      <c r="G59" s="196">
        <v>115</v>
      </c>
      <c r="H59" s="194">
        <v>26</v>
      </c>
      <c r="I59" s="195">
        <v>774</v>
      </c>
      <c r="J59" s="192">
        <v>42</v>
      </c>
      <c r="K59" s="193">
        <v>49</v>
      </c>
      <c r="L59" s="194">
        <v>42</v>
      </c>
      <c r="M59" s="192">
        <v>47</v>
      </c>
      <c r="N59" s="197">
        <v>157</v>
      </c>
      <c r="O59" s="210">
        <v>144</v>
      </c>
      <c r="P59" s="192">
        <v>46</v>
      </c>
      <c r="Q59" s="193">
        <v>70</v>
      </c>
      <c r="R59" s="194">
        <v>72</v>
      </c>
      <c r="S59" s="195">
        <v>65</v>
      </c>
      <c r="T59" s="192">
        <v>9</v>
      </c>
      <c r="U59" s="196">
        <v>3</v>
      </c>
      <c r="V59" s="194">
        <v>108</v>
      </c>
      <c r="W59" s="211">
        <v>16</v>
      </c>
      <c r="X59" s="192">
        <v>55</v>
      </c>
      <c r="Y59" s="196">
        <v>8</v>
      </c>
      <c r="Z59" s="194">
        <v>12</v>
      </c>
      <c r="AA59" s="192">
        <v>296</v>
      </c>
      <c r="AB59" s="171">
        <f t="shared" si="39"/>
        <v>579</v>
      </c>
      <c r="AC59" s="174">
        <f t="shared" si="36"/>
        <v>2667</v>
      </c>
      <c r="BI59" s="138" t="s">
        <v>35</v>
      </c>
      <c r="BJ59" s="130">
        <f t="shared" ref="BJ59:CK59" si="63">B59/B64</f>
        <v>0</v>
      </c>
      <c r="BK59" s="131">
        <f t="shared" si="63"/>
        <v>2.6343026944008547E-2</v>
      </c>
      <c r="BL59" s="132">
        <f t="shared" si="63"/>
        <v>2.8748850045998158E-4</v>
      </c>
      <c r="BM59" s="133">
        <f t="shared" si="63"/>
        <v>1.9519720955191843E-2</v>
      </c>
      <c r="BN59" s="130">
        <f t="shared" si="63"/>
        <v>6.1282019855374433E-4</v>
      </c>
      <c r="BO59" s="131">
        <f t="shared" si="63"/>
        <v>2.0415409195810402E-2</v>
      </c>
      <c r="BP59" s="132">
        <f t="shared" si="63"/>
        <v>9.1876038022544967E-4</v>
      </c>
      <c r="BQ59" s="133">
        <f t="shared" si="63"/>
        <v>1.9927396308025026E-2</v>
      </c>
      <c r="BR59" s="130">
        <f t="shared" si="63"/>
        <v>1.0906258114775382E-2</v>
      </c>
      <c r="BS59" s="131">
        <f t="shared" si="63"/>
        <v>9.7338100913786259E-3</v>
      </c>
      <c r="BT59" s="132">
        <f t="shared" si="63"/>
        <v>6.0536177572787543E-3</v>
      </c>
      <c r="BU59" s="130">
        <f t="shared" si="63"/>
        <v>3.1545741324921135E-3</v>
      </c>
      <c r="BV59" s="134">
        <f t="shared" si="63"/>
        <v>7.3556971514242876E-3</v>
      </c>
      <c r="BW59" s="135">
        <f t="shared" si="63"/>
        <v>5.2645048075165429E-3</v>
      </c>
      <c r="BX59" s="130">
        <f t="shared" si="63"/>
        <v>3.5996556851083808E-3</v>
      </c>
      <c r="BY59" s="131">
        <f t="shared" si="63"/>
        <v>5.2986147907047153E-3</v>
      </c>
      <c r="BZ59" s="132">
        <f t="shared" si="63"/>
        <v>3.5915598343891856E-3</v>
      </c>
      <c r="CA59" s="133">
        <f t="shared" si="63"/>
        <v>3.2117798201403299E-3</v>
      </c>
      <c r="CB59" s="130">
        <f t="shared" si="63"/>
        <v>1.7341040462427746E-3</v>
      </c>
      <c r="CC59" s="131">
        <f t="shared" si="63"/>
        <v>5.7197330791229747E-4</v>
      </c>
      <c r="CD59" s="132">
        <f t="shared" si="63"/>
        <v>5.804579168010319E-3</v>
      </c>
      <c r="CE59" s="133">
        <f t="shared" si="63"/>
        <v>7.9451782699374314E-4</v>
      </c>
      <c r="CF59" s="130">
        <f t="shared" si="63"/>
        <v>3.1596484173033838E-3</v>
      </c>
      <c r="CG59" s="131">
        <f t="shared" si="63"/>
        <v>8.2953131480713392E-4</v>
      </c>
      <c r="CH59" s="132">
        <f t="shared" si="63"/>
        <v>2.7200398939184443E-4</v>
      </c>
      <c r="CI59" s="130">
        <f t="shared" si="63"/>
        <v>7.1637745347176846E-3</v>
      </c>
      <c r="CJ59" s="136">
        <f t="shared" si="63"/>
        <v>2.3460957158428319E-3</v>
      </c>
      <c r="CK59" s="137">
        <f t="shared" si="63"/>
        <v>1.0823248679052327E-2</v>
      </c>
    </row>
    <row r="60" spans="1:89">
      <c r="A60" s="249" t="s">
        <v>36</v>
      </c>
      <c r="B60" s="206">
        <v>0</v>
      </c>
      <c r="C60" s="200">
        <v>0</v>
      </c>
      <c r="D60" s="201">
        <v>0</v>
      </c>
      <c r="E60" s="202">
        <v>0</v>
      </c>
      <c r="F60" s="199">
        <v>0</v>
      </c>
      <c r="G60" s="203">
        <v>0</v>
      </c>
      <c r="H60" s="201">
        <v>0</v>
      </c>
      <c r="I60" s="202">
        <v>0</v>
      </c>
      <c r="J60" s="199">
        <v>0</v>
      </c>
      <c r="K60" s="203">
        <v>0</v>
      </c>
      <c r="L60" s="201">
        <v>0</v>
      </c>
      <c r="M60" s="199">
        <v>4</v>
      </c>
      <c r="N60" s="204">
        <v>0</v>
      </c>
      <c r="O60" s="207">
        <v>0</v>
      </c>
      <c r="P60" s="199">
        <v>0</v>
      </c>
      <c r="Q60" s="203">
        <v>0</v>
      </c>
      <c r="R60" s="201">
        <v>0</v>
      </c>
      <c r="S60" s="202">
        <v>0</v>
      </c>
      <c r="T60" s="199">
        <v>0</v>
      </c>
      <c r="U60" s="203">
        <v>0</v>
      </c>
      <c r="V60" s="201">
        <v>0</v>
      </c>
      <c r="W60" s="202">
        <v>0</v>
      </c>
      <c r="X60" s="199">
        <v>0</v>
      </c>
      <c r="Y60" s="203">
        <v>0</v>
      </c>
      <c r="Z60" s="201">
        <v>0</v>
      </c>
      <c r="AA60" s="199">
        <v>0</v>
      </c>
      <c r="AB60" s="171">
        <f t="shared" si="39"/>
        <v>0</v>
      </c>
      <c r="AC60" s="174">
        <f t="shared" si="36"/>
        <v>4</v>
      </c>
      <c r="BI60" s="147" t="s">
        <v>36</v>
      </c>
      <c r="BJ60" s="130">
        <f t="shared" ref="BJ60:CK60" si="64">B60/B64</f>
        <v>0</v>
      </c>
      <c r="BK60" s="131">
        <f t="shared" si="64"/>
        <v>0</v>
      </c>
      <c r="BL60" s="132">
        <f t="shared" si="64"/>
        <v>0</v>
      </c>
      <c r="BM60" s="133">
        <f t="shared" si="64"/>
        <v>0</v>
      </c>
      <c r="BN60" s="130">
        <f t="shared" si="64"/>
        <v>0</v>
      </c>
      <c r="BO60" s="131">
        <f t="shared" si="64"/>
        <v>0</v>
      </c>
      <c r="BP60" s="132">
        <f t="shared" si="64"/>
        <v>0</v>
      </c>
      <c r="BQ60" s="133">
        <f t="shared" si="64"/>
        <v>0</v>
      </c>
      <c r="BR60" s="130">
        <f t="shared" si="64"/>
        <v>0</v>
      </c>
      <c r="BS60" s="131">
        <f t="shared" si="64"/>
        <v>0</v>
      </c>
      <c r="BT60" s="132">
        <f t="shared" si="64"/>
        <v>0</v>
      </c>
      <c r="BU60" s="130">
        <f t="shared" si="64"/>
        <v>2.6847439425464796E-4</v>
      </c>
      <c r="BV60" s="134">
        <f t="shared" si="64"/>
        <v>0</v>
      </c>
      <c r="BW60" s="135">
        <f t="shared" si="64"/>
        <v>0</v>
      </c>
      <c r="BX60" s="130">
        <f t="shared" si="64"/>
        <v>0</v>
      </c>
      <c r="BY60" s="131">
        <f t="shared" si="64"/>
        <v>0</v>
      </c>
      <c r="BZ60" s="132">
        <f t="shared" si="64"/>
        <v>0</v>
      </c>
      <c r="CA60" s="133">
        <f t="shared" si="64"/>
        <v>0</v>
      </c>
      <c r="CB60" s="130">
        <f t="shared" si="64"/>
        <v>0</v>
      </c>
      <c r="CC60" s="131">
        <f t="shared" si="64"/>
        <v>0</v>
      </c>
      <c r="CD60" s="132">
        <f t="shared" si="64"/>
        <v>0</v>
      </c>
      <c r="CE60" s="133">
        <f t="shared" si="64"/>
        <v>0</v>
      </c>
      <c r="CF60" s="130">
        <f t="shared" si="64"/>
        <v>0</v>
      </c>
      <c r="CG60" s="131">
        <f t="shared" si="64"/>
        <v>0</v>
      </c>
      <c r="CH60" s="132">
        <f t="shared" si="64"/>
        <v>0</v>
      </c>
      <c r="CI60" s="130">
        <f t="shared" si="64"/>
        <v>0</v>
      </c>
      <c r="CJ60" s="136">
        <f t="shared" si="64"/>
        <v>0</v>
      </c>
      <c r="CK60" s="137">
        <f t="shared" si="64"/>
        <v>1.6232843913089353E-5</v>
      </c>
    </row>
    <row r="61" spans="1:89">
      <c r="A61" s="248" t="s">
        <v>37</v>
      </c>
      <c r="B61" s="60">
        <v>0</v>
      </c>
      <c r="C61" s="61">
        <v>0</v>
      </c>
      <c r="D61" s="140">
        <v>0</v>
      </c>
      <c r="E61" s="141">
        <v>0</v>
      </c>
      <c r="F61" s="139">
        <v>0</v>
      </c>
      <c r="G61" s="142">
        <v>0</v>
      </c>
      <c r="H61" s="140">
        <v>0</v>
      </c>
      <c r="I61" s="141">
        <v>0</v>
      </c>
      <c r="J61" s="139">
        <v>0</v>
      </c>
      <c r="K61" s="142">
        <v>0</v>
      </c>
      <c r="L61" s="140">
        <v>0</v>
      </c>
      <c r="M61" s="139">
        <v>0</v>
      </c>
      <c r="N61" s="143">
        <v>0</v>
      </c>
      <c r="O61" s="144">
        <v>0</v>
      </c>
      <c r="P61" s="139">
        <v>0</v>
      </c>
      <c r="Q61" s="142">
        <v>0</v>
      </c>
      <c r="R61" s="140">
        <v>0</v>
      </c>
      <c r="S61" s="141">
        <v>0</v>
      </c>
      <c r="T61" s="139">
        <v>0</v>
      </c>
      <c r="U61" s="142">
        <v>0</v>
      </c>
      <c r="V61" s="140">
        <v>0</v>
      </c>
      <c r="W61" s="141">
        <v>0</v>
      </c>
      <c r="X61" s="139">
        <v>0</v>
      </c>
      <c r="Y61" s="142">
        <v>0</v>
      </c>
      <c r="Z61" s="145">
        <v>0</v>
      </c>
      <c r="AA61" s="146">
        <v>0</v>
      </c>
      <c r="AB61" s="171">
        <f t="shared" si="39"/>
        <v>0</v>
      </c>
      <c r="AC61" s="174">
        <f t="shared" si="36"/>
        <v>0</v>
      </c>
      <c r="BI61" s="138" t="s">
        <v>37</v>
      </c>
      <c r="BJ61" s="130">
        <f t="shared" ref="BJ61:CK61" si="65">B61/B64</f>
        <v>0</v>
      </c>
      <c r="BK61" s="131">
        <f t="shared" si="65"/>
        <v>0</v>
      </c>
      <c r="BL61" s="132">
        <f t="shared" si="65"/>
        <v>0</v>
      </c>
      <c r="BM61" s="133">
        <f t="shared" si="65"/>
        <v>0</v>
      </c>
      <c r="BN61" s="130">
        <f t="shared" si="65"/>
        <v>0</v>
      </c>
      <c r="BO61" s="131">
        <f t="shared" si="65"/>
        <v>0</v>
      </c>
      <c r="BP61" s="132">
        <f t="shared" si="65"/>
        <v>0</v>
      </c>
      <c r="BQ61" s="133">
        <f t="shared" si="65"/>
        <v>0</v>
      </c>
      <c r="BR61" s="130">
        <f t="shared" si="65"/>
        <v>0</v>
      </c>
      <c r="BS61" s="131">
        <f t="shared" si="65"/>
        <v>0</v>
      </c>
      <c r="BT61" s="132">
        <f t="shared" si="65"/>
        <v>0</v>
      </c>
      <c r="BU61" s="130">
        <f t="shared" si="65"/>
        <v>0</v>
      </c>
      <c r="BV61" s="134">
        <f t="shared" si="65"/>
        <v>0</v>
      </c>
      <c r="BW61" s="135">
        <f t="shared" si="65"/>
        <v>0</v>
      </c>
      <c r="BX61" s="130">
        <f t="shared" si="65"/>
        <v>0</v>
      </c>
      <c r="BY61" s="131">
        <f t="shared" si="65"/>
        <v>0</v>
      </c>
      <c r="BZ61" s="132">
        <f t="shared" si="65"/>
        <v>0</v>
      </c>
      <c r="CA61" s="133">
        <f t="shared" si="65"/>
        <v>0</v>
      </c>
      <c r="CB61" s="130">
        <f t="shared" si="65"/>
        <v>0</v>
      </c>
      <c r="CC61" s="131">
        <f t="shared" si="65"/>
        <v>0</v>
      </c>
      <c r="CD61" s="132">
        <f t="shared" si="65"/>
        <v>0</v>
      </c>
      <c r="CE61" s="133">
        <f t="shared" si="65"/>
        <v>0</v>
      </c>
      <c r="CF61" s="130">
        <f t="shared" si="65"/>
        <v>0</v>
      </c>
      <c r="CG61" s="131">
        <f t="shared" si="65"/>
        <v>0</v>
      </c>
      <c r="CH61" s="132">
        <f t="shared" si="65"/>
        <v>0</v>
      </c>
      <c r="CI61" s="130">
        <f t="shared" si="65"/>
        <v>0</v>
      </c>
      <c r="CJ61" s="136">
        <f t="shared" si="65"/>
        <v>0</v>
      </c>
      <c r="CK61" s="137">
        <f t="shared" si="65"/>
        <v>0</v>
      </c>
    </row>
    <row r="62" spans="1:89">
      <c r="A62" s="249" t="s">
        <v>38</v>
      </c>
      <c r="B62" s="58"/>
      <c r="C62" s="59"/>
      <c r="D62" s="153"/>
      <c r="E62" s="150"/>
      <c r="F62" s="151"/>
      <c r="G62" s="152"/>
      <c r="H62" s="153"/>
      <c r="I62" s="150"/>
      <c r="J62" s="151"/>
      <c r="K62" s="152"/>
      <c r="L62" s="153"/>
      <c r="M62" s="151"/>
      <c r="N62" s="155"/>
      <c r="O62" s="154"/>
      <c r="P62" s="151"/>
      <c r="Q62" s="152"/>
      <c r="R62" s="153"/>
      <c r="S62" s="150"/>
      <c r="T62" s="151"/>
      <c r="U62" s="152"/>
      <c r="V62" s="153"/>
      <c r="W62" s="150"/>
      <c r="X62" s="151"/>
      <c r="Y62" s="152"/>
      <c r="Z62" s="149"/>
      <c r="AA62" s="148"/>
      <c r="AB62" s="173"/>
      <c r="AC62" s="174"/>
      <c r="BI62" s="147" t="s">
        <v>38</v>
      </c>
      <c r="BJ62" s="130">
        <f t="shared" ref="BJ62:CK62" si="66">B62/B64</f>
        <v>0</v>
      </c>
      <c r="BK62" s="131">
        <f t="shared" si="66"/>
        <v>0</v>
      </c>
      <c r="BL62" s="132">
        <f t="shared" si="66"/>
        <v>0</v>
      </c>
      <c r="BM62" s="133">
        <f t="shared" si="66"/>
        <v>0</v>
      </c>
      <c r="BN62" s="130">
        <f t="shared" si="66"/>
        <v>0</v>
      </c>
      <c r="BO62" s="131">
        <f t="shared" si="66"/>
        <v>0</v>
      </c>
      <c r="BP62" s="132">
        <f t="shared" si="66"/>
        <v>0</v>
      </c>
      <c r="BQ62" s="133">
        <f t="shared" si="66"/>
        <v>0</v>
      </c>
      <c r="BR62" s="130">
        <f t="shared" si="66"/>
        <v>0</v>
      </c>
      <c r="BS62" s="131">
        <f t="shared" si="66"/>
        <v>0</v>
      </c>
      <c r="BT62" s="132">
        <f t="shared" si="66"/>
        <v>0</v>
      </c>
      <c r="BU62" s="130">
        <f t="shared" si="66"/>
        <v>0</v>
      </c>
      <c r="BV62" s="134">
        <f t="shared" si="66"/>
        <v>0</v>
      </c>
      <c r="BW62" s="135">
        <f t="shared" si="66"/>
        <v>0</v>
      </c>
      <c r="BX62" s="130">
        <f t="shared" si="66"/>
        <v>0</v>
      </c>
      <c r="BY62" s="131">
        <f t="shared" si="66"/>
        <v>0</v>
      </c>
      <c r="BZ62" s="132">
        <f t="shared" si="66"/>
        <v>0</v>
      </c>
      <c r="CA62" s="133">
        <f t="shared" si="66"/>
        <v>0</v>
      </c>
      <c r="CB62" s="130">
        <f t="shared" si="66"/>
        <v>0</v>
      </c>
      <c r="CC62" s="131">
        <f t="shared" si="66"/>
        <v>0</v>
      </c>
      <c r="CD62" s="132">
        <f t="shared" si="66"/>
        <v>0</v>
      </c>
      <c r="CE62" s="133">
        <f t="shared" si="66"/>
        <v>0</v>
      </c>
      <c r="CF62" s="130">
        <f t="shared" si="66"/>
        <v>0</v>
      </c>
      <c r="CG62" s="131">
        <f t="shared" si="66"/>
        <v>0</v>
      </c>
      <c r="CH62" s="132">
        <f t="shared" si="66"/>
        <v>0</v>
      </c>
      <c r="CI62" s="130">
        <f t="shared" si="66"/>
        <v>0</v>
      </c>
      <c r="CJ62" s="136">
        <f t="shared" si="66"/>
        <v>0</v>
      </c>
      <c r="CK62" s="137">
        <f t="shared" si="66"/>
        <v>0</v>
      </c>
    </row>
    <row r="63" spans="1:89" ht="14" thickBot="1">
      <c r="A63" s="248" t="s">
        <v>39</v>
      </c>
      <c r="B63" s="60"/>
      <c r="C63" s="61"/>
      <c r="D63" s="140"/>
      <c r="E63" s="141"/>
      <c r="F63" s="139"/>
      <c r="G63" s="142"/>
      <c r="H63" s="140"/>
      <c r="I63" s="141"/>
      <c r="J63" s="139"/>
      <c r="K63" s="142"/>
      <c r="L63" s="140"/>
      <c r="M63" s="139"/>
      <c r="N63" s="143"/>
      <c r="O63" s="144"/>
      <c r="P63" s="139"/>
      <c r="Q63" s="142"/>
      <c r="R63" s="140"/>
      <c r="S63" s="141"/>
      <c r="T63" s="139"/>
      <c r="U63" s="142"/>
      <c r="V63" s="140"/>
      <c r="W63" s="141"/>
      <c r="X63" s="139"/>
      <c r="Y63" s="142"/>
      <c r="Z63" s="145"/>
      <c r="AA63" s="146"/>
      <c r="AB63" s="173"/>
      <c r="AC63" s="174"/>
      <c r="BI63" s="138" t="s">
        <v>39</v>
      </c>
      <c r="BJ63" s="130">
        <f t="shared" ref="BJ63:CK63" si="67">B63/B64</f>
        <v>0</v>
      </c>
      <c r="BK63" s="131">
        <f t="shared" si="67"/>
        <v>0</v>
      </c>
      <c r="BL63" s="132">
        <f t="shared" si="67"/>
        <v>0</v>
      </c>
      <c r="BM63" s="133">
        <f t="shared" si="67"/>
        <v>0</v>
      </c>
      <c r="BN63" s="130">
        <f t="shared" si="67"/>
        <v>0</v>
      </c>
      <c r="BO63" s="131">
        <f t="shared" si="67"/>
        <v>0</v>
      </c>
      <c r="BP63" s="132">
        <f t="shared" si="67"/>
        <v>0</v>
      </c>
      <c r="BQ63" s="133">
        <f t="shared" si="67"/>
        <v>0</v>
      </c>
      <c r="BR63" s="130">
        <f t="shared" si="67"/>
        <v>0</v>
      </c>
      <c r="BS63" s="131">
        <f t="shared" si="67"/>
        <v>0</v>
      </c>
      <c r="BT63" s="132">
        <f t="shared" si="67"/>
        <v>0</v>
      </c>
      <c r="BU63" s="130">
        <f t="shared" si="67"/>
        <v>0</v>
      </c>
      <c r="BV63" s="134">
        <f t="shared" si="67"/>
        <v>0</v>
      </c>
      <c r="BW63" s="135">
        <f t="shared" si="67"/>
        <v>0</v>
      </c>
      <c r="BX63" s="130">
        <f t="shared" si="67"/>
        <v>0</v>
      </c>
      <c r="BY63" s="131">
        <f t="shared" si="67"/>
        <v>0</v>
      </c>
      <c r="BZ63" s="132">
        <f t="shared" si="67"/>
        <v>0</v>
      </c>
      <c r="CA63" s="133">
        <f t="shared" si="67"/>
        <v>0</v>
      </c>
      <c r="CB63" s="130">
        <f t="shared" si="67"/>
        <v>0</v>
      </c>
      <c r="CC63" s="131">
        <f t="shared" si="67"/>
        <v>0</v>
      </c>
      <c r="CD63" s="132">
        <f t="shared" si="67"/>
        <v>0</v>
      </c>
      <c r="CE63" s="133">
        <f t="shared" si="67"/>
        <v>0</v>
      </c>
      <c r="CF63" s="130">
        <f t="shared" si="67"/>
        <v>0</v>
      </c>
      <c r="CG63" s="131">
        <f t="shared" si="67"/>
        <v>0</v>
      </c>
      <c r="CH63" s="132">
        <f t="shared" si="67"/>
        <v>0</v>
      </c>
      <c r="CI63" s="130">
        <f t="shared" si="67"/>
        <v>0</v>
      </c>
      <c r="CJ63" s="136">
        <f t="shared" si="67"/>
        <v>0</v>
      </c>
      <c r="CK63" s="137">
        <f t="shared" si="67"/>
        <v>0</v>
      </c>
    </row>
    <row r="64" spans="1:89" ht="15" thickTop="1" thickBot="1">
      <c r="A64" s="269" t="s">
        <v>13</v>
      </c>
      <c r="B64" s="275">
        <f>SUM(B41:B63)</f>
        <v>42664</v>
      </c>
      <c r="C64" s="276">
        <f t="shared" ref="C64:AA64" si="68">SUM(C41:C63)</f>
        <v>29951</v>
      </c>
      <c r="D64" s="20">
        <f t="shared" si="68"/>
        <v>17392</v>
      </c>
      <c r="E64" s="277">
        <f t="shared" si="68"/>
        <v>14908</v>
      </c>
      <c r="F64" s="278">
        <f t="shared" si="68"/>
        <v>8159</v>
      </c>
      <c r="G64" s="279">
        <f t="shared" si="68"/>
        <v>5633</v>
      </c>
      <c r="H64" s="20">
        <f t="shared" si="68"/>
        <v>28299</v>
      </c>
      <c r="I64" s="277">
        <f t="shared" si="68"/>
        <v>38841</v>
      </c>
      <c r="J64" s="278">
        <f t="shared" si="68"/>
        <v>3851</v>
      </c>
      <c r="K64" s="279">
        <f t="shared" si="68"/>
        <v>5034</v>
      </c>
      <c r="L64" s="20">
        <f t="shared" si="68"/>
        <v>6938</v>
      </c>
      <c r="M64" s="278">
        <f t="shared" si="68"/>
        <v>14899</v>
      </c>
      <c r="N64" s="22">
        <f t="shared" si="68"/>
        <v>21344</v>
      </c>
      <c r="O64" s="21">
        <f t="shared" si="68"/>
        <v>27353</v>
      </c>
      <c r="P64" s="278">
        <f t="shared" si="68"/>
        <v>12779</v>
      </c>
      <c r="Q64" s="279">
        <f t="shared" si="68"/>
        <v>13211</v>
      </c>
      <c r="R64" s="20">
        <f t="shared" si="68"/>
        <v>20047</v>
      </c>
      <c r="S64" s="277">
        <f t="shared" si="68"/>
        <v>20238</v>
      </c>
      <c r="T64" s="278">
        <f t="shared" si="68"/>
        <v>5190</v>
      </c>
      <c r="U64" s="279">
        <f t="shared" si="68"/>
        <v>5245</v>
      </c>
      <c r="V64" s="20">
        <f t="shared" si="68"/>
        <v>18606</v>
      </c>
      <c r="W64" s="277">
        <f t="shared" si="68"/>
        <v>20138</v>
      </c>
      <c r="X64" s="278">
        <f t="shared" si="68"/>
        <v>17407</v>
      </c>
      <c r="Y64" s="279">
        <f t="shared" si="68"/>
        <v>9644</v>
      </c>
      <c r="Z64" s="20">
        <f t="shared" si="68"/>
        <v>44117</v>
      </c>
      <c r="AA64" s="277">
        <f t="shared" si="68"/>
        <v>41319</v>
      </c>
      <c r="AB64" s="175">
        <f>SUM(AB40:AB63)</f>
        <v>246793</v>
      </c>
      <c r="AC64" s="176">
        <f>SUM(AC40:AC63)</f>
        <v>246414</v>
      </c>
      <c r="BI64" s="242" t="s">
        <v>13</v>
      </c>
      <c r="BJ64" s="156">
        <f>SUM(BJ40:BJ63)</f>
        <v>1</v>
      </c>
      <c r="BK64" s="157">
        <f t="shared" ref="BK64:CK64" si="69">SUM(BK40:BK63)</f>
        <v>1</v>
      </c>
      <c r="BL64" s="156">
        <f t="shared" si="69"/>
        <v>0.99999999999999978</v>
      </c>
      <c r="BM64" s="157">
        <f t="shared" si="69"/>
        <v>1</v>
      </c>
      <c r="BN64" s="156">
        <f t="shared" si="69"/>
        <v>0.99999999999999989</v>
      </c>
      <c r="BO64" s="157">
        <f t="shared" si="69"/>
        <v>0.99999999999999978</v>
      </c>
      <c r="BP64" s="156">
        <f t="shared" si="69"/>
        <v>1.0000000000000002</v>
      </c>
      <c r="BQ64" s="157">
        <f t="shared" si="69"/>
        <v>1</v>
      </c>
      <c r="BR64" s="156">
        <f t="shared" si="69"/>
        <v>1</v>
      </c>
      <c r="BS64" s="157">
        <f t="shared" si="69"/>
        <v>1</v>
      </c>
      <c r="BT64" s="156">
        <f t="shared" si="69"/>
        <v>0.99999999999999978</v>
      </c>
      <c r="BU64" s="157">
        <f t="shared" si="69"/>
        <v>0.99999999999999989</v>
      </c>
      <c r="BV64" s="156">
        <f t="shared" si="69"/>
        <v>1</v>
      </c>
      <c r="BW64" s="157">
        <f t="shared" si="69"/>
        <v>1</v>
      </c>
      <c r="BX64" s="156">
        <f t="shared" si="69"/>
        <v>0.99999999999999989</v>
      </c>
      <c r="BY64" s="157">
        <f t="shared" si="69"/>
        <v>0.99999999999999989</v>
      </c>
      <c r="BZ64" s="156">
        <f t="shared" si="69"/>
        <v>0.99999999999999989</v>
      </c>
      <c r="CA64" s="157">
        <f t="shared" si="69"/>
        <v>0.99999999999999989</v>
      </c>
      <c r="CB64" s="156">
        <f t="shared" si="69"/>
        <v>0.99999999999999989</v>
      </c>
      <c r="CC64" s="157">
        <f t="shared" si="69"/>
        <v>0.99999999999999989</v>
      </c>
      <c r="CD64" s="156">
        <f t="shared" si="69"/>
        <v>1</v>
      </c>
      <c r="CE64" s="157">
        <f t="shared" si="69"/>
        <v>0.99999999999999989</v>
      </c>
      <c r="CF64" s="156">
        <f t="shared" si="69"/>
        <v>1</v>
      </c>
      <c r="CG64" s="157">
        <f t="shared" si="69"/>
        <v>1</v>
      </c>
      <c r="CH64" s="156">
        <f t="shared" si="69"/>
        <v>1</v>
      </c>
      <c r="CI64" s="157">
        <f t="shared" si="69"/>
        <v>1</v>
      </c>
      <c r="CJ64" s="156">
        <f t="shared" si="69"/>
        <v>0.99999999999999989</v>
      </c>
      <c r="CK64" s="157">
        <f t="shared" si="69"/>
        <v>1</v>
      </c>
    </row>
    <row r="65" spans="1:89" ht="14" thickTop="1">
      <c r="A65" s="191"/>
    </row>
    <row r="67" spans="1:89">
      <c r="A67" s="318">
        <f>+A36+1</f>
        <v>43527</v>
      </c>
      <c r="B67" s="318"/>
      <c r="C67" s="318"/>
      <c r="D67" s="318"/>
      <c r="BI67" s="317">
        <f>+BI36+1</f>
        <v>43527</v>
      </c>
      <c r="BJ67" s="317"/>
      <c r="BK67" s="317"/>
      <c r="BL67" s="317"/>
    </row>
    <row r="68" spans="1:89" ht="14" thickBot="1">
      <c r="AE68" s="246" t="s">
        <v>87</v>
      </c>
    </row>
    <row r="69" spans="1:89" ht="15" thickTop="1" thickBot="1">
      <c r="A69" s="315" t="s">
        <v>0</v>
      </c>
      <c r="B69" s="309" t="s">
        <v>1</v>
      </c>
      <c r="C69" s="310"/>
      <c r="D69" s="309" t="s">
        <v>2</v>
      </c>
      <c r="E69" s="310"/>
      <c r="F69" s="309" t="s">
        <v>3</v>
      </c>
      <c r="G69" s="310"/>
      <c r="H69" s="309" t="s">
        <v>4</v>
      </c>
      <c r="I69" s="310"/>
      <c r="J69" s="309" t="s">
        <v>5</v>
      </c>
      <c r="K69" s="310"/>
      <c r="L69" s="309" t="s">
        <v>6</v>
      </c>
      <c r="M69" s="310"/>
      <c r="N69" s="309" t="s">
        <v>7</v>
      </c>
      <c r="O69" s="310"/>
      <c r="P69" s="309" t="s">
        <v>8</v>
      </c>
      <c r="Q69" s="310"/>
      <c r="R69" s="309" t="s">
        <v>9</v>
      </c>
      <c r="S69" s="310"/>
      <c r="T69" s="309" t="s">
        <v>10</v>
      </c>
      <c r="U69" s="310"/>
      <c r="V69" s="309" t="s">
        <v>11</v>
      </c>
      <c r="W69" s="310"/>
      <c r="X69" s="309" t="s">
        <v>12</v>
      </c>
      <c r="Y69" s="310"/>
      <c r="Z69" s="311" t="s">
        <v>40</v>
      </c>
      <c r="AA69" s="312"/>
      <c r="AB69" s="313" t="s">
        <v>41</v>
      </c>
      <c r="AC69" s="314"/>
      <c r="AE69" s="315" t="s">
        <v>0</v>
      </c>
      <c r="AF69" s="309" t="s">
        <v>1</v>
      </c>
      <c r="AG69" s="310"/>
      <c r="AH69" s="309" t="s">
        <v>2</v>
      </c>
      <c r="AI69" s="310"/>
      <c r="AJ69" s="309" t="s">
        <v>3</v>
      </c>
      <c r="AK69" s="310"/>
      <c r="AL69" s="309" t="s">
        <v>4</v>
      </c>
      <c r="AM69" s="310"/>
      <c r="AN69" s="309" t="s">
        <v>5</v>
      </c>
      <c r="AO69" s="310"/>
      <c r="AP69" s="309" t="s">
        <v>6</v>
      </c>
      <c r="AQ69" s="310"/>
      <c r="AR69" s="309" t="s">
        <v>7</v>
      </c>
      <c r="AS69" s="310"/>
      <c r="AT69" s="309" t="s">
        <v>8</v>
      </c>
      <c r="AU69" s="310"/>
      <c r="AV69" s="309" t="s">
        <v>9</v>
      </c>
      <c r="AW69" s="310"/>
      <c r="AX69" s="309" t="s">
        <v>10</v>
      </c>
      <c r="AY69" s="310"/>
      <c r="AZ69" s="309" t="s">
        <v>11</v>
      </c>
      <c r="BA69" s="310"/>
      <c r="BB69" s="309" t="s">
        <v>12</v>
      </c>
      <c r="BC69" s="310"/>
      <c r="BD69" s="311" t="s">
        <v>40</v>
      </c>
      <c r="BE69" s="312"/>
      <c r="BF69" s="313" t="s">
        <v>41</v>
      </c>
      <c r="BG69" s="314"/>
      <c r="BI69" s="315" t="s">
        <v>0</v>
      </c>
      <c r="BJ69" s="309" t="s">
        <v>1</v>
      </c>
      <c r="BK69" s="310"/>
      <c r="BL69" s="309" t="s">
        <v>2</v>
      </c>
      <c r="BM69" s="310"/>
      <c r="BN69" s="309" t="s">
        <v>3</v>
      </c>
      <c r="BO69" s="310"/>
      <c r="BP69" s="309" t="s">
        <v>4</v>
      </c>
      <c r="BQ69" s="310"/>
      <c r="BR69" s="309" t="s">
        <v>5</v>
      </c>
      <c r="BS69" s="310"/>
      <c r="BT69" s="309" t="s">
        <v>6</v>
      </c>
      <c r="BU69" s="310"/>
      <c r="BV69" s="309" t="s">
        <v>7</v>
      </c>
      <c r="BW69" s="310"/>
      <c r="BX69" s="309" t="s">
        <v>8</v>
      </c>
      <c r="BY69" s="310"/>
      <c r="BZ69" s="309" t="s">
        <v>9</v>
      </c>
      <c r="CA69" s="310"/>
      <c r="CB69" s="309" t="s">
        <v>10</v>
      </c>
      <c r="CC69" s="310"/>
      <c r="CD69" s="309" t="s">
        <v>11</v>
      </c>
      <c r="CE69" s="310"/>
      <c r="CF69" s="309" t="s">
        <v>12</v>
      </c>
      <c r="CG69" s="310"/>
      <c r="CH69" s="311" t="s">
        <v>40</v>
      </c>
      <c r="CI69" s="312"/>
      <c r="CJ69" s="309" t="s">
        <v>41</v>
      </c>
      <c r="CK69" s="310"/>
    </row>
    <row r="70" spans="1:89" ht="15" thickTop="1" thickBot="1">
      <c r="A70" s="316"/>
      <c r="B70" s="117" t="s">
        <v>14</v>
      </c>
      <c r="C70" s="118" t="s">
        <v>15</v>
      </c>
      <c r="D70" s="119" t="s">
        <v>14</v>
      </c>
      <c r="E70" s="120" t="s">
        <v>15</v>
      </c>
      <c r="F70" s="117" t="s">
        <v>14</v>
      </c>
      <c r="G70" s="118" t="s">
        <v>15</v>
      </c>
      <c r="H70" s="119" t="s">
        <v>14</v>
      </c>
      <c r="I70" s="120" t="s">
        <v>15</v>
      </c>
      <c r="J70" s="117" t="s">
        <v>14</v>
      </c>
      <c r="K70" s="118" t="s">
        <v>15</v>
      </c>
      <c r="L70" s="119" t="s">
        <v>14</v>
      </c>
      <c r="M70" s="117" t="s">
        <v>15</v>
      </c>
      <c r="N70" s="121" t="s">
        <v>14</v>
      </c>
      <c r="O70" s="122" t="s">
        <v>15</v>
      </c>
      <c r="P70" s="117" t="s">
        <v>14</v>
      </c>
      <c r="Q70" s="118" t="s">
        <v>15</v>
      </c>
      <c r="R70" s="119" t="s">
        <v>14</v>
      </c>
      <c r="S70" s="120" t="s">
        <v>15</v>
      </c>
      <c r="T70" s="117" t="s">
        <v>14</v>
      </c>
      <c r="U70" s="118" t="s">
        <v>15</v>
      </c>
      <c r="V70" s="119" t="s">
        <v>14</v>
      </c>
      <c r="W70" s="120" t="s">
        <v>15</v>
      </c>
      <c r="X70" s="117" t="s">
        <v>14</v>
      </c>
      <c r="Y70" s="118" t="s">
        <v>15</v>
      </c>
      <c r="Z70" s="28" t="s">
        <v>14</v>
      </c>
      <c r="AA70" s="123" t="s">
        <v>15</v>
      </c>
      <c r="AB70" s="177" t="s">
        <v>14</v>
      </c>
      <c r="AC70" s="178" t="s">
        <v>15</v>
      </c>
      <c r="AE70" s="316"/>
      <c r="AF70" s="117" t="s">
        <v>14</v>
      </c>
      <c r="AG70" s="118" t="s">
        <v>15</v>
      </c>
      <c r="AH70" s="119" t="s">
        <v>14</v>
      </c>
      <c r="AI70" s="120" t="s">
        <v>15</v>
      </c>
      <c r="AJ70" s="117" t="s">
        <v>14</v>
      </c>
      <c r="AK70" s="118" t="s">
        <v>15</v>
      </c>
      <c r="AL70" s="119" t="s">
        <v>14</v>
      </c>
      <c r="AM70" s="120" t="s">
        <v>15</v>
      </c>
      <c r="AN70" s="117" t="s">
        <v>14</v>
      </c>
      <c r="AO70" s="118" t="s">
        <v>15</v>
      </c>
      <c r="AP70" s="119" t="s">
        <v>14</v>
      </c>
      <c r="AQ70" s="117" t="s">
        <v>15</v>
      </c>
      <c r="AR70" s="121" t="s">
        <v>14</v>
      </c>
      <c r="AS70" s="122" t="s">
        <v>15</v>
      </c>
      <c r="AT70" s="117" t="s">
        <v>14</v>
      </c>
      <c r="AU70" s="118" t="s">
        <v>15</v>
      </c>
      <c r="AV70" s="119" t="s">
        <v>14</v>
      </c>
      <c r="AW70" s="120" t="s">
        <v>15</v>
      </c>
      <c r="AX70" s="117" t="s">
        <v>14</v>
      </c>
      <c r="AY70" s="118" t="s">
        <v>15</v>
      </c>
      <c r="AZ70" s="119" t="s">
        <v>14</v>
      </c>
      <c r="BA70" s="120" t="s">
        <v>15</v>
      </c>
      <c r="BB70" s="117" t="s">
        <v>14</v>
      </c>
      <c r="BC70" s="118" t="s">
        <v>15</v>
      </c>
      <c r="BD70" s="28" t="s">
        <v>14</v>
      </c>
      <c r="BE70" s="123" t="s">
        <v>15</v>
      </c>
      <c r="BF70" s="177" t="s">
        <v>14</v>
      </c>
      <c r="BG70" s="178" t="s">
        <v>15</v>
      </c>
      <c r="BI70" s="316"/>
      <c r="BJ70" s="117" t="s">
        <v>14</v>
      </c>
      <c r="BK70" s="118" t="s">
        <v>15</v>
      </c>
      <c r="BL70" s="119" t="s">
        <v>14</v>
      </c>
      <c r="BM70" s="120" t="s">
        <v>15</v>
      </c>
      <c r="BN70" s="117" t="s">
        <v>14</v>
      </c>
      <c r="BO70" s="118" t="s">
        <v>15</v>
      </c>
      <c r="BP70" s="119" t="s">
        <v>14</v>
      </c>
      <c r="BQ70" s="120" t="s">
        <v>15</v>
      </c>
      <c r="BR70" s="117" t="s">
        <v>14</v>
      </c>
      <c r="BS70" s="118" t="s">
        <v>15</v>
      </c>
      <c r="BT70" s="119" t="s">
        <v>14</v>
      </c>
      <c r="BU70" s="117" t="s">
        <v>15</v>
      </c>
      <c r="BV70" s="121" t="s">
        <v>14</v>
      </c>
      <c r="BW70" s="122" t="s">
        <v>15</v>
      </c>
      <c r="BX70" s="117" t="s">
        <v>14</v>
      </c>
      <c r="BY70" s="118" t="s">
        <v>15</v>
      </c>
      <c r="BZ70" s="119" t="s">
        <v>14</v>
      </c>
      <c r="CA70" s="120" t="s">
        <v>15</v>
      </c>
      <c r="CB70" s="117" t="s">
        <v>14</v>
      </c>
      <c r="CC70" s="118" t="s">
        <v>15</v>
      </c>
      <c r="CD70" s="119" t="s">
        <v>14</v>
      </c>
      <c r="CE70" s="120" t="s">
        <v>15</v>
      </c>
      <c r="CF70" s="117" t="s">
        <v>14</v>
      </c>
      <c r="CG70" s="118" t="s">
        <v>15</v>
      </c>
      <c r="CH70" s="28" t="s">
        <v>14</v>
      </c>
      <c r="CI70" s="123" t="s">
        <v>15</v>
      </c>
      <c r="CJ70" s="121" t="s">
        <v>14</v>
      </c>
      <c r="CK70" s="122" t="s">
        <v>15</v>
      </c>
    </row>
    <row r="71" spans="1:89" ht="14" thickTop="1">
      <c r="A71" s="247" t="s">
        <v>16</v>
      </c>
      <c r="B71" s="127"/>
      <c r="C71" s="189"/>
      <c r="D71" s="128"/>
      <c r="E71" s="181"/>
      <c r="F71" s="127"/>
      <c r="G71" s="129"/>
      <c r="H71" s="128"/>
      <c r="I71" s="181"/>
      <c r="J71" s="127"/>
      <c r="K71" s="129"/>
      <c r="L71" s="128"/>
      <c r="M71" s="127"/>
      <c r="N71" s="180"/>
      <c r="O71" s="182"/>
      <c r="P71" s="127"/>
      <c r="Q71" s="129"/>
      <c r="R71" s="128"/>
      <c r="S71" s="181"/>
      <c r="T71" s="127"/>
      <c r="U71" s="129"/>
      <c r="V71" s="128"/>
      <c r="W71" s="181"/>
      <c r="X71" s="127"/>
      <c r="Y71" s="129"/>
      <c r="Z71" s="187"/>
      <c r="AA71" s="188"/>
      <c r="AB71" s="171">
        <f>B71+D71+F71+H71+J71+L71+N71+P71+R71+T71+V71+X71+Z71</f>
        <v>0</v>
      </c>
      <c r="AC71" s="172">
        <f>C71+E71+G71+I71+K71+M71+O71+Q71+S71+U71+W71+Y71+AA71</f>
        <v>0</v>
      </c>
      <c r="AE71" s="254" t="str">
        <f>$AE$9</f>
        <v>07:00 - 07:59</v>
      </c>
      <c r="AF71" s="127">
        <f>SUMIF($A$9:$A$32,$AE71,B$71:B$94)</f>
        <v>1439</v>
      </c>
      <c r="AG71" s="189">
        <f t="shared" ref="AG71:BE73" si="70">SUMIF($A$9:$A$32,$AE71,C$71:C$94)</f>
        <v>416</v>
      </c>
      <c r="AH71" s="128">
        <f t="shared" si="70"/>
        <v>498</v>
      </c>
      <c r="AI71" s="181">
        <f t="shared" si="70"/>
        <v>246</v>
      </c>
      <c r="AJ71" s="127">
        <f t="shared" si="70"/>
        <v>227</v>
      </c>
      <c r="AK71" s="129">
        <f t="shared" si="70"/>
        <v>87</v>
      </c>
      <c r="AL71" s="128">
        <f t="shared" si="70"/>
        <v>739</v>
      </c>
      <c r="AM71" s="181">
        <f t="shared" si="70"/>
        <v>460</v>
      </c>
      <c r="AN71" s="127">
        <f t="shared" si="70"/>
        <v>78</v>
      </c>
      <c r="AO71" s="129">
        <f t="shared" si="70"/>
        <v>91</v>
      </c>
      <c r="AP71" s="128">
        <f t="shared" si="70"/>
        <v>100</v>
      </c>
      <c r="AQ71" s="127">
        <f t="shared" si="70"/>
        <v>328</v>
      </c>
      <c r="AR71" s="180">
        <f t="shared" si="70"/>
        <v>561</v>
      </c>
      <c r="AS71" s="182">
        <f t="shared" si="70"/>
        <v>692</v>
      </c>
      <c r="AT71" s="127">
        <f t="shared" si="70"/>
        <v>311</v>
      </c>
      <c r="AU71" s="129">
        <f t="shared" si="70"/>
        <v>289</v>
      </c>
      <c r="AV71" s="128">
        <f t="shared" si="70"/>
        <v>533</v>
      </c>
      <c r="AW71" s="181">
        <f t="shared" si="70"/>
        <v>500</v>
      </c>
      <c r="AX71" s="127">
        <f t="shared" si="70"/>
        <v>89</v>
      </c>
      <c r="AY71" s="129">
        <f t="shared" si="70"/>
        <v>147</v>
      </c>
      <c r="AZ71" s="128">
        <f t="shared" si="70"/>
        <v>286</v>
      </c>
      <c r="BA71" s="181">
        <f t="shared" si="70"/>
        <v>498</v>
      </c>
      <c r="BB71" s="127">
        <f t="shared" si="70"/>
        <v>442</v>
      </c>
      <c r="BC71" s="129">
        <f t="shared" si="70"/>
        <v>274</v>
      </c>
      <c r="BD71" s="187">
        <f t="shared" si="70"/>
        <v>1346</v>
      </c>
      <c r="BE71" s="188">
        <f t="shared" si="70"/>
        <v>1125</v>
      </c>
      <c r="BF71" s="171">
        <f>AF71+AH71+AJ71+AL71+AN71+AP71+AR71+AT71+AV71+AX71+AZ71+BB71+BD71</f>
        <v>6649</v>
      </c>
      <c r="BG71" s="172">
        <f>AG71+AI71+AK71+AM71+AO71+AQ71+AS71+AU71+AW71+AY71+BA71+BC71+BE71</f>
        <v>5153</v>
      </c>
      <c r="BI71" s="126" t="s">
        <v>16</v>
      </c>
      <c r="BJ71" s="130">
        <f t="shared" ref="BJ71:CK71" si="71">B71/B95</f>
        <v>0</v>
      </c>
      <c r="BK71" s="131">
        <f t="shared" si="71"/>
        <v>0</v>
      </c>
      <c r="BL71" s="132">
        <f t="shared" si="71"/>
        <v>0</v>
      </c>
      <c r="BM71" s="133">
        <f t="shared" si="71"/>
        <v>0</v>
      </c>
      <c r="BN71" s="130">
        <f t="shared" si="71"/>
        <v>0</v>
      </c>
      <c r="BO71" s="131">
        <f t="shared" si="71"/>
        <v>0</v>
      </c>
      <c r="BP71" s="132">
        <f t="shared" si="71"/>
        <v>0</v>
      </c>
      <c r="BQ71" s="133">
        <f t="shared" si="71"/>
        <v>0</v>
      </c>
      <c r="BR71" s="130">
        <f t="shared" si="71"/>
        <v>0</v>
      </c>
      <c r="BS71" s="131">
        <f t="shared" si="71"/>
        <v>0</v>
      </c>
      <c r="BT71" s="132">
        <f t="shared" si="71"/>
        <v>0</v>
      </c>
      <c r="BU71" s="130">
        <f t="shared" si="71"/>
        <v>0</v>
      </c>
      <c r="BV71" s="134">
        <f t="shared" si="71"/>
        <v>0</v>
      </c>
      <c r="BW71" s="135">
        <f t="shared" si="71"/>
        <v>0</v>
      </c>
      <c r="BX71" s="130">
        <f t="shared" si="71"/>
        <v>0</v>
      </c>
      <c r="BY71" s="131">
        <f t="shared" si="71"/>
        <v>0</v>
      </c>
      <c r="BZ71" s="132">
        <f t="shared" si="71"/>
        <v>0</v>
      </c>
      <c r="CA71" s="133">
        <f t="shared" si="71"/>
        <v>0</v>
      </c>
      <c r="CB71" s="130">
        <f t="shared" si="71"/>
        <v>0</v>
      </c>
      <c r="CC71" s="131">
        <f t="shared" si="71"/>
        <v>0</v>
      </c>
      <c r="CD71" s="132">
        <f t="shared" si="71"/>
        <v>0</v>
      </c>
      <c r="CE71" s="133">
        <f t="shared" si="71"/>
        <v>0</v>
      </c>
      <c r="CF71" s="130">
        <f t="shared" si="71"/>
        <v>0</v>
      </c>
      <c r="CG71" s="131">
        <f t="shared" si="71"/>
        <v>0</v>
      </c>
      <c r="CH71" s="132">
        <f t="shared" si="71"/>
        <v>0</v>
      </c>
      <c r="CI71" s="130">
        <f t="shared" si="71"/>
        <v>0</v>
      </c>
      <c r="CJ71" s="136">
        <f t="shared" si="71"/>
        <v>0</v>
      </c>
      <c r="CK71" s="137">
        <f t="shared" si="71"/>
        <v>0</v>
      </c>
    </row>
    <row r="72" spans="1:89">
      <c r="A72" s="248" t="s">
        <v>17</v>
      </c>
      <c r="B72" s="192">
        <v>145</v>
      </c>
      <c r="C72" s="193">
        <v>0</v>
      </c>
      <c r="D72" s="194">
        <v>57</v>
      </c>
      <c r="E72" s="195">
        <v>0</v>
      </c>
      <c r="F72" s="192">
        <v>26</v>
      </c>
      <c r="G72" s="196">
        <v>0</v>
      </c>
      <c r="H72" s="194">
        <v>106</v>
      </c>
      <c r="I72" s="195">
        <v>2</v>
      </c>
      <c r="J72" s="192">
        <v>2</v>
      </c>
      <c r="K72" s="196">
        <v>0</v>
      </c>
      <c r="L72" s="194">
        <v>7</v>
      </c>
      <c r="M72" s="192">
        <v>4</v>
      </c>
      <c r="N72" s="197">
        <v>24</v>
      </c>
      <c r="O72" s="198">
        <v>10</v>
      </c>
      <c r="P72" s="192">
        <v>9</v>
      </c>
      <c r="Q72" s="196">
        <v>1</v>
      </c>
      <c r="R72" s="194">
        <v>0</v>
      </c>
      <c r="S72" s="195">
        <v>8</v>
      </c>
      <c r="T72" s="192">
        <v>0</v>
      </c>
      <c r="U72" s="196">
        <v>1</v>
      </c>
      <c r="V72" s="194">
        <v>1</v>
      </c>
      <c r="W72" s="195">
        <v>0</v>
      </c>
      <c r="X72" s="192">
        <v>0</v>
      </c>
      <c r="Y72" s="196">
        <v>0</v>
      </c>
      <c r="Z72" s="194">
        <v>0</v>
      </c>
      <c r="AA72" s="192">
        <v>0</v>
      </c>
      <c r="AB72" s="173">
        <f>B72+D72+F72+H72+J72+L72+N72+P72+R72+T72+V72+X72+Z72</f>
        <v>377</v>
      </c>
      <c r="AC72" s="174">
        <f t="shared" ref="AC72:AC91" si="72">C72+E72+G72+I72+K72+M72+O72+Q72+S72+U72+W72+Y72+AA72</f>
        <v>26</v>
      </c>
      <c r="AE72" s="255" t="str">
        <f>$AE$10</f>
        <v>08:00 - 08:59</v>
      </c>
      <c r="AF72" s="127">
        <f>SUMIF($A$9:$A$32,$AE72,B$71:B$94)</f>
        <v>2172</v>
      </c>
      <c r="AG72" s="193">
        <f t="shared" si="70"/>
        <v>728</v>
      </c>
      <c r="AH72" s="194">
        <f t="shared" si="70"/>
        <v>722</v>
      </c>
      <c r="AI72" s="195">
        <f t="shared" si="70"/>
        <v>480</v>
      </c>
      <c r="AJ72" s="192">
        <f t="shared" si="70"/>
        <v>315</v>
      </c>
      <c r="AK72" s="196">
        <f t="shared" si="70"/>
        <v>212</v>
      </c>
      <c r="AL72" s="194">
        <f t="shared" si="70"/>
        <v>1061</v>
      </c>
      <c r="AM72" s="195">
        <f t="shared" si="70"/>
        <v>1335</v>
      </c>
      <c r="AN72" s="192">
        <f t="shared" si="70"/>
        <v>90</v>
      </c>
      <c r="AO72" s="196">
        <f t="shared" si="70"/>
        <v>261</v>
      </c>
      <c r="AP72" s="194">
        <f t="shared" si="70"/>
        <v>94</v>
      </c>
      <c r="AQ72" s="192">
        <f t="shared" si="70"/>
        <v>500</v>
      </c>
      <c r="AR72" s="197">
        <f t="shared" si="70"/>
        <v>661</v>
      </c>
      <c r="AS72" s="198">
        <f t="shared" si="70"/>
        <v>1010</v>
      </c>
      <c r="AT72" s="192">
        <f t="shared" si="70"/>
        <v>437</v>
      </c>
      <c r="AU72" s="196">
        <f t="shared" si="70"/>
        <v>491</v>
      </c>
      <c r="AV72" s="194">
        <f t="shared" si="70"/>
        <v>850</v>
      </c>
      <c r="AW72" s="195">
        <f t="shared" si="70"/>
        <v>760</v>
      </c>
      <c r="AX72" s="192">
        <f t="shared" si="70"/>
        <v>105</v>
      </c>
      <c r="AY72" s="196">
        <f t="shared" si="70"/>
        <v>150</v>
      </c>
      <c r="AZ72" s="194">
        <f t="shared" si="70"/>
        <v>377</v>
      </c>
      <c r="BA72" s="195">
        <f t="shared" si="70"/>
        <v>802</v>
      </c>
      <c r="BB72" s="192">
        <f t="shared" si="70"/>
        <v>438</v>
      </c>
      <c r="BC72" s="196">
        <f t="shared" si="70"/>
        <v>311</v>
      </c>
      <c r="BD72" s="194">
        <f t="shared" si="70"/>
        <v>1786</v>
      </c>
      <c r="BE72" s="192">
        <f t="shared" si="70"/>
        <v>1410</v>
      </c>
      <c r="BF72" s="173">
        <f>SUM(AF72,AH72,AJ72,AL72,AN72,AP72,AR72,AT72,AV72,AX72,AZ72,BB72,BD72)</f>
        <v>9108</v>
      </c>
      <c r="BG72" s="174">
        <f>SUM(AG72,AI72,AK72,AM72,AO72,AQ72,AS72,AU72,AW72,AY72,BA72,BC72,BE72)</f>
        <v>8450</v>
      </c>
      <c r="BI72" s="138" t="s">
        <v>17</v>
      </c>
      <c r="BJ72" s="130">
        <f t="shared" ref="BJ72:CK72" si="73">B72/B95</f>
        <v>4.7001620745542949E-3</v>
      </c>
      <c r="BK72" s="131">
        <f t="shared" si="73"/>
        <v>0</v>
      </c>
      <c r="BL72" s="132">
        <f t="shared" si="73"/>
        <v>5.5789370656748553E-3</v>
      </c>
      <c r="BM72" s="133">
        <f t="shared" si="73"/>
        <v>0</v>
      </c>
      <c r="BN72" s="130">
        <f t="shared" si="73"/>
        <v>4.6205793495645991E-3</v>
      </c>
      <c r="BO72" s="131">
        <f t="shared" si="73"/>
        <v>0</v>
      </c>
      <c r="BP72" s="132">
        <f t="shared" si="73"/>
        <v>5.0191770443676308E-3</v>
      </c>
      <c r="BQ72" s="133">
        <f t="shared" si="73"/>
        <v>8.2351972329737299E-5</v>
      </c>
      <c r="BR72" s="130">
        <f t="shared" si="73"/>
        <v>9.9850224663005499E-4</v>
      </c>
      <c r="BS72" s="131">
        <f t="shared" si="73"/>
        <v>0</v>
      </c>
      <c r="BT72" s="132">
        <f t="shared" si="73"/>
        <v>2.0301624129930394E-3</v>
      </c>
      <c r="BU72" s="130">
        <f t="shared" si="73"/>
        <v>4.5971727387656591E-4</v>
      </c>
      <c r="BV72" s="134">
        <f t="shared" si="73"/>
        <v>1.7230239069567091E-3</v>
      </c>
      <c r="BW72" s="135">
        <f t="shared" si="73"/>
        <v>5.5719618877806873E-4</v>
      </c>
      <c r="BX72" s="130">
        <f t="shared" si="73"/>
        <v>1.067489028584984E-3</v>
      </c>
      <c r="BY72" s="131">
        <f t="shared" si="73"/>
        <v>1.0326311441553078E-4</v>
      </c>
      <c r="BZ72" s="132">
        <f t="shared" si="73"/>
        <v>0</v>
      </c>
      <c r="CA72" s="133">
        <f t="shared" si="73"/>
        <v>5.2431511338314328E-4</v>
      </c>
      <c r="CB72" s="130">
        <f t="shared" si="73"/>
        <v>0</v>
      </c>
      <c r="CC72" s="131">
        <f t="shared" si="73"/>
        <v>3.6075036075036075E-4</v>
      </c>
      <c r="CD72" s="132">
        <f t="shared" si="73"/>
        <v>8.8144557073600711E-5</v>
      </c>
      <c r="CE72" s="133">
        <f t="shared" si="73"/>
        <v>0</v>
      </c>
      <c r="CF72" s="130">
        <f t="shared" si="73"/>
        <v>0</v>
      </c>
      <c r="CG72" s="131">
        <f t="shared" si="73"/>
        <v>0</v>
      </c>
      <c r="CH72" s="132">
        <f t="shared" si="73"/>
        <v>0</v>
      </c>
      <c r="CI72" s="130">
        <f t="shared" si="73"/>
        <v>0</v>
      </c>
      <c r="CJ72" s="136">
        <f t="shared" si="73"/>
        <v>2.3251080836052128E-3</v>
      </c>
      <c r="CK72" s="137">
        <f t="shared" si="73"/>
        <v>1.60540403697369E-4</v>
      </c>
    </row>
    <row r="73" spans="1:89" ht="14" thickBot="1">
      <c r="A73" s="249" t="s">
        <v>18</v>
      </c>
      <c r="B73" s="199">
        <v>768</v>
      </c>
      <c r="C73" s="200">
        <v>18</v>
      </c>
      <c r="D73" s="201">
        <v>304</v>
      </c>
      <c r="E73" s="202">
        <v>38</v>
      </c>
      <c r="F73" s="199">
        <v>131</v>
      </c>
      <c r="G73" s="203">
        <v>17</v>
      </c>
      <c r="H73" s="201">
        <v>520</v>
      </c>
      <c r="I73" s="202">
        <v>99</v>
      </c>
      <c r="J73" s="199">
        <v>27</v>
      </c>
      <c r="K73" s="203">
        <v>16</v>
      </c>
      <c r="L73" s="201">
        <v>21</v>
      </c>
      <c r="M73" s="199">
        <v>133</v>
      </c>
      <c r="N73" s="204">
        <v>180</v>
      </c>
      <c r="O73" s="205">
        <v>156</v>
      </c>
      <c r="P73" s="199">
        <v>109</v>
      </c>
      <c r="Q73" s="203">
        <v>101</v>
      </c>
      <c r="R73" s="201">
        <v>204</v>
      </c>
      <c r="S73" s="202">
        <v>150</v>
      </c>
      <c r="T73" s="199">
        <v>30</v>
      </c>
      <c r="U73" s="203">
        <v>76</v>
      </c>
      <c r="V73" s="201">
        <v>87</v>
      </c>
      <c r="W73" s="202">
        <v>141</v>
      </c>
      <c r="X73" s="199">
        <v>126</v>
      </c>
      <c r="Y73" s="203">
        <v>123</v>
      </c>
      <c r="Z73" s="201">
        <v>471</v>
      </c>
      <c r="AA73" s="199">
        <v>278</v>
      </c>
      <c r="AB73" s="173">
        <f>B73+D73+F73+H73+J73+L73+N73+P73+R73+T73+V73+X73+Z73</f>
        <v>2978</v>
      </c>
      <c r="AC73" s="174">
        <f t="shared" si="72"/>
        <v>1346</v>
      </c>
      <c r="AE73" s="254" t="str">
        <f>$AE$11</f>
        <v>09:00 - 09:59</v>
      </c>
      <c r="AF73" s="127">
        <f>SUMIF($A$9:$A$32,$AE73,B$71:B$94)</f>
        <v>2112</v>
      </c>
      <c r="AG73" s="200">
        <f t="shared" si="70"/>
        <v>900</v>
      </c>
      <c r="AH73" s="201">
        <f t="shared" si="70"/>
        <v>701</v>
      </c>
      <c r="AI73" s="202">
        <f t="shared" si="70"/>
        <v>473</v>
      </c>
      <c r="AJ73" s="199">
        <f t="shared" si="70"/>
        <v>352</v>
      </c>
      <c r="AK73" s="203">
        <f t="shared" si="70"/>
        <v>254</v>
      </c>
      <c r="AL73" s="201">
        <f t="shared" si="70"/>
        <v>1328</v>
      </c>
      <c r="AM73" s="202">
        <f t="shared" si="70"/>
        <v>1313</v>
      </c>
      <c r="AN73" s="199">
        <f t="shared" si="70"/>
        <v>123</v>
      </c>
      <c r="AO73" s="203">
        <f t="shared" si="70"/>
        <v>304</v>
      </c>
      <c r="AP73" s="201">
        <f t="shared" si="70"/>
        <v>122</v>
      </c>
      <c r="AQ73" s="199">
        <f t="shared" si="70"/>
        <v>764</v>
      </c>
      <c r="AR73" s="204">
        <f t="shared" si="70"/>
        <v>881</v>
      </c>
      <c r="AS73" s="205">
        <f t="shared" si="70"/>
        <v>1431</v>
      </c>
      <c r="AT73" s="199">
        <f t="shared" si="70"/>
        <v>500</v>
      </c>
      <c r="AU73" s="203">
        <f t="shared" si="70"/>
        <v>508</v>
      </c>
      <c r="AV73" s="201">
        <f t="shared" si="70"/>
        <v>1075</v>
      </c>
      <c r="AW73" s="202">
        <f t="shared" si="70"/>
        <v>825</v>
      </c>
      <c r="AX73" s="199">
        <f t="shared" si="70"/>
        <v>97</v>
      </c>
      <c r="AY73" s="203">
        <f t="shared" si="70"/>
        <v>139</v>
      </c>
      <c r="AZ73" s="201">
        <f t="shared" si="70"/>
        <v>366</v>
      </c>
      <c r="BA73" s="202">
        <f t="shared" si="70"/>
        <v>1312</v>
      </c>
      <c r="BB73" s="199">
        <f t="shared" si="70"/>
        <v>536</v>
      </c>
      <c r="BC73" s="203">
        <f t="shared" si="70"/>
        <v>346</v>
      </c>
      <c r="BD73" s="201">
        <f t="shared" si="70"/>
        <v>2016</v>
      </c>
      <c r="BE73" s="199">
        <f t="shared" si="70"/>
        <v>1924</v>
      </c>
      <c r="BF73" s="173">
        <f>SUM(AF73,AH73,AJ73,AL73,AN73,AP73,AR73,AT73,AV73,AX73,AZ73,BB73,BD73)</f>
        <v>10209</v>
      </c>
      <c r="BG73" s="174">
        <f>SUM(AG73,AI73,AK73,AM73,AO73,AQ73,AS73,AU73,AW73,AY73,BA73,BC73,BE73)</f>
        <v>10493</v>
      </c>
      <c r="BI73" s="147" t="s">
        <v>18</v>
      </c>
      <c r="BJ73" s="130">
        <f t="shared" ref="BJ73:CK73" si="74">B73/B95</f>
        <v>2.4894651539708264E-2</v>
      </c>
      <c r="BK73" s="131">
        <f t="shared" si="74"/>
        <v>9.5455268600519699E-4</v>
      </c>
      <c r="BL73" s="132">
        <f t="shared" si="74"/>
        <v>2.9754331016932565E-2</v>
      </c>
      <c r="BM73" s="133">
        <f t="shared" si="74"/>
        <v>4.5552625269719487E-3</v>
      </c>
      <c r="BN73" s="130">
        <f t="shared" si="74"/>
        <v>2.3280611338190864E-2</v>
      </c>
      <c r="BO73" s="131">
        <f t="shared" si="74"/>
        <v>5.3475935828877002E-3</v>
      </c>
      <c r="BP73" s="132">
        <f t="shared" si="74"/>
        <v>2.4622377953501588E-2</v>
      </c>
      <c r="BQ73" s="133">
        <f t="shared" si="74"/>
        <v>4.0764226303219965E-3</v>
      </c>
      <c r="BR73" s="130">
        <f t="shared" si="74"/>
        <v>1.3479780329505741E-2</v>
      </c>
      <c r="BS73" s="131">
        <f t="shared" si="74"/>
        <v>5.5536272127733426E-3</v>
      </c>
      <c r="BT73" s="132">
        <f t="shared" si="74"/>
        <v>6.0904872389791181E-3</v>
      </c>
      <c r="BU73" s="130">
        <f t="shared" si="74"/>
        <v>1.5285599356395816E-2</v>
      </c>
      <c r="BV73" s="134">
        <f t="shared" si="74"/>
        <v>1.2922679302175317E-2</v>
      </c>
      <c r="BW73" s="135">
        <f t="shared" si="74"/>
        <v>8.6922605449378729E-3</v>
      </c>
      <c r="BX73" s="130">
        <f t="shared" si="74"/>
        <v>1.2928478235084806E-2</v>
      </c>
      <c r="BY73" s="131">
        <f t="shared" si="74"/>
        <v>1.0429574555968608E-2</v>
      </c>
      <c r="BZ73" s="132">
        <f t="shared" si="74"/>
        <v>1.4761215629522432E-2</v>
      </c>
      <c r="CA73" s="133">
        <f t="shared" si="74"/>
        <v>9.8309083759339361E-3</v>
      </c>
      <c r="CB73" s="130">
        <f t="shared" si="74"/>
        <v>1.5267175572519083E-2</v>
      </c>
      <c r="CC73" s="131">
        <f t="shared" si="74"/>
        <v>2.7417027417027416E-2</v>
      </c>
      <c r="CD73" s="132">
        <f t="shared" si="74"/>
        <v>7.6685764654032609E-3</v>
      </c>
      <c r="CE73" s="133">
        <f t="shared" si="74"/>
        <v>9.6767551986823141E-3</v>
      </c>
      <c r="CF73" s="130">
        <f t="shared" si="74"/>
        <v>1.5169756802311581E-2</v>
      </c>
      <c r="CG73" s="131">
        <f t="shared" si="74"/>
        <v>2.1126760563380281E-2</v>
      </c>
      <c r="CH73" s="132">
        <f t="shared" si="74"/>
        <v>1.5152977511823183E-2</v>
      </c>
      <c r="CI73" s="130">
        <f t="shared" si="74"/>
        <v>9.3751053856270875E-3</v>
      </c>
      <c r="CJ73" s="136">
        <f t="shared" si="74"/>
        <v>1.8366503641847012E-2</v>
      </c>
      <c r="CK73" s="137">
        <f t="shared" si="74"/>
        <v>8.3110532067945646E-3</v>
      </c>
    </row>
    <row r="74" spans="1:89" ht="15" thickTop="1" thickBot="1">
      <c r="A74" s="248" t="s">
        <v>19</v>
      </c>
      <c r="B74" s="192">
        <v>1055</v>
      </c>
      <c r="C74" s="193">
        <v>228</v>
      </c>
      <c r="D74" s="194">
        <v>422</v>
      </c>
      <c r="E74" s="195">
        <v>186</v>
      </c>
      <c r="F74" s="192">
        <v>214</v>
      </c>
      <c r="G74" s="196">
        <v>97</v>
      </c>
      <c r="H74" s="194">
        <v>675</v>
      </c>
      <c r="I74" s="195">
        <v>565</v>
      </c>
      <c r="J74" s="192">
        <v>43</v>
      </c>
      <c r="K74" s="196">
        <v>78</v>
      </c>
      <c r="L74" s="194">
        <v>57</v>
      </c>
      <c r="M74" s="192">
        <v>249</v>
      </c>
      <c r="N74" s="197">
        <v>371</v>
      </c>
      <c r="O74" s="198">
        <v>509</v>
      </c>
      <c r="P74" s="192">
        <v>231</v>
      </c>
      <c r="Q74" s="196">
        <v>214</v>
      </c>
      <c r="R74" s="194">
        <v>495</v>
      </c>
      <c r="S74" s="195">
        <v>373</v>
      </c>
      <c r="T74" s="192">
        <v>111</v>
      </c>
      <c r="U74" s="196">
        <v>142</v>
      </c>
      <c r="V74" s="194">
        <v>208</v>
      </c>
      <c r="W74" s="195">
        <v>453</v>
      </c>
      <c r="X74" s="192">
        <v>305</v>
      </c>
      <c r="Y74" s="196">
        <v>284</v>
      </c>
      <c r="Z74" s="194">
        <v>957</v>
      </c>
      <c r="AA74" s="192">
        <v>1020</v>
      </c>
      <c r="AB74" s="173">
        <f>B74+D74+F74+H74+J74+L74+N74+P74+R74+T74+V74+X74+Z74</f>
        <v>5144</v>
      </c>
      <c r="AC74" s="174">
        <f t="shared" si="72"/>
        <v>4398</v>
      </c>
      <c r="AE74" s="253" t="s">
        <v>13</v>
      </c>
      <c r="AF74" s="20">
        <f t="shared" ref="AF74:BG74" si="75">SUM(AF71:AF73)</f>
        <v>5723</v>
      </c>
      <c r="AG74" s="21">
        <f t="shared" si="75"/>
        <v>2044</v>
      </c>
      <c r="AH74" s="20">
        <f t="shared" si="75"/>
        <v>1921</v>
      </c>
      <c r="AI74" s="21">
        <f t="shared" si="75"/>
        <v>1199</v>
      </c>
      <c r="AJ74" s="20">
        <f t="shared" si="75"/>
        <v>894</v>
      </c>
      <c r="AK74" s="21">
        <f t="shared" si="75"/>
        <v>553</v>
      </c>
      <c r="AL74" s="20">
        <f t="shared" si="75"/>
        <v>3128</v>
      </c>
      <c r="AM74" s="21">
        <f t="shared" si="75"/>
        <v>3108</v>
      </c>
      <c r="AN74" s="20">
        <f t="shared" si="75"/>
        <v>291</v>
      </c>
      <c r="AO74" s="21">
        <f t="shared" si="75"/>
        <v>656</v>
      </c>
      <c r="AP74" s="20">
        <f t="shared" si="75"/>
        <v>316</v>
      </c>
      <c r="AQ74" s="21">
        <f t="shared" si="75"/>
        <v>1592</v>
      </c>
      <c r="AR74" s="20">
        <f t="shared" si="75"/>
        <v>2103</v>
      </c>
      <c r="AS74" s="21">
        <f t="shared" si="75"/>
        <v>3133</v>
      </c>
      <c r="AT74" s="20">
        <f t="shared" si="75"/>
        <v>1248</v>
      </c>
      <c r="AU74" s="21">
        <f t="shared" si="75"/>
        <v>1288</v>
      </c>
      <c r="AV74" s="20">
        <f t="shared" si="75"/>
        <v>2458</v>
      </c>
      <c r="AW74" s="21">
        <f t="shared" si="75"/>
        <v>2085</v>
      </c>
      <c r="AX74" s="20">
        <f t="shared" si="75"/>
        <v>291</v>
      </c>
      <c r="AY74" s="21">
        <f t="shared" si="75"/>
        <v>436</v>
      </c>
      <c r="AZ74" s="20">
        <f t="shared" si="75"/>
        <v>1029</v>
      </c>
      <c r="BA74" s="21">
        <f t="shared" si="75"/>
        <v>2612</v>
      </c>
      <c r="BB74" s="20">
        <f t="shared" si="75"/>
        <v>1416</v>
      </c>
      <c r="BC74" s="21">
        <f t="shared" si="75"/>
        <v>931</v>
      </c>
      <c r="BD74" s="20">
        <f t="shared" si="75"/>
        <v>5148</v>
      </c>
      <c r="BE74" s="21">
        <f t="shared" si="75"/>
        <v>4459</v>
      </c>
      <c r="BF74" s="175">
        <f t="shared" si="75"/>
        <v>25966</v>
      </c>
      <c r="BG74" s="176">
        <f t="shared" si="75"/>
        <v>24096</v>
      </c>
      <c r="BI74" s="138" t="s">
        <v>19</v>
      </c>
      <c r="BJ74" s="130">
        <f t="shared" ref="BJ74:CK74" si="76">B74/B95</f>
        <v>3.4197730956239868E-2</v>
      </c>
      <c r="BK74" s="131">
        <f t="shared" si="76"/>
        <v>1.2091000689399162E-2</v>
      </c>
      <c r="BL74" s="132">
        <f t="shared" si="76"/>
        <v>4.1303709503768229E-2</v>
      </c>
      <c r="BM74" s="133">
        <f t="shared" si="76"/>
        <v>2.2296811316231121E-2</v>
      </c>
      <c r="BN74" s="130">
        <f t="shared" si="76"/>
        <v>3.8030922338724009E-2</v>
      </c>
      <c r="BO74" s="131">
        <f t="shared" si="76"/>
        <v>3.0512739855300407E-2</v>
      </c>
      <c r="BP74" s="132">
        <f t="shared" si="76"/>
        <v>3.1961740612718406E-2</v>
      </c>
      <c r="BQ74" s="133">
        <f t="shared" si="76"/>
        <v>2.3264432183150788E-2</v>
      </c>
      <c r="BR74" s="130">
        <f t="shared" si="76"/>
        <v>2.1467798302546182E-2</v>
      </c>
      <c r="BS74" s="131">
        <f t="shared" si="76"/>
        <v>2.7073932662270046E-2</v>
      </c>
      <c r="BT74" s="132">
        <f t="shared" si="76"/>
        <v>1.6531322505800465E-2</v>
      </c>
      <c r="BU74" s="130">
        <f t="shared" si="76"/>
        <v>2.8617400298816226E-2</v>
      </c>
      <c r="BV74" s="134">
        <f t="shared" si="76"/>
        <v>2.6635077895039126E-2</v>
      </c>
      <c r="BW74" s="135">
        <f t="shared" si="76"/>
        <v>2.83612860088037E-2</v>
      </c>
      <c r="BX74" s="130">
        <f t="shared" si="76"/>
        <v>2.739888506701459E-2</v>
      </c>
      <c r="BY74" s="131">
        <f t="shared" si="76"/>
        <v>2.2098306484923586E-2</v>
      </c>
      <c r="BZ74" s="132">
        <f t="shared" si="76"/>
        <v>3.5817655571635312E-2</v>
      </c>
      <c r="CA74" s="133">
        <f t="shared" si="76"/>
        <v>2.4446192161489053E-2</v>
      </c>
      <c r="CB74" s="130">
        <f t="shared" si="76"/>
        <v>5.6488549618320609E-2</v>
      </c>
      <c r="CC74" s="131">
        <f t="shared" si="76"/>
        <v>5.1226551226551224E-2</v>
      </c>
      <c r="CD74" s="132">
        <f t="shared" si="76"/>
        <v>1.8334067871308948E-2</v>
      </c>
      <c r="CE74" s="133">
        <f t="shared" si="76"/>
        <v>3.1089149680872966E-2</v>
      </c>
      <c r="CF74" s="130">
        <f t="shared" si="76"/>
        <v>3.6720443053214542E-2</v>
      </c>
      <c r="CG74" s="131">
        <f t="shared" si="76"/>
        <v>4.878048780487805E-2</v>
      </c>
      <c r="CH74" s="132">
        <f t="shared" si="76"/>
        <v>3.0788533925296787E-2</v>
      </c>
      <c r="CI74" s="130">
        <f t="shared" si="76"/>
        <v>3.4397868681077796E-2</v>
      </c>
      <c r="CJ74" s="136">
        <f t="shared" si="76"/>
        <v>3.1725082180544331E-2</v>
      </c>
      <c r="CK74" s="137">
        <f t="shared" si="76"/>
        <v>2.7156026748501108E-2</v>
      </c>
    </row>
    <row r="75" spans="1:89" ht="14" thickTop="1">
      <c r="A75" s="249" t="s">
        <v>20</v>
      </c>
      <c r="B75" s="199">
        <v>1439</v>
      </c>
      <c r="C75" s="200">
        <v>416</v>
      </c>
      <c r="D75" s="201">
        <v>498</v>
      </c>
      <c r="E75" s="202">
        <v>246</v>
      </c>
      <c r="F75" s="199">
        <v>227</v>
      </c>
      <c r="G75" s="203">
        <v>87</v>
      </c>
      <c r="H75" s="201">
        <v>739</v>
      </c>
      <c r="I75" s="202">
        <v>460</v>
      </c>
      <c r="J75" s="199">
        <v>78</v>
      </c>
      <c r="K75" s="203">
        <v>91</v>
      </c>
      <c r="L75" s="201">
        <v>100</v>
      </c>
      <c r="M75" s="199">
        <v>328</v>
      </c>
      <c r="N75" s="204">
        <v>561</v>
      </c>
      <c r="O75" s="205">
        <v>692</v>
      </c>
      <c r="P75" s="199">
        <v>311</v>
      </c>
      <c r="Q75" s="203">
        <v>289</v>
      </c>
      <c r="R75" s="201">
        <v>533</v>
      </c>
      <c r="S75" s="202">
        <v>500</v>
      </c>
      <c r="T75" s="199">
        <v>89</v>
      </c>
      <c r="U75" s="203">
        <v>147</v>
      </c>
      <c r="V75" s="201">
        <v>286</v>
      </c>
      <c r="W75" s="202">
        <v>498</v>
      </c>
      <c r="X75" s="199">
        <v>442</v>
      </c>
      <c r="Y75" s="203">
        <v>274</v>
      </c>
      <c r="Z75" s="201">
        <v>1346</v>
      </c>
      <c r="AA75" s="199">
        <v>1125</v>
      </c>
      <c r="AB75" s="173">
        <f t="shared" ref="AB75:AB91" si="77">B75+D75+F75+H75+J75+L75+N75+P75+R75+T75+V75+X75+Z75</f>
        <v>6649</v>
      </c>
      <c r="AC75" s="174">
        <f t="shared" si="72"/>
        <v>5153</v>
      </c>
      <c r="BI75" s="147" t="s">
        <v>20</v>
      </c>
      <c r="BJ75" s="130">
        <f t="shared" ref="BJ75:CK75" si="78">B75/B95</f>
        <v>4.6645056726094002E-2</v>
      </c>
      <c r="BK75" s="131">
        <f t="shared" si="78"/>
        <v>2.2060773187675665E-2</v>
      </c>
      <c r="BL75" s="132">
        <f t="shared" si="78"/>
        <v>4.874229225800137E-2</v>
      </c>
      <c r="BM75" s="133">
        <f t="shared" si="78"/>
        <v>2.9489331095660511E-2</v>
      </c>
      <c r="BN75" s="130">
        <f t="shared" si="78"/>
        <v>4.0341212013506308E-2</v>
      </c>
      <c r="BO75" s="131">
        <f t="shared" si="78"/>
        <v>2.736709657124882E-2</v>
      </c>
      <c r="BP75" s="132">
        <f t="shared" si="78"/>
        <v>3.4992187130072447E-2</v>
      </c>
      <c r="BQ75" s="133">
        <f t="shared" si="78"/>
        <v>1.8940953635839579E-2</v>
      </c>
      <c r="BR75" s="130">
        <f t="shared" si="78"/>
        <v>3.8941587618572145E-2</v>
      </c>
      <c r="BS75" s="131">
        <f t="shared" si="78"/>
        <v>3.1586254772648384E-2</v>
      </c>
      <c r="BT75" s="132">
        <f t="shared" si="78"/>
        <v>2.9002320185614848E-2</v>
      </c>
      <c r="BU75" s="130">
        <f t="shared" si="78"/>
        <v>3.7696816457878403E-2</v>
      </c>
      <c r="BV75" s="134">
        <f t="shared" si="78"/>
        <v>4.0275683825113075E-2</v>
      </c>
      <c r="BW75" s="135">
        <f t="shared" si="78"/>
        <v>3.8557976263442359E-2</v>
      </c>
      <c r="BX75" s="130">
        <f t="shared" si="78"/>
        <v>3.6887676432214446E-2</v>
      </c>
      <c r="BY75" s="131">
        <f t="shared" si="78"/>
        <v>2.9843040066088393E-2</v>
      </c>
      <c r="BZ75" s="132">
        <f t="shared" si="78"/>
        <v>3.8567293777134588E-2</v>
      </c>
      <c r="CA75" s="133">
        <f t="shared" si="78"/>
        <v>3.2769694586446456E-2</v>
      </c>
      <c r="CB75" s="130">
        <f t="shared" si="78"/>
        <v>4.5292620865139951E-2</v>
      </c>
      <c r="CC75" s="131">
        <f t="shared" si="78"/>
        <v>5.3030303030303032E-2</v>
      </c>
      <c r="CD75" s="132">
        <f t="shared" si="78"/>
        <v>2.5209343323049801E-2</v>
      </c>
      <c r="CE75" s="133">
        <f t="shared" si="78"/>
        <v>3.4177475808112007E-2</v>
      </c>
      <c r="CF75" s="130">
        <f t="shared" si="78"/>
        <v>5.3214543703346981E-2</v>
      </c>
      <c r="CG75" s="131">
        <f t="shared" si="78"/>
        <v>4.7062864994847131E-2</v>
      </c>
      <c r="CH75" s="132">
        <f t="shared" si="78"/>
        <v>4.3303413441431009E-2</v>
      </c>
      <c r="CI75" s="130">
        <f t="shared" si="78"/>
        <v>3.7938825751188752E-2</v>
      </c>
      <c r="CJ75" s="136">
        <f t="shared" si="78"/>
        <v>4.1007012328623499E-2</v>
      </c>
      <c r="CK75" s="137">
        <f t="shared" si="78"/>
        <v>3.1817873086636243E-2</v>
      </c>
    </row>
    <row r="76" spans="1:89" ht="14" thickBot="1">
      <c r="A76" s="248" t="s">
        <v>21</v>
      </c>
      <c r="B76" s="192">
        <v>2172</v>
      </c>
      <c r="C76" s="193">
        <v>728</v>
      </c>
      <c r="D76" s="194">
        <v>722</v>
      </c>
      <c r="E76" s="195">
        <v>480</v>
      </c>
      <c r="F76" s="192">
        <v>315</v>
      </c>
      <c r="G76" s="196">
        <v>212</v>
      </c>
      <c r="H76" s="194">
        <v>1061</v>
      </c>
      <c r="I76" s="195">
        <v>1335</v>
      </c>
      <c r="J76" s="192">
        <v>90</v>
      </c>
      <c r="K76" s="196">
        <v>261</v>
      </c>
      <c r="L76" s="194">
        <v>94</v>
      </c>
      <c r="M76" s="192">
        <v>500</v>
      </c>
      <c r="N76" s="197">
        <v>661</v>
      </c>
      <c r="O76" s="198">
        <v>1010</v>
      </c>
      <c r="P76" s="192">
        <v>437</v>
      </c>
      <c r="Q76" s="196">
        <v>491</v>
      </c>
      <c r="R76" s="194">
        <v>850</v>
      </c>
      <c r="S76" s="195">
        <v>760</v>
      </c>
      <c r="T76" s="192">
        <v>105</v>
      </c>
      <c r="U76" s="196">
        <v>150</v>
      </c>
      <c r="V76" s="194">
        <v>377</v>
      </c>
      <c r="W76" s="195">
        <v>802</v>
      </c>
      <c r="X76" s="192">
        <v>438</v>
      </c>
      <c r="Y76" s="196">
        <v>311</v>
      </c>
      <c r="Z76" s="194">
        <v>1786</v>
      </c>
      <c r="AA76" s="192">
        <v>1410</v>
      </c>
      <c r="AB76" s="173">
        <f t="shared" si="77"/>
        <v>9108</v>
      </c>
      <c r="AC76" s="174">
        <f t="shared" si="72"/>
        <v>8450</v>
      </c>
      <c r="AE76" s="246" t="s">
        <v>88</v>
      </c>
      <c r="BI76" s="138" t="s">
        <v>21</v>
      </c>
      <c r="BJ76" s="130">
        <f t="shared" ref="BJ76:CK76" si="79">B76/B95</f>
        <v>7.0405186385737437E-2</v>
      </c>
      <c r="BK76" s="131">
        <f t="shared" si="79"/>
        <v>3.8606353078432409E-2</v>
      </c>
      <c r="BL76" s="132">
        <f t="shared" si="79"/>
        <v>7.0666536165214844E-2</v>
      </c>
      <c r="BM76" s="133">
        <f t="shared" si="79"/>
        <v>5.7540158235435145E-2</v>
      </c>
      <c r="BN76" s="130">
        <f t="shared" si="79"/>
        <v>5.5980095965878801E-2</v>
      </c>
      <c r="BO76" s="131">
        <f t="shared" si="79"/>
        <v>6.6687637621893683E-2</v>
      </c>
      <c r="BP76" s="132">
        <f t="shared" si="79"/>
        <v>5.0239121170509965E-2</v>
      </c>
      <c r="BQ76" s="133">
        <f t="shared" si="79"/>
        <v>5.4969941530099646E-2</v>
      </c>
      <c r="BR76" s="130">
        <f t="shared" si="79"/>
        <v>4.4932601098352475E-2</v>
      </c>
      <c r="BS76" s="131">
        <f t="shared" si="79"/>
        <v>9.0593543908365146E-2</v>
      </c>
      <c r="BT76" s="132">
        <f t="shared" si="79"/>
        <v>2.7262180974477957E-2</v>
      </c>
      <c r="BU76" s="130">
        <f t="shared" si="79"/>
        <v>5.7464659234570739E-2</v>
      </c>
      <c r="BV76" s="134">
        <f t="shared" si="79"/>
        <v>4.7454950104099364E-2</v>
      </c>
      <c r="BW76" s="135">
        <f t="shared" si="79"/>
        <v>5.6276815066584947E-2</v>
      </c>
      <c r="BX76" s="130">
        <f t="shared" si="79"/>
        <v>5.1832522832404221E-2</v>
      </c>
      <c r="BY76" s="131">
        <f t="shared" si="79"/>
        <v>5.070218917802561E-2</v>
      </c>
      <c r="BZ76" s="132">
        <f t="shared" si="79"/>
        <v>6.1505065123010128E-2</v>
      </c>
      <c r="CA76" s="133">
        <f t="shared" si="79"/>
        <v>4.9809935771398611E-2</v>
      </c>
      <c r="CB76" s="130">
        <f t="shared" si="79"/>
        <v>5.3435114503816793E-2</v>
      </c>
      <c r="CC76" s="131">
        <f t="shared" si="79"/>
        <v>5.4112554112554112E-2</v>
      </c>
      <c r="CD76" s="132">
        <f t="shared" si="79"/>
        <v>3.3230498016747469E-2</v>
      </c>
      <c r="CE76" s="133">
        <f t="shared" si="79"/>
        <v>5.5040834534349048E-2</v>
      </c>
      <c r="CF76" s="130">
        <f t="shared" si="79"/>
        <v>5.2732964122321216E-2</v>
      </c>
      <c r="CG76" s="131">
        <f t="shared" si="79"/>
        <v>5.3418069391961524E-2</v>
      </c>
      <c r="CH76" s="132">
        <f t="shared" si="79"/>
        <v>5.7459061223176656E-2</v>
      </c>
      <c r="CI76" s="130">
        <f t="shared" si="79"/>
        <v>4.7549994941489898E-2</v>
      </c>
      <c r="CJ76" s="136">
        <f t="shared" si="79"/>
        <v>5.6172637733358823E-2</v>
      </c>
      <c r="CK76" s="137">
        <f t="shared" si="79"/>
        <v>5.2175631201644923E-2</v>
      </c>
    </row>
    <row r="77" spans="1:89" ht="15" thickTop="1" thickBot="1">
      <c r="A77" s="249" t="s">
        <v>22</v>
      </c>
      <c r="B77" s="199">
        <v>2112</v>
      </c>
      <c r="C77" s="200">
        <v>900</v>
      </c>
      <c r="D77" s="201">
        <v>701</v>
      </c>
      <c r="E77" s="202">
        <v>473</v>
      </c>
      <c r="F77" s="199">
        <v>352</v>
      </c>
      <c r="G77" s="203">
        <v>254</v>
      </c>
      <c r="H77" s="201">
        <v>1328</v>
      </c>
      <c r="I77" s="202">
        <v>1313</v>
      </c>
      <c r="J77" s="199">
        <v>123</v>
      </c>
      <c r="K77" s="203">
        <v>304</v>
      </c>
      <c r="L77" s="201">
        <v>122</v>
      </c>
      <c r="M77" s="199">
        <v>764</v>
      </c>
      <c r="N77" s="204">
        <v>881</v>
      </c>
      <c r="O77" s="205">
        <v>1431</v>
      </c>
      <c r="P77" s="199">
        <v>500</v>
      </c>
      <c r="Q77" s="203">
        <v>508</v>
      </c>
      <c r="R77" s="201">
        <v>1075</v>
      </c>
      <c r="S77" s="202">
        <v>825</v>
      </c>
      <c r="T77" s="199">
        <v>97</v>
      </c>
      <c r="U77" s="203">
        <v>139</v>
      </c>
      <c r="V77" s="201">
        <v>366</v>
      </c>
      <c r="W77" s="202">
        <v>1312</v>
      </c>
      <c r="X77" s="199">
        <v>536</v>
      </c>
      <c r="Y77" s="203">
        <v>346</v>
      </c>
      <c r="Z77" s="201">
        <v>2016</v>
      </c>
      <c r="AA77" s="199">
        <v>1924</v>
      </c>
      <c r="AB77" s="173">
        <f t="shared" si="77"/>
        <v>10209</v>
      </c>
      <c r="AC77" s="174">
        <f t="shared" si="72"/>
        <v>10493</v>
      </c>
      <c r="AE77" s="315" t="s">
        <v>0</v>
      </c>
      <c r="AF77" s="309" t="s">
        <v>1</v>
      </c>
      <c r="AG77" s="310"/>
      <c r="AH77" s="309" t="s">
        <v>2</v>
      </c>
      <c r="AI77" s="310"/>
      <c r="AJ77" s="309" t="s">
        <v>3</v>
      </c>
      <c r="AK77" s="310"/>
      <c r="AL77" s="309" t="s">
        <v>4</v>
      </c>
      <c r="AM77" s="310"/>
      <c r="AN77" s="309" t="s">
        <v>5</v>
      </c>
      <c r="AO77" s="310"/>
      <c r="AP77" s="309" t="s">
        <v>6</v>
      </c>
      <c r="AQ77" s="310"/>
      <c r="AR77" s="309" t="s">
        <v>7</v>
      </c>
      <c r="AS77" s="310"/>
      <c r="AT77" s="309" t="s">
        <v>8</v>
      </c>
      <c r="AU77" s="310"/>
      <c r="AV77" s="309" t="s">
        <v>9</v>
      </c>
      <c r="AW77" s="310"/>
      <c r="AX77" s="309" t="s">
        <v>10</v>
      </c>
      <c r="AY77" s="310"/>
      <c r="AZ77" s="309" t="s">
        <v>11</v>
      </c>
      <c r="BA77" s="310"/>
      <c r="BB77" s="309" t="s">
        <v>12</v>
      </c>
      <c r="BC77" s="310"/>
      <c r="BD77" s="311" t="s">
        <v>40</v>
      </c>
      <c r="BE77" s="312"/>
      <c r="BF77" s="313" t="s">
        <v>41</v>
      </c>
      <c r="BG77" s="314"/>
      <c r="BI77" s="147" t="s">
        <v>22</v>
      </c>
      <c r="BJ77" s="130">
        <f t="shared" ref="BJ77:CK77" si="80">B77/B95</f>
        <v>6.8460291734197737E-2</v>
      </c>
      <c r="BK77" s="131">
        <f t="shared" si="80"/>
        <v>4.772763430025985E-2</v>
      </c>
      <c r="BL77" s="132">
        <f t="shared" si="80"/>
        <v>6.8611138298913577E-2</v>
      </c>
      <c r="BM77" s="133">
        <f t="shared" si="80"/>
        <v>5.6701030927835051E-2</v>
      </c>
      <c r="BN77" s="130">
        <f t="shared" si="80"/>
        <v>6.2555535809489957E-2</v>
      </c>
      <c r="BO77" s="131">
        <f t="shared" si="80"/>
        <v>7.9899339414910356E-2</v>
      </c>
      <c r="BP77" s="132">
        <f t="shared" si="80"/>
        <v>6.2881765235096365E-2</v>
      </c>
      <c r="BQ77" s="133">
        <f t="shared" si="80"/>
        <v>5.4064069834472539E-2</v>
      </c>
      <c r="BR77" s="130">
        <f t="shared" si="80"/>
        <v>6.1407888167748378E-2</v>
      </c>
      <c r="BS77" s="131">
        <f t="shared" si="80"/>
        <v>0.10551891704269351</v>
      </c>
      <c r="BT77" s="132">
        <f t="shared" si="80"/>
        <v>3.5382830626450118E-2</v>
      </c>
      <c r="BU77" s="130">
        <f t="shared" si="80"/>
        <v>8.7805999310424085E-2</v>
      </c>
      <c r="BV77" s="134">
        <f t="shared" si="80"/>
        <v>6.3249335917869187E-2</v>
      </c>
      <c r="BW77" s="135">
        <f t="shared" si="80"/>
        <v>7.9734774614141635E-2</v>
      </c>
      <c r="BX77" s="130">
        <f t="shared" si="80"/>
        <v>5.9304946032499112E-2</v>
      </c>
      <c r="BY77" s="131">
        <f t="shared" si="80"/>
        <v>5.2457662123089631E-2</v>
      </c>
      <c r="BZ77" s="132">
        <f t="shared" si="80"/>
        <v>7.7785817655571632E-2</v>
      </c>
      <c r="CA77" s="133">
        <f t="shared" si="80"/>
        <v>5.4069996067636648E-2</v>
      </c>
      <c r="CB77" s="130">
        <f t="shared" si="80"/>
        <v>4.9363867684478369E-2</v>
      </c>
      <c r="CC77" s="131">
        <f t="shared" si="80"/>
        <v>5.0144300144300144E-2</v>
      </c>
      <c r="CD77" s="132">
        <f t="shared" si="80"/>
        <v>3.2260907888937859E-2</v>
      </c>
      <c r="CE77" s="133">
        <f t="shared" si="80"/>
        <v>9.0041863976391467E-2</v>
      </c>
      <c r="CF77" s="130">
        <f t="shared" si="80"/>
        <v>6.4531663857452445E-2</v>
      </c>
      <c r="CG77" s="131">
        <f t="shared" si="80"/>
        <v>5.9429749227069735E-2</v>
      </c>
      <c r="CH77" s="132">
        <f t="shared" si="80"/>
        <v>6.4858604381816426E-2</v>
      </c>
      <c r="CI77" s="130">
        <f t="shared" si="80"/>
        <v>6.4883822884699696E-2</v>
      </c>
      <c r="CJ77" s="136">
        <f t="shared" si="80"/>
        <v>6.2962940120757607E-2</v>
      </c>
      <c r="CK77" s="137">
        <f t="shared" si="80"/>
        <v>6.4790402153711263E-2</v>
      </c>
    </row>
    <row r="78" spans="1:89" ht="15" thickTop="1" thickBot="1">
      <c r="A78" s="248" t="s">
        <v>23</v>
      </c>
      <c r="B78" s="192">
        <v>2280</v>
      </c>
      <c r="C78" s="193">
        <v>935</v>
      </c>
      <c r="D78" s="194">
        <v>820</v>
      </c>
      <c r="E78" s="195">
        <v>421</v>
      </c>
      <c r="F78" s="192">
        <v>319</v>
      </c>
      <c r="G78" s="196">
        <v>200</v>
      </c>
      <c r="H78" s="194">
        <v>1346</v>
      </c>
      <c r="I78" s="195">
        <v>1376</v>
      </c>
      <c r="J78" s="192">
        <v>109</v>
      </c>
      <c r="K78" s="196">
        <v>310</v>
      </c>
      <c r="L78" s="194">
        <v>106</v>
      </c>
      <c r="M78" s="192">
        <v>669</v>
      </c>
      <c r="N78" s="197">
        <v>750</v>
      </c>
      <c r="O78" s="198">
        <v>1182</v>
      </c>
      <c r="P78" s="192">
        <v>594</v>
      </c>
      <c r="Q78" s="196">
        <v>528</v>
      </c>
      <c r="R78" s="194">
        <v>962</v>
      </c>
      <c r="S78" s="195">
        <v>760</v>
      </c>
      <c r="T78" s="192">
        <v>119</v>
      </c>
      <c r="U78" s="196">
        <v>131</v>
      </c>
      <c r="V78" s="194">
        <v>376</v>
      </c>
      <c r="W78" s="195">
        <v>1295</v>
      </c>
      <c r="X78" s="192">
        <v>483</v>
      </c>
      <c r="Y78" s="196">
        <v>345</v>
      </c>
      <c r="Z78" s="194">
        <v>2045</v>
      </c>
      <c r="AA78" s="192">
        <v>1816</v>
      </c>
      <c r="AB78" s="173">
        <f t="shared" si="77"/>
        <v>10309</v>
      </c>
      <c r="AC78" s="174">
        <f t="shared" si="72"/>
        <v>9968</v>
      </c>
      <c r="AE78" s="316"/>
      <c r="AF78" s="117" t="s">
        <v>14</v>
      </c>
      <c r="AG78" s="118" t="s">
        <v>15</v>
      </c>
      <c r="AH78" s="119" t="s">
        <v>14</v>
      </c>
      <c r="AI78" s="120" t="s">
        <v>15</v>
      </c>
      <c r="AJ78" s="117" t="s">
        <v>14</v>
      </c>
      <c r="AK78" s="118" t="s">
        <v>15</v>
      </c>
      <c r="AL78" s="119" t="s">
        <v>14</v>
      </c>
      <c r="AM78" s="120" t="s">
        <v>15</v>
      </c>
      <c r="AN78" s="117" t="s">
        <v>14</v>
      </c>
      <c r="AO78" s="118" t="s">
        <v>15</v>
      </c>
      <c r="AP78" s="119" t="s">
        <v>14</v>
      </c>
      <c r="AQ78" s="117" t="s">
        <v>15</v>
      </c>
      <c r="AR78" s="121" t="s">
        <v>14</v>
      </c>
      <c r="AS78" s="122" t="s">
        <v>15</v>
      </c>
      <c r="AT78" s="117" t="s">
        <v>14</v>
      </c>
      <c r="AU78" s="118" t="s">
        <v>15</v>
      </c>
      <c r="AV78" s="119" t="s">
        <v>14</v>
      </c>
      <c r="AW78" s="120" t="s">
        <v>15</v>
      </c>
      <c r="AX78" s="117" t="s">
        <v>14</v>
      </c>
      <c r="AY78" s="118" t="s">
        <v>15</v>
      </c>
      <c r="AZ78" s="119" t="s">
        <v>14</v>
      </c>
      <c r="BA78" s="120" t="s">
        <v>15</v>
      </c>
      <c r="BB78" s="117" t="s">
        <v>14</v>
      </c>
      <c r="BC78" s="118" t="s">
        <v>15</v>
      </c>
      <c r="BD78" s="28" t="s">
        <v>14</v>
      </c>
      <c r="BE78" s="123" t="s">
        <v>15</v>
      </c>
      <c r="BF78" s="177" t="s">
        <v>14</v>
      </c>
      <c r="BG78" s="178" t="s">
        <v>15</v>
      </c>
      <c r="BI78" s="138" t="s">
        <v>23</v>
      </c>
      <c r="BJ78" s="130">
        <f t="shared" ref="BJ78:CK78" si="81">B78/B95</f>
        <v>7.390599675850891E-2</v>
      </c>
      <c r="BK78" s="131">
        <f t="shared" si="81"/>
        <v>4.9583708967492181E-2</v>
      </c>
      <c r="BL78" s="132">
        <f t="shared" si="81"/>
        <v>8.0258392874620735E-2</v>
      </c>
      <c r="BM78" s="133">
        <f t="shared" si="81"/>
        <v>5.0467513785662908E-2</v>
      </c>
      <c r="BN78" s="130">
        <f t="shared" si="81"/>
        <v>5.6690954327350274E-2</v>
      </c>
      <c r="BO78" s="131">
        <f t="shared" si="81"/>
        <v>6.2912865681031771E-2</v>
      </c>
      <c r="BP78" s="132">
        <f t="shared" si="81"/>
        <v>6.3734078318102183E-2</v>
      </c>
      <c r="BQ78" s="133">
        <f t="shared" si="81"/>
        <v>5.6658156962859259E-2</v>
      </c>
      <c r="BR78" s="130">
        <f t="shared" si="81"/>
        <v>5.4418372441337994E-2</v>
      </c>
      <c r="BS78" s="131">
        <f t="shared" si="81"/>
        <v>0.10760152724748351</v>
      </c>
      <c r="BT78" s="132">
        <f t="shared" si="81"/>
        <v>3.0742459396751739E-2</v>
      </c>
      <c r="BU78" s="130">
        <f t="shared" si="81"/>
        <v>7.6887714055855649E-2</v>
      </c>
      <c r="BV78" s="134">
        <f t="shared" si="81"/>
        <v>5.3844497092397157E-2</v>
      </c>
      <c r="BW78" s="135">
        <f t="shared" si="81"/>
        <v>6.5860589513567727E-2</v>
      </c>
      <c r="BX78" s="130">
        <f t="shared" si="81"/>
        <v>7.045427588660895E-2</v>
      </c>
      <c r="BY78" s="131">
        <f t="shared" si="81"/>
        <v>5.4522924411400248E-2</v>
      </c>
      <c r="BZ78" s="132">
        <f t="shared" si="81"/>
        <v>6.9609261939218528E-2</v>
      </c>
      <c r="CA78" s="133">
        <f t="shared" si="81"/>
        <v>4.9809935771398611E-2</v>
      </c>
      <c r="CB78" s="130">
        <f t="shared" si="81"/>
        <v>6.0559796437659033E-2</v>
      </c>
      <c r="CC78" s="131">
        <f t="shared" si="81"/>
        <v>4.7258297258297256E-2</v>
      </c>
      <c r="CD78" s="132">
        <f t="shared" si="81"/>
        <v>3.3142353459673868E-2</v>
      </c>
      <c r="CE78" s="133">
        <f t="shared" si="81"/>
        <v>8.8875162994990042E-2</v>
      </c>
      <c r="CF78" s="130">
        <f t="shared" si="81"/>
        <v>5.8150734408861066E-2</v>
      </c>
      <c r="CG78" s="131">
        <f t="shared" si="81"/>
        <v>5.925798694606664E-2</v>
      </c>
      <c r="CH78" s="132">
        <f t="shared" si="81"/>
        <v>6.5791590258340568E-2</v>
      </c>
      <c r="CI78" s="130">
        <f t="shared" si="81"/>
        <v>6.1241695612585571E-2</v>
      </c>
      <c r="CJ78" s="136">
        <f t="shared" si="81"/>
        <v>6.3579679665480476E-2</v>
      </c>
      <c r="CK78" s="137">
        <f t="shared" si="81"/>
        <v>6.1548720925206697E-2</v>
      </c>
    </row>
    <row r="79" spans="1:89" ht="14" thickTop="1">
      <c r="A79" s="249" t="s">
        <v>24</v>
      </c>
      <c r="B79" s="206">
        <v>2412</v>
      </c>
      <c r="C79" s="200">
        <v>1253</v>
      </c>
      <c r="D79" s="201">
        <v>875</v>
      </c>
      <c r="E79" s="202">
        <v>389</v>
      </c>
      <c r="F79" s="199">
        <v>392</v>
      </c>
      <c r="G79" s="203">
        <v>122</v>
      </c>
      <c r="H79" s="201">
        <v>1558</v>
      </c>
      <c r="I79" s="202">
        <v>1349</v>
      </c>
      <c r="J79" s="199">
        <v>112</v>
      </c>
      <c r="K79" s="203">
        <v>268</v>
      </c>
      <c r="L79" s="201">
        <v>146</v>
      </c>
      <c r="M79" s="199">
        <v>761</v>
      </c>
      <c r="N79" s="204">
        <v>927</v>
      </c>
      <c r="O79" s="207">
        <v>1415</v>
      </c>
      <c r="P79" s="199">
        <v>585</v>
      </c>
      <c r="Q79" s="203">
        <v>530</v>
      </c>
      <c r="R79" s="201">
        <v>1112</v>
      </c>
      <c r="S79" s="202">
        <v>926</v>
      </c>
      <c r="T79" s="199">
        <v>108</v>
      </c>
      <c r="U79" s="203">
        <v>172</v>
      </c>
      <c r="V79" s="201">
        <v>424</v>
      </c>
      <c r="W79" s="208">
        <v>1535</v>
      </c>
      <c r="X79" s="199">
        <v>469</v>
      </c>
      <c r="Y79" s="203">
        <v>363</v>
      </c>
      <c r="Z79" s="201">
        <v>2195</v>
      </c>
      <c r="AA79" s="199">
        <v>1713</v>
      </c>
      <c r="AB79" s="173">
        <f t="shared" si="77"/>
        <v>11315</v>
      </c>
      <c r="AC79" s="174">
        <f t="shared" si="72"/>
        <v>10796</v>
      </c>
      <c r="AE79" s="254" t="str">
        <f>$AE$17</f>
        <v>17:00 - 17:59</v>
      </c>
      <c r="AF79" s="127">
        <f t="shared" ref="AF79:AO81" si="82">SUMIF($A$9:$A$32,$AE79,B$71:B$94)</f>
        <v>2125</v>
      </c>
      <c r="AG79" s="189">
        <f t="shared" si="82"/>
        <v>1562</v>
      </c>
      <c r="AH79" s="128">
        <f t="shared" si="82"/>
        <v>724</v>
      </c>
      <c r="AI79" s="181">
        <f t="shared" si="82"/>
        <v>690</v>
      </c>
      <c r="AJ79" s="127">
        <f t="shared" si="82"/>
        <v>415</v>
      </c>
      <c r="AK79" s="129">
        <f t="shared" si="82"/>
        <v>230</v>
      </c>
      <c r="AL79" s="128">
        <f t="shared" si="82"/>
        <v>1758</v>
      </c>
      <c r="AM79" s="181">
        <f t="shared" si="82"/>
        <v>1755</v>
      </c>
      <c r="AN79" s="127">
        <f t="shared" si="82"/>
        <v>186</v>
      </c>
      <c r="AO79" s="129">
        <f t="shared" si="82"/>
        <v>159</v>
      </c>
      <c r="AP79" s="128">
        <f t="shared" ref="AP79:AY81" si="83">SUMIF($A$9:$A$32,$AE79,L$71:L$94)</f>
        <v>373</v>
      </c>
      <c r="AQ79" s="127">
        <f t="shared" si="83"/>
        <v>482</v>
      </c>
      <c r="AR79" s="180">
        <f t="shared" si="83"/>
        <v>1012</v>
      </c>
      <c r="AS79" s="182">
        <f t="shared" si="83"/>
        <v>1358</v>
      </c>
      <c r="AT79" s="127">
        <f t="shared" si="83"/>
        <v>574</v>
      </c>
      <c r="AU79" s="129">
        <f t="shared" si="83"/>
        <v>686</v>
      </c>
      <c r="AV79" s="128">
        <f t="shared" si="83"/>
        <v>860</v>
      </c>
      <c r="AW79" s="181">
        <f t="shared" si="83"/>
        <v>1267</v>
      </c>
      <c r="AX79" s="127">
        <f t="shared" si="83"/>
        <v>163</v>
      </c>
      <c r="AY79" s="129">
        <f t="shared" si="83"/>
        <v>196</v>
      </c>
      <c r="AZ79" s="128">
        <f t="shared" ref="AZ79:BE81" si="84">SUMIF($A$9:$A$32,$AE79,V$71:V$94)</f>
        <v>836</v>
      </c>
      <c r="BA79" s="181">
        <f t="shared" si="84"/>
        <v>945</v>
      </c>
      <c r="BB79" s="127">
        <f t="shared" si="84"/>
        <v>603</v>
      </c>
      <c r="BC79" s="129">
        <f t="shared" si="84"/>
        <v>382</v>
      </c>
      <c r="BD79" s="187">
        <f t="shared" si="84"/>
        <v>2435</v>
      </c>
      <c r="BE79" s="188">
        <f t="shared" si="84"/>
        <v>2095</v>
      </c>
      <c r="BF79" s="171">
        <f>AF79+AH79+AJ79+AL79+AN79+AP79+AR79+AT79+AV79+AX79+AZ79+BB79+BD79</f>
        <v>12064</v>
      </c>
      <c r="BG79" s="172">
        <f>AG79+AI79+AK79+AM79+AO79+AQ79+AS79+AU79+AW79+AY79+BA79+BC79+BE79</f>
        <v>11807</v>
      </c>
      <c r="BI79" s="147" t="s">
        <v>24</v>
      </c>
      <c r="BJ79" s="130">
        <f t="shared" ref="BJ79:CK79" si="85">B79/B95</f>
        <v>7.8184764991896277E-2</v>
      </c>
      <c r="BK79" s="131">
        <f t="shared" si="85"/>
        <v>6.6447473086917327E-2</v>
      </c>
      <c r="BL79" s="132">
        <f t="shared" si="85"/>
        <v>8.5641577762552615E-2</v>
      </c>
      <c r="BM79" s="133">
        <f t="shared" si="85"/>
        <v>4.6631503236633898E-2</v>
      </c>
      <c r="BN79" s="130">
        <f t="shared" si="85"/>
        <v>6.9664119424204723E-2</v>
      </c>
      <c r="BO79" s="131">
        <f t="shared" si="85"/>
        <v>3.8376848065429382E-2</v>
      </c>
      <c r="BP79" s="132">
        <f t="shared" si="85"/>
        <v>7.3772432406837452E-2</v>
      </c>
      <c r="BQ79" s="133">
        <f t="shared" si="85"/>
        <v>5.5546405336407804E-2</v>
      </c>
      <c r="BR79" s="130">
        <f t="shared" si="85"/>
        <v>5.5916125811283073E-2</v>
      </c>
      <c r="BS79" s="131">
        <f t="shared" si="85"/>
        <v>9.3023255813953487E-2</v>
      </c>
      <c r="BT79" s="132">
        <f t="shared" si="85"/>
        <v>4.2343387470997682E-2</v>
      </c>
      <c r="BU79" s="130">
        <f t="shared" si="85"/>
        <v>8.7461211355016666E-2</v>
      </c>
      <c r="BV79" s="134">
        <f t="shared" si="85"/>
        <v>6.6551798406202886E-2</v>
      </c>
      <c r="BW79" s="135">
        <f t="shared" si="85"/>
        <v>7.8843260712096727E-2</v>
      </c>
      <c r="BX79" s="130">
        <f t="shared" si="85"/>
        <v>6.9386786858023963E-2</v>
      </c>
      <c r="BY79" s="131">
        <f t="shared" si="85"/>
        <v>5.4729450640231311E-2</v>
      </c>
      <c r="BZ79" s="132">
        <f t="shared" si="85"/>
        <v>8.0463096960926198E-2</v>
      </c>
      <c r="CA79" s="133">
        <f t="shared" si="85"/>
        <v>6.0689474374098835E-2</v>
      </c>
      <c r="CB79" s="130">
        <f t="shared" si="85"/>
        <v>5.4961832061068701E-2</v>
      </c>
      <c r="CC79" s="131">
        <f t="shared" si="85"/>
        <v>6.2049062049062048E-2</v>
      </c>
      <c r="CD79" s="132">
        <f t="shared" si="85"/>
        <v>3.7373292199206702E-2</v>
      </c>
      <c r="CE79" s="133">
        <f t="shared" si="85"/>
        <v>0.10534623567359824</v>
      </c>
      <c r="CF79" s="130">
        <f t="shared" si="85"/>
        <v>5.6465205875270888E-2</v>
      </c>
      <c r="CG79" s="131">
        <f t="shared" si="85"/>
        <v>6.2349708004122296E-2</v>
      </c>
      <c r="CH79" s="132">
        <f t="shared" si="85"/>
        <v>7.0617379274844766E-2</v>
      </c>
      <c r="CI79" s="130">
        <f t="shared" si="85"/>
        <v>5.776818534381007E-2</v>
      </c>
      <c r="CJ79" s="136">
        <f t="shared" si="85"/>
        <v>6.9784079485392531E-2</v>
      </c>
      <c r="CK79" s="137">
        <f t="shared" si="85"/>
        <v>6.6661315319876749E-2</v>
      </c>
    </row>
    <row r="80" spans="1:89">
      <c r="A80" s="248" t="s">
        <v>25</v>
      </c>
      <c r="B80" s="209">
        <v>2204</v>
      </c>
      <c r="C80" s="193">
        <v>1329</v>
      </c>
      <c r="D80" s="194">
        <v>757</v>
      </c>
      <c r="E80" s="195">
        <v>463</v>
      </c>
      <c r="F80" s="192">
        <v>386</v>
      </c>
      <c r="G80" s="196">
        <v>193</v>
      </c>
      <c r="H80" s="194">
        <v>1503</v>
      </c>
      <c r="I80" s="195">
        <v>1623</v>
      </c>
      <c r="J80" s="192">
        <v>120</v>
      </c>
      <c r="K80" s="193">
        <v>207</v>
      </c>
      <c r="L80" s="194">
        <v>188</v>
      </c>
      <c r="M80" s="192">
        <v>952</v>
      </c>
      <c r="N80" s="197">
        <v>887</v>
      </c>
      <c r="O80" s="210">
        <v>1377</v>
      </c>
      <c r="P80" s="192">
        <v>701</v>
      </c>
      <c r="Q80" s="193">
        <v>548</v>
      </c>
      <c r="R80" s="194">
        <v>984</v>
      </c>
      <c r="S80" s="195">
        <v>945</v>
      </c>
      <c r="T80" s="201">
        <v>128</v>
      </c>
      <c r="U80" s="192">
        <v>160</v>
      </c>
      <c r="V80" s="194">
        <v>494</v>
      </c>
      <c r="W80" s="211">
        <v>1175</v>
      </c>
      <c r="X80" s="192">
        <v>536</v>
      </c>
      <c r="Y80" s="196">
        <v>357</v>
      </c>
      <c r="Z80" s="194">
        <v>2268</v>
      </c>
      <c r="AA80" s="192">
        <v>2056</v>
      </c>
      <c r="AB80" s="173">
        <f t="shared" si="77"/>
        <v>11156</v>
      </c>
      <c r="AC80" s="174">
        <f t="shared" si="72"/>
        <v>11385</v>
      </c>
      <c r="AE80" s="255" t="str">
        <f>$AE$18</f>
        <v>18:00 - 18:59</v>
      </c>
      <c r="AF80" s="127">
        <f t="shared" si="82"/>
        <v>2087</v>
      </c>
      <c r="AG80" s="193">
        <f t="shared" si="82"/>
        <v>1758</v>
      </c>
      <c r="AH80" s="194">
        <f t="shared" si="82"/>
        <v>639</v>
      </c>
      <c r="AI80" s="195">
        <f t="shared" si="82"/>
        <v>651</v>
      </c>
      <c r="AJ80" s="192">
        <f t="shared" si="82"/>
        <v>401</v>
      </c>
      <c r="AK80" s="196">
        <f t="shared" si="82"/>
        <v>274</v>
      </c>
      <c r="AL80" s="194">
        <f t="shared" si="82"/>
        <v>1475</v>
      </c>
      <c r="AM80" s="195">
        <f t="shared" si="82"/>
        <v>1903</v>
      </c>
      <c r="AN80" s="192">
        <f t="shared" si="82"/>
        <v>155</v>
      </c>
      <c r="AO80" s="196">
        <f t="shared" si="82"/>
        <v>119</v>
      </c>
      <c r="AP80" s="194">
        <f t="shared" si="83"/>
        <v>386</v>
      </c>
      <c r="AQ80" s="192">
        <f t="shared" si="83"/>
        <v>518</v>
      </c>
      <c r="AR80" s="197">
        <f t="shared" si="83"/>
        <v>1065</v>
      </c>
      <c r="AS80" s="198">
        <f t="shared" si="83"/>
        <v>1228</v>
      </c>
      <c r="AT80" s="192">
        <f t="shared" si="83"/>
        <v>520</v>
      </c>
      <c r="AU80" s="196">
        <f t="shared" si="83"/>
        <v>773</v>
      </c>
      <c r="AV80" s="194">
        <f t="shared" si="83"/>
        <v>815</v>
      </c>
      <c r="AW80" s="195">
        <f t="shared" si="83"/>
        <v>1280</v>
      </c>
      <c r="AX80" s="192">
        <f t="shared" si="83"/>
        <v>129</v>
      </c>
      <c r="AY80" s="196">
        <f t="shared" si="83"/>
        <v>195</v>
      </c>
      <c r="AZ80" s="194">
        <f t="shared" si="84"/>
        <v>1101</v>
      </c>
      <c r="BA80" s="195">
        <f t="shared" si="84"/>
        <v>799</v>
      </c>
      <c r="BB80" s="192">
        <f t="shared" si="84"/>
        <v>560</v>
      </c>
      <c r="BC80" s="196">
        <f t="shared" si="84"/>
        <v>383</v>
      </c>
      <c r="BD80" s="194">
        <f t="shared" si="84"/>
        <v>2039</v>
      </c>
      <c r="BE80" s="192">
        <f t="shared" si="84"/>
        <v>1938</v>
      </c>
      <c r="BF80" s="173">
        <f>SUM(AF80,AH80,AJ80,AL80,AN80,AP80,AR80,AT80,AV80,AX80,AZ80,BB80,BD80)</f>
        <v>11372</v>
      </c>
      <c r="BG80" s="174">
        <f>SUM(AG80,AI80,AK80,AM80,AO80,AQ80,AS80,AU80,AW80,AY80,BA80,BC80,BE80)</f>
        <v>11819</v>
      </c>
      <c r="BI80" s="138" t="s">
        <v>25</v>
      </c>
      <c r="BJ80" s="130">
        <f t="shared" ref="BJ80:CK80" si="86">B80/B95</f>
        <v>7.1442463533225281E-2</v>
      </c>
      <c r="BK80" s="131">
        <f t="shared" si="86"/>
        <v>7.0477806650050379E-2</v>
      </c>
      <c r="BL80" s="132">
        <f t="shared" si="86"/>
        <v>7.4092199275716947E-2</v>
      </c>
      <c r="BM80" s="133">
        <f t="shared" si="86"/>
        <v>5.5502277631263489E-2</v>
      </c>
      <c r="BN80" s="130">
        <f t="shared" si="86"/>
        <v>6.8597831881997515E-2</v>
      </c>
      <c r="BO80" s="131">
        <f t="shared" si="86"/>
        <v>6.0710915382195661E-2</v>
      </c>
      <c r="BP80" s="132">
        <f t="shared" si="86"/>
        <v>7.116814243098632E-2</v>
      </c>
      <c r="BQ80" s="133">
        <f t="shared" si="86"/>
        <v>6.6828625545581818E-2</v>
      </c>
      <c r="BR80" s="130">
        <f t="shared" si="86"/>
        <v>5.9910134797803292E-2</v>
      </c>
      <c r="BS80" s="131">
        <f t="shared" si="86"/>
        <v>7.1850052065255118E-2</v>
      </c>
      <c r="BT80" s="132">
        <f t="shared" si="86"/>
        <v>5.4524361948955914E-2</v>
      </c>
      <c r="BU80" s="130">
        <f t="shared" si="86"/>
        <v>0.10941271118262269</v>
      </c>
      <c r="BV80" s="134">
        <f t="shared" si="86"/>
        <v>6.3680091894608368E-2</v>
      </c>
      <c r="BW80" s="135">
        <f t="shared" si="86"/>
        <v>7.6725915194740063E-2</v>
      </c>
      <c r="BX80" s="130">
        <f t="shared" si="86"/>
        <v>8.3145534337563748E-2</v>
      </c>
      <c r="BY80" s="131">
        <f t="shared" si="86"/>
        <v>5.6588186699710864E-2</v>
      </c>
      <c r="BZ80" s="132">
        <f t="shared" si="86"/>
        <v>7.1201157742402321E-2</v>
      </c>
      <c r="CA80" s="133">
        <f t="shared" si="86"/>
        <v>6.1934722768383799E-2</v>
      </c>
      <c r="CB80" s="130">
        <f t="shared" si="86"/>
        <v>6.5139949109414758E-2</v>
      </c>
      <c r="CC80" s="131">
        <f t="shared" si="86"/>
        <v>5.772005772005772E-2</v>
      </c>
      <c r="CD80" s="132">
        <f t="shared" si="86"/>
        <v>4.3543411194358748E-2</v>
      </c>
      <c r="CE80" s="133">
        <f t="shared" si="86"/>
        <v>8.0639626655685956E-2</v>
      </c>
      <c r="CF80" s="130">
        <f t="shared" si="86"/>
        <v>6.4531663857452445E-2</v>
      </c>
      <c r="CG80" s="131">
        <f t="shared" si="86"/>
        <v>6.1319134318103742E-2</v>
      </c>
      <c r="CH80" s="132">
        <f t="shared" si="86"/>
        <v>7.2965929929543483E-2</v>
      </c>
      <c r="CI80" s="130">
        <f t="shared" si="86"/>
        <v>6.9335311772839178E-2</v>
      </c>
      <c r="CJ80" s="136">
        <f t="shared" si="86"/>
        <v>6.8803463609283161E-2</v>
      </c>
      <c r="CK80" s="137">
        <f t="shared" si="86"/>
        <v>7.0298172926713309E-2</v>
      </c>
    </row>
    <row r="81" spans="1:89" ht="14" thickBot="1">
      <c r="A81" s="249" t="s">
        <v>26</v>
      </c>
      <c r="B81" s="206">
        <v>1914</v>
      </c>
      <c r="C81" s="200">
        <v>1337</v>
      </c>
      <c r="D81" s="201">
        <v>637</v>
      </c>
      <c r="E81" s="202">
        <v>585</v>
      </c>
      <c r="F81" s="199">
        <v>391</v>
      </c>
      <c r="G81" s="203">
        <v>176</v>
      </c>
      <c r="H81" s="201">
        <v>1501</v>
      </c>
      <c r="I81" s="202">
        <v>1768</v>
      </c>
      <c r="J81" s="199">
        <v>121</v>
      </c>
      <c r="K81" s="200">
        <v>194</v>
      </c>
      <c r="L81" s="201">
        <v>225</v>
      </c>
      <c r="M81" s="199">
        <v>687</v>
      </c>
      <c r="N81" s="204">
        <v>978</v>
      </c>
      <c r="O81" s="207">
        <v>1233</v>
      </c>
      <c r="P81" s="199">
        <v>627</v>
      </c>
      <c r="Q81" s="200">
        <v>617</v>
      </c>
      <c r="R81" s="201">
        <v>1018</v>
      </c>
      <c r="S81" s="202">
        <v>924</v>
      </c>
      <c r="T81" s="199">
        <v>99</v>
      </c>
      <c r="U81" s="203">
        <v>207</v>
      </c>
      <c r="V81" s="201">
        <v>659</v>
      </c>
      <c r="W81" s="208">
        <v>1108</v>
      </c>
      <c r="X81" s="199">
        <v>555</v>
      </c>
      <c r="Y81" s="203">
        <v>375</v>
      </c>
      <c r="Z81" s="201">
        <v>2238</v>
      </c>
      <c r="AA81" s="199">
        <v>2107</v>
      </c>
      <c r="AB81" s="173">
        <f t="shared" si="77"/>
        <v>10963</v>
      </c>
      <c r="AC81" s="174">
        <f t="shared" si="72"/>
        <v>11318</v>
      </c>
      <c r="AE81" s="254" t="str">
        <f>$AE$19</f>
        <v>19:00 - 19:59</v>
      </c>
      <c r="AF81" s="127">
        <f t="shared" si="82"/>
        <v>2175</v>
      </c>
      <c r="AG81" s="200">
        <f t="shared" si="82"/>
        <v>1416</v>
      </c>
      <c r="AH81" s="201">
        <f t="shared" si="82"/>
        <v>567</v>
      </c>
      <c r="AI81" s="202">
        <f t="shared" si="82"/>
        <v>629</v>
      </c>
      <c r="AJ81" s="199">
        <f t="shared" si="82"/>
        <v>345</v>
      </c>
      <c r="AK81" s="203">
        <f t="shared" si="82"/>
        <v>196</v>
      </c>
      <c r="AL81" s="201">
        <f t="shared" si="82"/>
        <v>1316</v>
      </c>
      <c r="AM81" s="202">
        <f t="shared" si="82"/>
        <v>1639</v>
      </c>
      <c r="AN81" s="199">
        <f t="shared" si="82"/>
        <v>142</v>
      </c>
      <c r="AO81" s="203">
        <f t="shared" si="82"/>
        <v>129</v>
      </c>
      <c r="AP81" s="201">
        <f t="shared" si="83"/>
        <v>315</v>
      </c>
      <c r="AQ81" s="199">
        <f t="shared" si="83"/>
        <v>386</v>
      </c>
      <c r="AR81" s="204">
        <f t="shared" si="83"/>
        <v>1016</v>
      </c>
      <c r="AS81" s="205">
        <f t="shared" si="83"/>
        <v>1138</v>
      </c>
      <c r="AT81" s="199">
        <f t="shared" si="83"/>
        <v>466</v>
      </c>
      <c r="AU81" s="203">
        <f t="shared" si="83"/>
        <v>974</v>
      </c>
      <c r="AV81" s="201">
        <f t="shared" si="83"/>
        <v>672</v>
      </c>
      <c r="AW81" s="202">
        <f t="shared" si="83"/>
        <v>1383</v>
      </c>
      <c r="AX81" s="199">
        <f t="shared" si="83"/>
        <v>108</v>
      </c>
      <c r="AY81" s="203">
        <f t="shared" si="83"/>
        <v>223</v>
      </c>
      <c r="AZ81" s="201">
        <f t="shared" si="84"/>
        <v>1167</v>
      </c>
      <c r="BA81" s="202">
        <f t="shared" si="84"/>
        <v>725</v>
      </c>
      <c r="BB81" s="199">
        <f t="shared" si="84"/>
        <v>563</v>
      </c>
      <c r="BC81" s="203">
        <f t="shared" si="84"/>
        <v>389</v>
      </c>
      <c r="BD81" s="201">
        <f t="shared" si="84"/>
        <v>1938</v>
      </c>
      <c r="BE81" s="199">
        <f t="shared" si="84"/>
        <v>1992</v>
      </c>
      <c r="BF81" s="173">
        <f>SUM(AF81,AH81,AJ81,AL81,AN81,AP81,AR81,AT81,AV81,AX81,AZ81,BB81,BD81)</f>
        <v>10790</v>
      </c>
      <c r="BG81" s="174">
        <f>SUM(AG81,AI81,AK81,AM81,AO81,AQ81,AS81,AU81,AW81,AY81,BA81,BC81,BE81)</f>
        <v>11219</v>
      </c>
      <c r="BI81" s="147" t="s">
        <v>26</v>
      </c>
      <c r="BJ81" s="130">
        <f t="shared" ref="BJ81:CK81" si="87">B81/B95</f>
        <v>6.2042139384116693E-2</v>
      </c>
      <c r="BK81" s="131">
        <f t="shared" si="87"/>
        <v>7.0902052288274911E-2</v>
      </c>
      <c r="BL81" s="132">
        <f t="shared" si="87"/>
        <v>6.2347068611138298E-2</v>
      </c>
      <c r="BM81" s="133">
        <f t="shared" si="87"/>
        <v>7.0127067849436592E-2</v>
      </c>
      <c r="BN81" s="130">
        <f t="shared" si="87"/>
        <v>6.9486404833836862E-2</v>
      </c>
      <c r="BO81" s="131">
        <f t="shared" si="87"/>
        <v>5.536332179930796E-2</v>
      </c>
      <c r="BP81" s="132">
        <f t="shared" si="87"/>
        <v>7.1073440977319005E-2</v>
      </c>
      <c r="BQ81" s="133">
        <f t="shared" si="87"/>
        <v>7.2799143539487771E-2</v>
      </c>
      <c r="BR81" s="130">
        <f t="shared" si="87"/>
        <v>6.0409385921118323E-2</v>
      </c>
      <c r="BS81" s="131">
        <f t="shared" si="87"/>
        <v>6.7337729954876774E-2</v>
      </c>
      <c r="BT81" s="132">
        <f t="shared" si="87"/>
        <v>6.5255220417633417E-2</v>
      </c>
      <c r="BU81" s="130">
        <f t="shared" si="87"/>
        <v>7.8956441788300191E-2</v>
      </c>
      <c r="BV81" s="134">
        <f t="shared" si="87"/>
        <v>7.0213224208485886E-2</v>
      </c>
      <c r="BW81" s="135">
        <f t="shared" si="87"/>
        <v>6.8702290076335881E-2</v>
      </c>
      <c r="BX81" s="130">
        <f t="shared" si="87"/>
        <v>7.4368402324753891E-2</v>
      </c>
      <c r="BY81" s="131">
        <f t="shared" si="87"/>
        <v>6.371334159438248E-2</v>
      </c>
      <c r="BZ81" s="132">
        <f t="shared" si="87"/>
        <v>7.3661360347322721E-2</v>
      </c>
      <c r="CA81" s="133">
        <f t="shared" si="87"/>
        <v>6.0558395595753045E-2</v>
      </c>
      <c r="CB81" s="130">
        <f t="shared" si="87"/>
        <v>5.0381679389312976E-2</v>
      </c>
      <c r="CC81" s="131">
        <f t="shared" si="87"/>
        <v>7.4675324675324672E-2</v>
      </c>
      <c r="CD81" s="132">
        <f t="shared" si="87"/>
        <v>5.8087263111502863E-2</v>
      </c>
      <c r="CE81" s="133">
        <f t="shared" si="87"/>
        <v>7.6041452199574491E-2</v>
      </c>
      <c r="CF81" s="130">
        <f t="shared" si="87"/>
        <v>6.6819166867324822E-2</v>
      </c>
      <c r="CG81" s="131">
        <f t="shared" si="87"/>
        <v>6.4410855376159398E-2</v>
      </c>
      <c r="CH81" s="132">
        <f t="shared" si="87"/>
        <v>7.2000772126242646E-2</v>
      </c>
      <c r="CI81" s="130">
        <f t="shared" si="87"/>
        <v>7.1055205206893068E-2</v>
      </c>
      <c r="CJ81" s="136">
        <f t="shared" si="87"/>
        <v>6.7613156287968032E-2</v>
      </c>
      <c r="CK81" s="137">
        <f t="shared" si="87"/>
        <v>6.9884472655647012E-2</v>
      </c>
    </row>
    <row r="82" spans="1:89" ht="15" thickTop="1" thickBot="1">
      <c r="A82" s="248" t="s">
        <v>27</v>
      </c>
      <c r="B82" s="209">
        <v>1818</v>
      </c>
      <c r="C82" s="193">
        <v>1156</v>
      </c>
      <c r="D82" s="194">
        <v>621</v>
      </c>
      <c r="E82" s="195">
        <v>579</v>
      </c>
      <c r="F82" s="192">
        <v>411</v>
      </c>
      <c r="G82" s="196">
        <v>213</v>
      </c>
      <c r="H82" s="194">
        <v>1515</v>
      </c>
      <c r="I82" s="195">
        <v>1769</v>
      </c>
      <c r="J82" s="192">
        <v>129</v>
      </c>
      <c r="K82" s="193">
        <v>160</v>
      </c>
      <c r="L82" s="194">
        <v>238</v>
      </c>
      <c r="M82" s="192">
        <v>668</v>
      </c>
      <c r="N82" s="197">
        <v>964</v>
      </c>
      <c r="O82" s="210">
        <v>1130</v>
      </c>
      <c r="P82" s="192">
        <v>756</v>
      </c>
      <c r="Q82" s="193">
        <v>578</v>
      </c>
      <c r="R82" s="194">
        <v>996</v>
      </c>
      <c r="S82" s="195">
        <v>980</v>
      </c>
      <c r="T82" s="192">
        <v>152</v>
      </c>
      <c r="U82" s="196">
        <v>149</v>
      </c>
      <c r="V82" s="194">
        <v>743</v>
      </c>
      <c r="W82" s="211">
        <v>948</v>
      </c>
      <c r="X82" s="192">
        <v>515</v>
      </c>
      <c r="Y82" s="196">
        <v>309</v>
      </c>
      <c r="Z82" s="194">
        <v>2168</v>
      </c>
      <c r="AA82" s="192">
        <v>2132</v>
      </c>
      <c r="AB82" s="173">
        <f t="shared" si="77"/>
        <v>11026</v>
      </c>
      <c r="AC82" s="174">
        <f t="shared" si="72"/>
        <v>10771</v>
      </c>
      <c r="AE82" s="253" t="s">
        <v>13</v>
      </c>
      <c r="AF82" s="20">
        <f t="shared" ref="AF82:BG82" si="88">SUM(AF79:AF81)</f>
        <v>6387</v>
      </c>
      <c r="AG82" s="21">
        <f t="shared" si="88"/>
        <v>4736</v>
      </c>
      <c r="AH82" s="20">
        <f t="shared" si="88"/>
        <v>1930</v>
      </c>
      <c r="AI82" s="21">
        <f t="shared" si="88"/>
        <v>1970</v>
      </c>
      <c r="AJ82" s="20">
        <f t="shared" si="88"/>
        <v>1161</v>
      </c>
      <c r="AK82" s="21">
        <f t="shared" si="88"/>
        <v>700</v>
      </c>
      <c r="AL82" s="20">
        <f t="shared" si="88"/>
        <v>4549</v>
      </c>
      <c r="AM82" s="21">
        <f t="shared" si="88"/>
        <v>5297</v>
      </c>
      <c r="AN82" s="20">
        <f t="shared" si="88"/>
        <v>483</v>
      </c>
      <c r="AO82" s="21">
        <f t="shared" si="88"/>
        <v>407</v>
      </c>
      <c r="AP82" s="20">
        <f t="shared" si="88"/>
        <v>1074</v>
      </c>
      <c r="AQ82" s="21">
        <f t="shared" si="88"/>
        <v>1386</v>
      </c>
      <c r="AR82" s="20">
        <f t="shared" si="88"/>
        <v>3093</v>
      </c>
      <c r="AS82" s="21">
        <f t="shared" si="88"/>
        <v>3724</v>
      </c>
      <c r="AT82" s="20">
        <f t="shared" si="88"/>
        <v>1560</v>
      </c>
      <c r="AU82" s="21">
        <f t="shared" si="88"/>
        <v>2433</v>
      </c>
      <c r="AV82" s="20">
        <f t="shared" si="88"/>
        <v>2347</v>
      </c>
      <c r="AW82" s="21">
        <f t="shared" si="88"/>
        <v>3930</v>
      </c>
      <c r="AX82" s="20">
        <f t="shared" si="88"/>
        <v>400</v>
      </c>
      <c r="AY82" s="21">
        <f t="shared" si="88"/>
        <v>614</v>
      </c>
      <c r="AZ82" s="20">
        <f t="shared" si="88"/>
        <v>3104</v>
      </c>
      <c r="BA82" s="21">
        <f t="shared" si="88"/>
        <v>2469</v>
      </c>
      <c r="BB82" s="20">
        <f t="shared" si="88"/>
        <v>1726</v>
      </c>
      <c r="BC82" s="21">
        <f t="shared" si="88"/>
        <v>1154</v>
      </c>
      <c r="BD82" s="20">
        <f t="shared" si="88"/>
        <v>6412</v>
      </c>
      <c r="BE82" s="21">
        <f t="shared" si="88"/>
        <v>6025</v>
      </c>
      <c r="BF82" s="175">
        <f t="shared" si="88"/>
        <v>34226</v>
      </c>
      <c r="BG82" s="176">
        <f t="shared" si="88"/>
        <v>34845</v>
      </c>
      <c r="BI82" s="138" t="s">
        <v>27</v>
      </c>
      <c r="BJ82" s="130">
        <f t="shared" ref="BJ82:CK82" si="89">B82/B95</f>
        <v>5.8930307941653159E-2</v>
      </c>
      <c r="BK82" s="131">
        <f t="shared" si="89"/>
        <v>6.1303494723444873E-2</v>
      </c>
      <c r="BL82" s="132">
        <f t="shared" si="89"/>
        <v>6.0781051189194482E-2</v>
      </c>
      <c r="BM82" s="133">
        <f t="shared" si="89"/>
        <v>6.9407815871493653E-2</v>
      </c>
      <c r="BN82" s="130">
        <f t="shared" si="89"/>
        <v>7.3040696641194239E-2</v>
      </c>
      <c r="BO82" s="131">
        <f t="shared" si="89"/>
        <v>6.7002201950298837E-2</v>
      </c>
      <c r="BP82" s="132">
        <f t="shared" si="89"/>
        <v>7.1736351152990194E-2</v>
      </c>
      <c r="BQ82" s="133">
        <f t="shared" si="89"/>
        <v>7.2840319525652633E-2</v>
      </c>
      <c r="BR82" s="130">
        <f t="shared" si="89"/>
        <v>6.4403394907638536E-2</v>
      </c>
      <c r="BS82" s="131">
        <f t="shared" si="89"/>
        <v>5.5536272127733426E-2</v>
      </c>
      <c r="BT82" s="132">
        <f t="shared" si="89"/>
        <v>6.9025522041763335E-2</v>
      </c>
      <c r="BU82" s="130">
        <f t="shared" si="89"/>
        <v>7.677278473738651E-2</v>
      </c>
      <c r="BV82" s="134">
        <f t="shared" si="89"/>
        <v>6.9208126929427807E-2</v>
      </c>
      <c r="BW82" s="135">
        <f t="shared" si="89"/>
        <v>6.2963169331921767E-2</v>
      </c>
      <c r="BX82" s="130">
        <f t="shared" si="89"/>
        <v>8.9669078401138649E-2</v>
      </c>
      <c r="BY82" s="131">
        <f t="shared" si="89"/>
        <v>5.9686080132176786E-2</v>
      </c>
      <c r="BZ82" s="132">
        <f t="shared" si="89"/>
        <v>7.2069464544138928E-2</v>
      </c>
      <c r="CA82" s="133">
        <f t="shared" si="89"/>
        <v>6.422860138943505E-2</v>
      </c>
      <c r="CB82" s="130">
        <f t="shared" si="89"/>
        <v>7.7353689567430023E-2</v>
      </c>
      <c r="CC82" s="131">
        <f t="shared" si="89"/>
        <v>5.3751803751803752E-2</v>
      </c>
      <c r="CD82" s="132">
        <f t="shared" si="89"/>
        <v>6.5491405905685321E-2</v>
      </c>
      <c r="CE82" s="133">
        <f t="shared" si="89"/>
        <v>6.5060737080502362E-2</v>
      </c>
      <c r="CF82" s="130">
        <f t="shared" si="89"/>
        <v>6.2003371057067179E-2</v>
      </c>
      <c r="CG82" s="131">
        <f t="shared" si="89"/>
        <v>5.3074544829955342E-2</v>
      </c>
      <c r="CH82" s="132">
        <f t="shared" si="89"/>
        <v>6.9748737251874013E-2</v>
      </c>
      <c r="CI82" s="130">
        <f t="shared" si="89"/>
        <v>7.1898290223586153E-2</v>
      </c>
      <c r="CJ82" s="136">
        <f t="shared" si="89"/>
        <v>6.8001702201143432E-2</v>
      </c>
      <c r="CK82" s="137">
        <f t="shared" si="89"/>
        <v>6.6506949547090827E-2</v>
      </c>
    </row>
    <row r="83" spans="1:89" ht="14" thickTop="1">
      <c r="A83" s="249" t="s">
        <v>28</v>
      </c>
      <c r="B83" s="206">
        <v>1751</v>
      </c>
      <c r="C83" s="200">
        <v>1607</v>
      </c>
      <c r="D83" s="201">
        <v>632</v>
      </c>
      <c r="E83" s="202">
        <v>552</v>
      </c>
      <c r="F83" s="199">
        <v>401</v>
      </c>
      <c r="G83" s="203">
        <v>184</v>
      </c>
      <c r="H83" s="201">
        <v>1497</v>
      </c>
      <c r="I83" s="202">
        <v>1925</v>
      </c>
      <c r="J83" s="199">
        <v>144</v>
      </c>
      <c r="K83" s="200">
        <v>169</v>
      </c>
      <c r="L83" s="201">
        <v>313</v>
      </c>
      <c r="M83" s="199">
        <v>581</v>
      </c>
      <c r="N83" s="204">
        <v>1049</v>
      </c>
      <c r="O83" s="207">
        <v>1164</v>
      </c>
      <c r="P83" s="199">
        <v>676</v>
      </c>
      <c r="Q83" s="200">
        <v>637</v>
      </c>
      <c r="R83" s="201">
        <v>1105</v>
      </c>
      <c r="S83" s="202">
        <v>1068</v>
      </c>
      <c r="T83" s="199">
        <v>176</v>
      </c>
      <c r="U83" s="203">
        <v>149</v>
      </c>
      <c r="V83" s="201">
        <v>869</v>
      </c>
      <c r="W83" s="208">
        <v>800</v>
      </c>
      <c r="X83" s="199">
        <v>642</v>
      </c>
      <c r="Y83" s="203">
        <v>347</v>
      </c>
      <c r="Z83" s="201">
        <v>2314</v>
      </c>
      <c r="AA83" s="199">
        <v>1971</v>
      </c>
      <c r="AB83" s="173">
        <f t="shared" si="77"/>
        <v>11569</v>
      </c>
      <c r="AC83" s="174">
        <f t="shared" si="72"/>
        <v>11154</v>
      </c>
      <c r="BI83" s="147" t="s">
        <v>28</v>
      </c>
      <c r="BJ83" s="130">
        <f t="shared" ref="BJ83:CK83" si="90">B83/B95</f>
        <v>5.6758508914100489E-2</v>
      </c>
      <c r="BK83" s="131">
        <f t="shared" si="90"/>
        <v>8.522034257835287E-2</v>
      </c>
      <c r="BL83" s="132">
        <f t="shared" si="90"/>
        <v>6.1857688166780854E-2</v>
      </c>
      <c r="BM83" s="133">
        <f t="shared" si="90"/>
        <v>6.617118197075042E-2</v>
      </c>
      <c r="BN83" s="130">
        <f t="shared" si="90"/>
        <v>7.1263550737515544E-2</v>
      </c>
      <c r="BO83" s="131">
        <f t="shared" si="90"/>
        <v>5.787983642654923E-2</v>
      </c>
      <c r="BP83" s="132">
        <f t="shared" si="90"/>
        <v>7.0884038069984376E-2</v>
      </c>
      <c r="BQ83" s="133">
        <f t="shared" si="90"/>
        <v>7.9263773367372142E-2</v>
      </c>
      <c r="BR83" s="130">
        <f t="shared" si="90"/>
        <v>7.1892161757363959E-2</v>
      </c>
      <c r="BS83" s="131">
        <f t="shared" si="90"/>
        <v>5.866018743491843E-2</v>
      </c>
      <c r="BT83" s="132">
        <f t="shared" si="90"/>
        <v>9.0777262180974483E-2</v>
      </c>
      <c r="BU83" s="130">
        <f t="shared" si="90"/>
        <v>6.6773934030571205E-2</v>
      </c>
      <c r="BV83" s="134">
        <f t="shared" si="90"/>
        <v>7.5310503266566159E-2</v>
      </c>
      <c r="BW83" s="135">
        <f t="shared" si="90"/>
        <v>6.4857636373767208E-2</v>
      </c>
      <c r="BX83" s="130">
        <f t="shared" si="90"/>
        <v>8.0180287035938796E-2</v>
      </c>
      <c r="BY83" s="131">
        <f t="shared" si="90"/>
        <v>6.5778603882693104E-2</v>
      </c>
      <c r="BZ83" s="132">
        <f t="shared" si="90"/>
        <v>7.9956584659913163E-2</v>
      </c>
      <c r="CA83" s="133">
        <f t="shared" si="90"/>
        <v>6.9996067636649631E-2</v>
      </c>
      <c r="CB83" s="130">
        <f t="shared" si="90"/>
        <v>8.9567430025445288E-2</v>
      </c>
      <c r="CC83" s="131">
        <f t="shared" si="90"/>
        <v>5.3751803751803752E-2</v>
      </c>
      <c r="CD83" s="132">
        <f t="shared" si="90"/>
        <v>7.6597620096959015E-2</v>
      </c>
      <c r="CE83" s="133">
        <f t="shared" si="90"/>
        <v>5.4903575595360646E-2</v>
      </c>
      <c r="CF83" s="130">
        <f t="shared" si="90"/>
        <v>7.7293522754635205E-2</v>
      </c>
      <c r="CG83" s="131">
        <f t="shared" si="90"/>
        <v>5.960151150807283E-2</v>
      </c>
      <c r="CH83" s="132">
        <f t="shared" si="90"/>
        <v>7.4445838561271432E-2</v>
      </c>
      <c r="CI83" s="130">
        <f t="shared" si="90"/>
        <v>6.646882271608269E-2</v>
      </c>
      <c r="CJ83" s="136">
        <f t="shared" si="90"/>
        <v>7.135059792898861E-2</v>
      </c>
      <c r="CK83" s="137">
        <f t="shared" si="90"/>
        <v>6.8871833186171294E-2</v>
      </c>
    </row>
    <row r="84" spans="1:89">
      <c r="A84" s="248" t="s">
        <v>29</v>
      </c>
      <c r="B84" s="209">
        <v>1894</v>
      </c>
      <c r="C84" s="193">
        <v>1461</v>
      </c>
      <c r="D84" s="194">
        <v>683</v>
      </c>
      <c r="E84" s="195">
        <v>670</v>
      </c>
      <c r="F84" s="192">
        <v>432</v>
      </c>
      <c r="G84" s="196">
        <v>252</v>
      </c>
      <c r="H84" s="194">
        <v>1616</v>
      </c>
      <c r="I84" s="195">
        <v>2047</v>
      </c>
      <c r="J84" s="192">
        <v>131</v>
      </c>
      <c r="K84" s="193">
        <v>195</v>
      </c>
      <c r="L84" s="194">
        <v>331</v>
      </c>
      <c r="M84" s="192">
        <v>462</v>
      </c>
      <c r="N84" s="197">
        <v>986</v>
      </c>
      <c r="O84" s="210">
        <v>1053</v>
      </c>
      <c r="P84" s="192">
        <v>717</v>
      </c>
      <c r="Q84" s="193">
        <v>667</v>
      </c>
      <c r="R84" s="194">
        <v>1075</v>
      </c>
      <c r="S84" s="195">
        <v>1081</v>
      </c>
      <c r="T84" s="192">
        <v>187</v>
      </c>
      <c r="U84" s="196">
        <v>161</v>
      </c>
      <c r="V84" s="194">
        <v>971</v>
      </c>
      <c r="W84" s="211">
        <v>912</v>
      </c>
      <c r="X84" s="192">
        <v>661</v>
      </c>
      <c r="Y84" s="196">
        <v>406</v>
      </c>
      <c r="Z84" s="194">
        <v>2315</v>
      </c>
      <c r="AA84" s="192">
        <v>2315</v>
      </c>
      <c r="AB84" s="173">
        <f t="shared" si="77"/>
        <v>11999</v>
      </c>
      <c r="AC84" s="174">
        <f t="shared" si="72"/>
        <v>11682</v>
      </c>
      <c r="BI84" s="138" t="s">
        <v>29</v>
      </c>
      <c r="BJ84" s="130">
        <f t="shared" ref="BJ84:CK84" si="91">B84/B95</f>
        <v>6.1393841166936788E-2</v>
      </c>
      <c r="BK84" s="131">
        <f t="shared" si="91"/>
        <v>7.7477859680755157E-2</v>
      </c>
      <c r="BL84" s="132">
        <f t="shared" si="91"/>
        <v>6.684936869922678E-2</v>
      </c>
      <c r="BM84" s="133">
        <f t="shared" si="91"/>
        <v>8.0316470870294893E-2</v>
      </c>
      <c r="BN84" s="130">
        <f t="shared" si="91"/>
        <v>7.677270303891949E-2</v>
      </c>
      <c r="BO84" s="131">
        <f t="shared" si="91"/>
        <v>7.9270210758100035E-2</v>
      </c>
      <c r="BP84" s="132">
        <f t="shared" si="91"/>
        <v>7.6518774563189548E-2</v>
      </c>
      <c r="BQ84" s="133">
        <f t="shared" si="91"/>
        <v>8.4287243679486118E-2</v>
      </c>
      <c r="BR84" s="130">
        <f t="shared" si="91"/>
        <v>6.5401897154268598E-2</v>
      </c>
      <c r="BS84" s="131">
        <f t="shared" si="91"/>
        <v>6.7684831655675112E-2</v>
      </c>
      <c r="BT84" s="132">
        <f t="shared" si="91"/>
        <v>9.5997679814385145E-2</v>
      </c>
      <c r="BU84" s="130">
        <f t="shared" si="91"/>
        <v>5.3097345132743362E-2</v>
      </c>
      <c r="BV84" s="134">
        <f t="shared" si="91"/>
        <v>7.0787565510804798E-2</v>
      </c>
      <c r="BW84" s="135">
        <f t="shared" si="91"/>
        <v>5.867275867833064E-2</v>
      </c>
      <c r="BX84" s="130">
        <f t="shared" si="91"/>
        <v>8.5043292610603727E-2</v>
      </c>
      <c r="BY84" s="131">
        <f t="shared" si="91"/>
        <v>6.8876497315159019E-2</v>
      </c>
      <c r="BZ84" s="132">
        <f t="shared" si="91"/>
        <v>7.7785817655571632E-2</v>
      </c>
      <c r="CA84" s="133">
        <f t="shared" si="91"/>
        <v>7.0848079695897237E-2</v>
      </c>
      <c r="CB84" s="130">
        <f t="shared" si="91"/>
        <v>9.5165394402035627E-2</v>
      </c>
      <c r="CC84" s="131">
        <f t="shared" si="91"/>
        <v>5.808080808080808E-2</v>
      </c>
      <c r="CD84" s="132">
        <f t="shared" si="91"/>
        <v>8.5588364918466289E-2</v>
      </c>
      <c r="CE84" s="133">
        <f t="shared" si="91"/>
        <v>6.2590076178711138E-2</v>
      </c>
      <c r="CF84" s="130">
        <f t="shared" si="91"/>
        <v>7.9581025764507582E-2</v>
      </c>
      <c r="CG84" s="131">
        <f t="shared" si="91"/>
        <v>6.9735486087255244E-2</v>
      </c>
      <c r="CH84" s="132">
        <f t="shared" si="91"/>
        <v>7.4478010488048127E-2</v>
      </c>
      <c r="CI84" s="130">
        <f t="shared" si="91"/>
        <v>7.8069672545779512E-2</v>
      </c>
      <c r="CJ84" s="136">
        <f t="shared" si="91"/>
        <v>7.4002577971296946E-2</v>
      </c>
      <c r="CK84" s="137">
        <f t="shared" si="91"/>
        <v>7.2132038307410176E-2</v>
      </c>
    </row>
    <row r="85" spans="1:89">
      <c r="A85" s="249" t="s">
        <v>30</v>
      </c>
      <c r="B85" s="206">
        <v>2125</v>
      </c>
      <c r="C85" s="200">
        <v>1562</v>
      </c>
      <c r="D85" s="201">
        <v>724</v>
      </c>
      <c r="E85" s="202">
        <v>690</v>
      </c>
      <c r="F85" s="199">
        <v>415</v>
      </c>
      <c r="G85" s="203">
        <v>230</v>
      </c>
      <c r="H85" s="201">
        <v>1758</v>
      </c>
      <c r="I85" s="202">
        <v>1755</v>
      </c>
      <c r="J85" s="199">
        <v>186</v>
      </c>
      <c r="K85" s="200">
        <v>159</v>
      </c>
      <c r="L85" s="201">
        <v>373</v>
      </c>
      <c r="M85" s="199">
        <v>482</v>
      </c>
      <c r="N85" s="204">
        <v>1012</v>
      </c>
      <c r="O85" s="207">
        <v>1358</v>
      </c>
      <c r="P85" s="199">
        <v>574</v>
      </c>
      <c r="Q85" s="200">
        <v>686</v>
      </c>
      <c r="R85" s="201">
        <v>860</v>
      </c>
      <c r="S85" s="202">
        <v>1267</v>
      </c>
      <c r="T85" s="199">
        <v>163</v>
      </c>
      <c r="U85" s="203">
        <v>196</v>
      </c>
      <c r="V85" s="201">
        <v>836</v>
      </c>
      <c r="W85" s="208">
        <v>945</v>
      </c>
      <c r="X85" s="199">
        <v>603</v>
      </c>
      <c r="Y85" s="203">
        <v>382</v>
      </c>
      <c r="Z85" s="201">
        <v>2435</v>
      </c>
      <c r="AA85" s="199">
        <v>2095</v>
      </c>
      <c r="AB85" s="173">
        <f t="shared" si="77"/>
        <v>12064</v>
      </c>
      <c r="AC85" s="174">
        <f t="shared" si="72"/>
        <v>11807</v>
      </c>
      <c r="BI85" s="147" t="s">
        <v>30</v>
      </c>
      <c r="BJ85" s="130">
        <f t="shared" ref="BJ85:CK85" si="92">B85/B95</f>
        <v>6.8881685575364671E-2</v>
      </c>
      <c r="BK85" s="131">
        <f t="shared" si="92"/>
        <v>8.283396086333987E-2</v>
      </c>
      <c r="BL85" s="132">
        <f t="shared" si="92"/>
        <v>7.086228834295781E-2</v>
      </c>
      <c r="BM85" s="133">
        <f t="shared" si="92"/>
        <v>8.2713977463438018E-2</v>
      </c>
      <c r="BN85" s="130">
        <f t="shared" si="92"/>
        <v>7.3751555002665725E-2</v>
      </c>
      <c r="BO85" s="131">
        <f t="shared" si="92"/>
        <v>7.2349795533186531E-2</v>
      </c>
      <c r="BP85" s="132">
        <f t="shared" si="92"/>
        <v>8.3242577773568818E-2</v>
      </c>
      <c r="BQ85" s="133">
        <f t="shared" si="92"/>
        <v>7.2263855719344475E-2</v>
      </c>
      <c r="BR85" s="130">
        <f t="shared" si="92"/>
        <v>9.2860708936595107E-2</v>
      </c>
      <c r="BS85" s="131">
        <f t="shared" si="92"/>
        <v>5.5189170426935094E-2</v>
      </c>
      <c r="BT85" s="132">
        <f t="shared" si="92"/>
        <v>0.10817865429234338</v>
      </c>
      <c r="BU85" s="130">
        <f t="shared" si="92"/>
        <v>5.539593150212619E-2</v>
      </c>
      <c r="BV85" s="134">
        <f t="shared" si="92"/>
        <v>7.2654174743341224E-2</v>
      </c>
      <c r="BW85" s="135">
        <f t="shared" si="92"/>
        <v>7.5667242436061738E-2</v>
      </c>
      <c r="BX85" s="130">
        <f t="shared" si="92"/>
        <v>6.8082078045308983E-2</v>
      </c>
      <c r="BY85" s="131">
        <f t="shared" si="92"/>
        <v>7.0838496489054104E-2</v>
      </c>
      <c r="BZ85" s="132">
        <f t="shared" si="92"/>
        <v>6.2228654124457307E-2</v>
      </c>
      <c r="CA85" s="133">
        <f t="shared" si="92"/>
        <v>8.3038406082055316E-2</v>
      </c>
      <c r="CB85" s="130">
        <f t="shared" si="92"/>
        <v>8.2951653944020362E-2</v>
      </c>
      <c r="CC85" s="131">
        <f t="shared" si="92"/>
        <v>7.0707070707070704E-2</v>
      </c>
      <c r="CD85" s="132">
        <f t="shared" si="92"/>
        <v>7.3688849713530194E-2</v>
      </c>
      <c r="CE85" s="133">
        <f t="shared" si="92"/>
        <v>6.4854848672019766E-2</v>
      </c>
      <c r="CF85" s="130">
        <f t="shared" si="92"/>
        <v>7.2598121839634003E-2</v>
      </c>
      <c r="CG85" s="131">
        <f t="shared" si="92"/>
        <v>6.561319134318104E-2</v>
      </c>
      <c r="CH85" s="132">
        <f t="shared" si="92"/>
        <v>7.8338641701251488E-2</v>
      </c>
      <c r="CI85" s="130">
        <f t="shared" si="92"/>
        <v>7.0650524398880379E-2</v>
      </c>
      <c r="CJ85" s="136">
        <f t="shared" si="92"/>
        <v>7.440345867536681E-2</v>
      </c>
      <c r="CK85" s="137">
        <f t="shared" si="92"/>
        <v>7.2903867171339828E-2</v>
      </c>
    </row>
    <row r="86" spans="1:89">
      <c r="A86" s="248" t="s">
        <v>31</v>
      </c>
      <c r="B86" s="209">
        <v>2087</v>
      </c>
      <c r="C86" s="193">
        <v>1758</v>
      </c>
      <c r="D86" s="194">
        <v>639</v>
      </c>
      <c r="E86" s="195">
        <v>651</v>
      </c>
      <c r="F86" s="192">
        <v>401</v>
      </c>
      <c r="G86" s="196">
        <v>274</v>
      </c>
      <c r="H86" s="194">
        <v>1475</v>
      </c>
      <c r="I86" s="195">
        <v>1903</v>
      </c>
      <c r="J86" s="192">
        <v>155</v>
      </c>
      <c r="K86" s="193">
        <v>119</v>
      </c>
      <c r="L86" s="194">
        <v>386</v>
      </c>
      <c r="M86" s="192">
        <v>518</v>
      </c>
      <c r="N86" s="197">
        <v>1065</v>
      </c>
      <c r="O86" s="210">
        <v>1228</v>
      </c>
      <c r="P86" s="192">
        <v>520</v>
      </c>
      <c r="Q86" s="193">
        <v>773</v>
      </c>
      <c r="R86" s="194">
        <v>815</v>
      </c>
      <c r="S86" s="195">
        <v>1280</v>
      </c>
      <c r="T86" s="192">
        <v>129</v>
      </c>
      <c r="U86" s="196">
        <v>195</v>
      </c>
      <c r="V86" s="194">
        <v>1101</v>
      </c>
      <c r="W86" s="211">
        <v>799</v>
      </c>
      <c r="X86" s="192">
        <v>560</v>
      </c>
      <c r="Y86" s="196">
        <v>383</v>
      </c>
      <c r="Z86" s="194">
        <v>2039</v>
      </c>
      <c r="AA86" s="192">
        <v>1938</v>
      </c>
      <c r="AB86" s="173">
        <f t="shared" si="77"/>
        <v>11372</v>
      </c>
      <c r="AC86" s="174">
        <f t="shared" si="72"/>
        <v>11819</v>
      </c>
      <c r="BI86" s="138" t="s">
        <v>31</v>
      </c>
      <c r="BJ86" s="130">
        <f t="shared" ref="BJ86:CK86" si="93">B86/B95</f>
        <v>6.7649918962722849E-2</v>
      </c>
      <c r="BK86" s="131">
        <f t="shared" si="93"/>
        <v>9.3227978999840908E-2</v>
      </c>
      <c r="BL86" s="132">
        <f t="shared" si="93"/>
        <v>6.2542820788881279E-2</v>
      </c>
      <c r="BM86" s="133">
        <f t="shared" si="93"/>
        <v>7.8038839606808921E-2</v>
      </c>
      <c r="BN86" s="130">
        <f t="shared" si="93"/>
        <v>7.1263550737515544E-2</v>
      </c>
      <c r="BO86" s="131">
        <f t="shared" si="93"/>
        <v>8.6190625983013525E-2</v>
      </c>
      <c r="BP86" s="132">
        <f t="shared" si="93"/>
        <v>6.9842322079643929E-2</v>
      </c>
      <c r="BQ86" s="133">
        <f t="shared" si="93"/>
        <v>7.8357901671745042E-2</v>
      </c>
      <c r="BR86" s="130">
        <f t="shared" si="93"/>
        <v>7.7383924113829258E-2</v>
      </c>
      <c r="BS86" s="131">
        <f t="shared" si="93"/>
        <v>4.1305102395001736E-2</v>
      </c>
      <c r="BT86" s="132">
        <f t="shared" si="93"/>
        <v>0.11194895591647332</v>
      </c>
      <c r="BU86" s="130">
        <f t="shared" si="93"/>
        <v>5.9533386967015288E-2</v>
      </c>
      <c r="BV86" s="134">
        <f t="shared" si="93"/>
        <v>7.6459185871203969E-2</v>
      </c>
      <c r="BW86" s="135">
        <f t="shared" si="93"/>
        <v>6.8423691981946838E-2</v>
      </c>
      <c r="BX86" s="130">
        <f t="shared" si="93"/>
        <v>6.1677143873799072E-2</v>
      </c>
      <c r="BY86" s="131">
        <f t="shared" si="93"/>
        <v>7.9822387443205287E-2</v>
      </c>
      <c r="BZ86" s="132">
        <f t="shared" si="93"/>
        <v>5.897250361794501E-2</v>
      </c>
      <c r="CA86" s="133">
        <f t="shared" si="93"/>
        <v>8.3890418141302922E-2</v>
      </c>
      <c r="CB86" s="130">
        <f t="shared" si="93"/>
        <v>6.5648854961832065E-2</v>
      </c>
      <c r="CC86" s="131">
        <f t="shared" si="93"/>
        <v>7.0346320346320351E-2</v>
      </c>
      <c r="CD86" s="132">
        <f t="shared" si="93"/>
        <v>9.7047157338034373E-2</v>
      </c>
      <c r="CE86" s="133">
        <f t="shared" si="93"/>
        <v>5.4834946125866445E-2</v>
      </c>
      <c r="CF86" s="130">
        <f t="shared" si="93"/>
        <v>6.7421141343607036E-2</v>
      </c>
      <c r="CG86" s="131">
        <f t="shared" si="93"/>
        <v>6.5784953624184128E-2</v>
      </c>
      <c r="CH86" s="132">
        <f t="shared" si="93"/>
        <v>6.5598558697680401E-2</v>
      </c>
      <c r="CI86" s="130">
        <f t="shared" si="93"/>
        <v>6.5355950494047826E-2</v>
      </c>
      <c r="CJ86" s="136">
        <f t="shared" si="93"/>
        <v>7.0135621025884554E-2</v>
      </c>
      <c r="CK86" s="137">
        <f t="shared" si="93"/>
        <v>7.297796274227708E-2</v>
      </c>
    </row>
    <row r="87" spans="1:89">
      <c r="A87" s="249" t="s">
        <v>32</v>
      </c>
      <c r="B87" s="206">
        <v>2175</v>
      </c>
      <c r="C87" s="200">
        <v>1416</v>
      </c>
      <c r="D87" s="201">
        <v>567</v>
      </c>
      <c r="E87" s="202">
        <v>629</v>
      </c>
      <c r="F87" s="199">
        <v>345</v>
      </c>
      <c r="G87" s="203">
        <v>196</v>
      </c>
      <c r="H87" s="201">
        <v>1316</v>
      </c>
      <c r="I87" s="202">
        <v>1639</v>
      </c>
      <c r="J87" s="199">
        <v>142</v>
      </c>
      <c r="K87" s="200">
        <v>129</v>
      </c>
      <c r="L87" s="201">
        <v>315</v>
      </c>
      <c r="M87" s="199">
        <v>386</v>
      </c>
      <c r="N87" s="204">
        <v>1016</v>
      </c>
      <c r="O87" s="207">
        <v>1138</v>
      </c>
      <c r="P87" s="199">
        <v>466</v>
      </c>
      <c r="Q87" s="200">
        <v>974</v>
      </c>
      <c r="R87" s="201">
        <v>672</v>
      </c>
      <c r="S87" s="202">
        <v>1383</v>
      </c>
      <c r="T87" s="199">
        <v>108</v>
      </c>
      <c r="U87" s="203">
        <v>223</v>
      </c>
      <c r="V87" s="201">
        <v>1167</v>
      </c>
      <c r="W87" s="208">
        <v>725</v>
      </c>
      <c r="X87" s="199">
        <v>563</v>
      </c>
      <c r="Y87" s="203">
        <v>389</v>
      </c>
      <c r="Z87" s="201">
        <v>1938</v>
      </c>
      <c r="AA87" s="199">
        <v>1992</v>
      </c>
      <c r="AB87" s="173">
        <f t="shared" si="77"/>
        <v>10790</v>
      </c>
      <c r="AC87" s="174">
        <f t="shared" si="72"/>
        <v>11219</v>
      </c>
      <c r="BI87" s="147" t="s">
        <v>32</v>
      </c>
      <c r="BJ87" s="130">
        <f t="shared" ref="BJ87:CK87" si="94">B87/B95</f>
        <v>7.0502431118314418E-2</v>
      </c>
      <c r="BK87" s="131">
        <f t="shared" si="94"/>
        <v>7.509147796574217E-2</v>
      </c>
      <c r="BL87" s="132">
        <f t="shared" si="94"/>
        <v>5.5495742390134092E-2</v>
      </c>
      <c r="BM87" s="133">
        <f t="shared" si="94"/>
        <v>7.5401582354351473E-2</v>
      </c>
      <c r="BN87" s="130">
        <f t="shared" si="94"/>
        <v>6.1311533676914873E-2</v>
      </c>
      <c r="BO87" s="131">
        <f t="shared" si="94"/>
        <v>6.1654608367411136E-2</v>
      </c>
      <c r="BP87" s="132">
        <f t="shared" si="94"/>
        <v>6.2313556513092477E-2</v>
      </c>
      <c r="BQ87" s="133">
        <f t="shared" si="94"/>
        <v>6.7487441324219716E-2</v>
      </c>
      <c r="BR87" s="130">
        <f t="shared" si="94"/>
        <v>7.0893659510733897E-2</v>
      </c>
      <c r="BS87" s="131">
        <f t="shared" si="94"/>
        <v>4.4776119402985072E-2</v>
      </c>
      <c r="BT87" s="132">
        <f t="shared" si="94"/>
        <v>9.1357308584686769E-2</v>
      </c>
      <c r="BU87" s="130">
        <f t="shared" si="94"/>
        <v>4.4362716929088608E-2</v>
      </c>
      <c r="BV87" s="134">
        <f t="shared" si="94"/>
        <v>7.2941345394500687E-2</v>
      </c>
      <c r="BW87" s="135">
        <f t="shared" si="94"/>
        <v>6.3408926282944228E-2</v>
      </c>
      <c r="BX87" s="130">
        <f t="shared" si="94"/>
        <v>5.5272209702289174E-2</v>
      </c>
      <c r="BY87" s="131">
        <f t="shared" si="94"/>
        <v>0.10057827344072698</v>
      </c>
      <c r="BZ87" s="132">
        <f t="shared" si="94"/>
        <v>4.8625180897250361E-2</v>
      </c>
      <c r="CA87" s="133">
        <f t="shared" si="94"/>
        <v>9.0640975226110893E-2</v>
      </c>
      <c r="CB87" s="130">
        <f t="shared" si="94"/>
        <v>5.4961832061068701E-2</v>
      </c>
      <c r="CC87" s="131">
        <f t="shared" si="94"/>
        <v>8.0447330447330448E-2</v>
      </c>
      <c r="CD87" s="132">
        <f t="shared" si="94"/>
        <v>0.10286469810489202</v>
      </c>
      <c r="CE87" s="133">
        <f t="shared" si="94"/>
        <v>4.9756365383295587E-2</v>
      </c>
      <c r="CF87" s="130">
        <f t="shared" si="94"/>
        <v>6.7782326029376352E-2</v>
      </c>
      <c r="CG87" s="131">
        <f t="shared" si="94"/>
        <v>6.6815527310202683E-2</v>
      </c>
      <c r="CH87" s="132">
        <f t="shared" si="94"/>
        <v>6.2349194093234243E-2</v>
      </c>
      <c r="CI87" s="130">
        <f t="shared" si="94"/>
        <v>6.7177014130104878E-2</v>
      </c>
      <c r="CJ87" s="136">
        <f t="shared" si="94"/>
        <v>6.6546196875597471E-2</v>
      </c>
      <c r="CK87" s="137">
        <f t="shared" si="94"/>
        <v>6.9273184195414714E-2</v>
      </c>
    </row>
    <row r="88" spans="1:89">
      <c r="A88" s="248" t="s">
        <v>33</v>
      </c>
      <c r="B88" s="209">
        <v>2165</v>
      </c>
      <c r="C88" s="193">
        <v>1105</v>
      </c>
      <c r="D88" s="194">
        <v>441</v>
      </c>
      <c r="E88" s="195">
        <v>565</v>
      </c>
      <c r="F88" s="192">
        <v>408</v>
      </c>
      <c r="G88" s="196">
        <v>226</v>
      </c>
      <c r="H88" s="194">
        <v>1209</v>
      </c>
      <c r="I88" s="195">
        <v>1622</v>
      </c>
      <c r="J88" s="192">
        <v>167</v>
      </c>
      <c r="K88" s="193">
        <v>93</v>
      </c>
      <c r="L88" s="194">
        <v>270</v>
      </c>
      <c r="M88" s="192">
        <v>343</v>
      </c>
      <c r="N88" s="197">
        <v>942</v>
      </c>
      <c r="O88" s="210">
        <v>1042</v>
      </c>
      <c r="P88" s="192">
        <v>339</v>
      </c>
      <c r="Q88" s="193">
        <v>858</v>
      </c>
      <c r="R88" s="194">
        <v>588</v>
      </c>
      <c r="S88" s="195">
        <v>1128</v>
      </c>
      <c r="T88" s="192">
        <v>82</v>
      </c>
      <c r="U88" s="196">
        <v>222</v>
      </c>
      <c r="V88" s="194">
        <v>1107</v>
      </c>
      <c r="W88" s="211">
        <v>628</v>
      </c>
      <c r="X88" s="192">
        <v>472</v>
      </c>
      <c r="Y88" s="196">
        <v>463</v>
      </c>
      <c r="Z88" s="194">
        <v>1539</v>
      </c>
      <c r="AA88" s="192">
        <v>2005</v>
      </c>
      <c r="AB88" s="173">
        <f t="shared" si="77"/>
        <v>9729</v>
      </c>
      <c r="AC88" s="174">
        <f t="shared" si="72"/>
        <v>10300</v>
      </c>
      <c r="BI88" s="138" t="s">
        <v>33</v>
      </c>
      <c r="BJ88" s="130">
        <f t="shared" ref="BJ88:CK88" si="95">B88/B95</f>
        <v>7.017828200972448E-2</v>
      </c>
      <c r="BK88" s="131">
        <f t="shared" si="95"/>
        <v>5.8598928779763484E-2</v>
      </c>
      <c r="BL88" s="132">
        <f t="shared" si="95"/>
        <v>4.3163355192326516E-2</v>
      </c>
      <c r="BM88" s="133">
        <f t="shared" si="95"/>
        <v>6.7729561256293452E-2</v>
      </c>
      <c r="BN88" s="130">
        <f t="shared" si="95"/>
        <v>7.2507552870090641E-2</v>
      </c>
      <c r="BO88" s="131">
        <f t="shared" si="95"/>
        <v>7.1091538219565903E-2</v>
      </c>
      <c r="BP88" s="132">
        <f t="shared" si="95"/>
        <v>5.7247028741891186E-2</v>
      </c>
      <c r="BQ88" s="133">
        <f t="shared" si="95"/>
        <v>6.6787449559416942E-2</v>
      </c>
      <c r="BR88" s="130">
        <f t="shared" si="95"/>
        <v>8.3374937593609588E-2</v>
      </c>
      <c r="BS88" s="131">
        <f t="shared" si="95"/>
        <v>3.2280458174245054E-2</v>
      </c>
      <c r="BT88" s="132">
        <f t="shared" si="95"/>
        <v>7.8306264501160086E-2</v>
      </c>
      <c r="BU88" s="130">
        <f t="shared" si="95"/>
        <v>3.9420756234915526E-2</v>
      </c>
      <c r="BV88" s="134">
        <f t="shared" si="95"/>
        <v>6.7628688348050831E-2</v>
      </c>
      <c r="BW88" s="135">
        <f t="shared" si="95"/>
        <v>5.8059842870674762E-2</v>
      </c>
      <c r="BX88" s="130">
        <f t="shared" si="95"/>
        <v>4.0208753410034395E-2</v>
      </c>
      <c r="BY88" s="131">
        <f t="shared" si="95"/>
        <v>8.8599752168525406E-2</v>
      </c>
      <c r="BZ88" s="132">
        <f t="shared" si="95"/>
        <v>4.2547033285094064E-2</v>
      </c>
      <c r="CA88" s="133">
        <f t="shared" si="95"/>
        <v>7.3928430987023203E-2</v>
      </c>
      <c r="CB88" s="130">
        <f t="shared" si="95"/>
        <v>4.1730279898218828E-2</v>
      </c>
      <c r="CC88" s="131">
        <f t="shared" si="95"/>
        <v>8.0086580086580081E-2</v>
      </c>
      <c r="CD88" s="132">
        <f t="shared" si="95"/>
        <v>9.7576024680475978E-2</v>
      </c>
      <c r="CE88" s="133">
        <f t="shared" si="95"/>
        <v>4.3099306842358111E-2</v>
      </c>
      <c r="CF88" s="130">
        <f t="shared" si="95"/>
        <v>5.6826390561040212E-2</v>
      </c>
      <c r="CG88" s="131">
        <f t="shared" si="95"/>
        <v>7.9525936104431469E-2</v>
      </c>
      <c r="CH88" s="132">
        <f t="shared" si="95"/>
        <v>4.9512595309333073E-2</v>
      </c>
      <c r="CI88" s="130">
        <f t="shared" si="95"/>
        <v>6.7615418338785288E-2</v>
      </c>
      <c r="CJ88" s="136">
        <f t="shared" si="95"/>
        <v>6.0002590306087837E-2</v>
      </c>
      <c r="CK88" s="137">
        <f t="shared" si="95"/>
        <v>6.3598698387803868E-2</v>
      </c>
    </row>
    <row r="89" spans="1:89">
      <c r="A89" s="249" t="s">
        <v>34</v>
      </c>
      <c r="B89" s="206">
        <v>334</v>
      </c>
      <c r="C89" s="200">
        <v>1046</v>
      </c>
      <c r="D89" s="201">
        <v>117</v>
      </c>
      <c r="E89" s="202">
        <v>527</v>
      </c>
      <c r="F89" s="199">
        <v>60</v>
      </c>
      <c r="G89" s="203">
        <v>186</v>
      </c>
      <c r="H89" s="201">
        <v>374</v>
      </c>
      <c r="I89" s="202">
        <v>1247</v>
      </c>
      <c r="J89" s="199">
        <v>105</v>
      </c>
      <c r="K89" s="200">
        <v>98</v>
      </c>
      <c r="L89" s="201">
        <v>132</v>
      </c>
      <c r="M89" s="199">
        <v>190</v>
      </c>
      <c r="N89" s="204">
        <v>622</v>
      </c>
      <c r="O89" s="207">
        <v>726</v>
      </c>
      <c r="P89" s="199">
        <v>238</v>
      </c>
      <c r="Q89" s="200">
        <v>647</v>
      </c>
      <c r="R89" s="201">
        <v>431</v>
      </c>
      <c r="S89" s="202">
        <v>862</v>
      </c>
      <c r="T89" s="199">
        <v>78</v>
      </c>
      <c r="U89" s="203">
        <v>149</v>
      </c>
      <c r="V89" s="201">
        <v>1255</v>
      </c>
      <c r="W89" s="208">
        <v>487</v>
      </c>
      <c r="X89" s="199">
        <v>374</v>
      </c>
      <c r="Y89" s="203">
        <v>358</v>
      </c>
      <c r="Z89" s="201">
        <v>1013</v>
      </c>
      <c r="AA89" s="199">
        <v>1642</v>
      </c>
      <c r="AB89" s="173">
        <f t="shared" si="77"/>
        <v>5133</v>
      </c>
      <c r="AC89" s="174">
        <f t="shared" si="72"/>
        <v>8165</v>
      </c>
      <c r="BI89" s="147" t="s">
        <v>34</v>
      </c>
      <c r="BJ89" s="130">
        <f t="shared" ref="BJ89:CK89" si="96">B89/B95</f>
        <v>1.0826580226904376E-2</v>
      </c>
      <c r="BK89" s="131">
        <f t="shared" si="96"/>
        <v>5.5470117197857556E-2</v>
      </c>
      <c r="BL89" s="132">
        <f t="shared" si="96"/>
        <v>1.1451502397964178E-2</v>
      </c>
      <c r="BM89" s="133">
        <f t="shared" si="96"/>
        <v>6.317429872932151E-2</v>
      </c>
      <c r="BN89" s="130">
        <f t="shared" si="96"/>
        <v>1.0662875422072152E-2</v>
      </c>
      <c r="BO89" s="131">
        <f t="shared" si="96"/>
        <v>5.8508965083359545E-2</v>
      </c>
      <c r="BP89" s="132">
        <f t="shared" si="96"/>
        <v>1.7709171835787678E-2</v>
      </c>
      <c r="BQ89" s="133">
        <f t="shared" si="96"/>
        <v>5.1346454747591204E-2</v>
      </c>
      <c r="BR89" s="130">
        <f t="shared" si="96"/>
        <v>5.2421367948077884E-2</v>
      </c>
      <c r="BS89" s="131">
        <f t="shared" si="96"/>
        <v>3.4015966678236725E-2</v>
      </c>
      <c r="BT89" s="132">
        <f t="shared" si="96"/>
        <v>3.8283062645011599E-2</v>
      </c>
      <c r="BU89" s="130">
        <f t="shared" si="96"/>
        <v>2.1836570509136882E-2</v>
      </c>
      <c r="BV89" s="134">
        <f t="shared" si="96"/>
        <v>4.4655036255294711E-2</v>
      </c>
      <c r="BW89" s="135">
        <f t="shared" si="96"/>
        <v>4.0452443305287793E-2</v>
      </c>
      <c r="BX89" s="130">
        <f t="shared" si="96"/>
        <v>2.8229154311469575E-2</v>
      </c>
      <c r="BY89" s="131">
        <f t="shared" si="96"/>
        <v>6.6811235026848409E-2</v>
      </c>
      <c r="BZ89" s="132">
        <f t="shared" si="96"/>
        <v>3.1186685962373371E-2</v>
      </c>
      <c r="CA89" s="133">
        <f t="shared" si="96"/>
        <v>5.649495346703369E-2</v>
      </c>
      <c r="CB89" s="130">
        <f t="shared" si="96"/>
        <v>3.9694656488549619E-2</v>
      </c>
      <c r="CC89" s="131">
        <f t="shared" si="96"/>
        <v>5.3751803751803752E-2</v>
      </c>
      <c r="CD89" s="132">
        <f t="shared" si="96"/>
        <v>0.11062141912736889</v>
      </c>
      <c r="CE89" s="133">
        <f t="shared" si="96"/>
        <v>3.3422551643675795E-2</v>
      </c>
      <c r="CF89" s="130">
        <f t="shared" si="96"/>
        <v>4.5027690825908982E-2</v>
      </c>
      <c r="CG89" s="131">
        <f t="shared" si="96"/>
        <v>6.1490896599106837E-2</v>
      </c>
      <c r="CH89" s="132">
        <f t="shared" si="96"/>
        <v>3.2590161824791686E-2</v>
      </c>
      <c r="CI89" s="130">
        <f t="shared" si="96"/>
        <v>5.5373823896401712E-2</v>
      </c>
      <c r="CJ89" s="136">
        <f t="shared" si="96"/>
        <v>3.1657240830624822E-2</v>
      </c>
      <c r="CK89" s="137">
        <f t="shared" si="96"/>
        <v>5.0415861391885301E-2</v>
      </c>
    </row>
    <row r="90" spans="1:89">
      <c r="A90" s="248" t="s">
        <v>35</v>
      </c>
      <c r="B90" s="209">
        <v>0</v>
      </c>
      <c r="C90" s="193">
        <v>602</v>
      </c>
      <c r="D90" s="194">
        <v>0</v>
      </c>
      <c r="E90" s="195">
        <v>198</v>
      </c>
      <c r="F90" s="192">
        <v>1</v>
      </c>
      <c r="G90" s="196">
        <v>60</v>
      </c>
      <c r="H90" s="194">
        <v>22</v>
      </c>
      <c r="I90" s="195">
        <v>489</v>
      </c>
      <c r="J90" s="192">
        <v>19</v>
      </c>
      <c r="K90" s="193">
        <v>30</v>
      </c>
      <c r="L90" s="194">
        <v>24</v>
      </c>
      <c r="M90" s="192">
        <v>21</v>
      </c>
      <c r="N90" s="197">
        <v>53</v>
      </c>
      <c r="O90" s="210">
        <v>93</v>
      </c>
      <c r="P90" s="192">
        <v>41</v>
      </c>
      <c r="Q90" s="193">
        <v>37</v>
      </c>
      <c r="R90" s="194">
        <v>45</v>
      </c>
      <c r="S90" s="195">
        <v>38</v>
      </c>
      <c r="T90" s="192">
        <v>4</v>
      </c>
      <c r="U90" s="196">
        <v>3</v>
      </c>
      <c r="V90" s="194">
        <v>18</v>
      </c>
      <c r="W90" s="211">
        <v>8</v>
      </c>
      <c r="X90" s="192">
        <v>26</v>
      </c>
      <c r="Y90" s="196">
        <v>7</v>
      </c>
      <c r="Z90" s="194">
        <v>0</v>
      </c>
      <c r="AA90" s="192">
        <v>114</v>
      </c>
      <c r="AB90" s="173">
        <f t="shared" si="77"/>
        <v>253</v>
      </c>
      <c r="AC90" s="174">
        <f t="shared" si="72"/>
        <v>1700</v>
      </c>
      <c r="BI90" s="138" t="s">
        <v>35</v>
      </c>
      <c r="BJ90" s="130">
        <f t="shared" ref="BJ90:CK90" si="97">B90/B95</f>
        <v>0</v>
      </c>
      <c r="BK90" s="131">
        <f t="shared" si="97"/>
        <v>3.1924484276396034E-2</v>
      </c>
      <c r="BL90" s="132">
        <f t="shared" si="97"/>
        <v>0</v>
      </c>
      <c r="BM90" s="133">
        <f t="shared" si="97"/>
        <v>2.3735315272116999E-2</v>
      </c>
      <c r="BN90" s="130">
        <f t="shared" si="97"/>
        <v>1.7771459036786921E-4</v>
      </c>
      <c r="BO90" s="131">
        <f t="shared" si="97"/>
        <v>1.8873859704309531E-2</v>
      </c>
      <c r="BP90" s="132">
        <f t="shared" si="97"/>
        <v>1.0417159903404517E-3</v>
      </c>
      <c r="BQ90" s="133">
        <f t="shared" si="97"/>
        <v>2.0135057234620769E-2</v>
      </c>
      <c r="BR90" s="130">
        <f t="shared" si="97"/>
        <v>9.4857713429855224E-3</v>
      </c>
      <c r="BS90" s="131">
        <f t="shared" si="97"/>
        <v>1.0413051023950017E-2</v>
      </c>
      <c r="BT90" s="132">
        <f t="shared" si="97"/>
        <v>6.9605568445475635E-3</v>
      </c>
      <c r="BU90" s="130">
        <f t="shared" si="97"/>
        <v>2.4135156878519709E-3</v>
      </c>
      <c r="BV90" s="134">
        <f t="shared" si="97"/>
        <v>3.8050111278627326E-3</v>
      </c>
      <c r="BW90" s="135">
        <f t="shared" si="97"/>
        <v>5.1819245556360399E-3</v>
      </c>
      <c r="BX90" s="130">
        <f t="shared" si="97"/>
        <v>4.8630055746649269E-3</v>
      </c>
      <c r="BY90" s="131">
        <f t="shared" si="97"/>
        <v>3.8207352333746386E-3</v>
      </c>
      <c r="BZ90" s="132">
        <f t="shared" si="97"/>
        <v>3.256150506512301E-3</v>
      </c>
      <c r="CA90" s="133">
        <f t="shared" si="97"/>
        <v>2.4904967885699307E-3</v>
      </c>
      <c r="CB90" s="130">
        <f t="shared" si="97"/>
        <v>2.0356234096692112E-3</v>
      </c>
      <c r="CC90" s="131">
        <f t="shared" si="97"/>
        <v>1.0822510822510823E-3</v>
      </c>
      <c r="CD90" s="132">
        <f t="shared" si="97"/>
        <v>1.5866020273248127E-3</v>
      </c>
      <c r="CE90" s="133">
        <f t="shared" si="97"/>
        <v>5.4903575595360648E-4</v>
      </c>
      <c r="CF90" s="130">
        <f t="shared" si="97"/>
        <v>3.1302672766674693E-3</v>
      </c>
      <c r="CG90" s="131">
        <f t="shared" si="97"/>
        <v>1.2023359670216421E-3</v>
      </c>
      <c r="CH90" s="132">
        <f t="shared" si="97"/>
        <v>0</v>
      </c>
      <c r="CI90" s="130">
        <f t="shared" si="97"/>
        <v>3.8444676761204598E-3</v>
      </c>
      <c r="CJ90" s="136">
        <f t="shared" si="97"/>
        <v>1.5603510481488562E-3</v>
      </c>
      <c r="CK90" s="137">
        <f t="shared" si="97"/>
        <v>1.0496872549443356E-2</v>
      </c>
    </row>
    <row r="91" spans="1:89">
      <c r="A91" s="249" t="s">
        <v>36</v>
      </c>
      <c r="B91" s="206">
        <v>0</v>
      </c>
      <c r="C91" s="200">
        <v>0</v>
      </c>
      <c r="D91" s="201">
        <v>0</v>
      </c>
      <c r="E91" s="202">
        <v>0</v>
      </c>
      <c r="F91" s="199">
        <v>0</v>
      </c>
      <c r="G91" s="203">
        <v>0</v>
      </c>
      <c r="H91" s="201">
        <v>0</v>
      </c>
      <c r="I91" s="202">
        <v>0</v>
      </c>
      <c r="J91" s="199">
        <v>0</v>
      </c>
      <c r="K91" s="203">
        <v>0</v>
      </c>
      <c r="L91" s="201">
        <v>0</v>
      </c>
      <c r="M91" s="199">
        <v>3</v>
      </c>
      <c r="N91" s="204">
        <v>0</v>
      </c>
      <c r="O91" s="207">
        <v>0</v>
      </c>
      <c r="P91" s="199">
        <v>0</v>
      </c>
      <c r="Q91" s="203">
        <v>0</v>
      </c>
      <c r="R91" s="201">
        <v>0</v>
      </c>
      <c r="S91" s="202">
        <v>0</v>
      </c>
      <c r="T91" s="199">
        <v>0</v>
      </c>
      <c r="U91" s="203">
        <v>0</v>
      </c>
      <c r="V91" s="201">
        <v>0</v>
      </c>
      <c r="W91" s="202">
        <v>0</v>
      </c>
      <c r="X91" s="199">
        <v>0</v>
      </c>
      <c r="Y91" s="203">
        <v>0</v>
      </c>
      <c r="Z91" s="201">
        <v>0</v>
      </c>
      <c r="AA91" s="199">
        <v>0</v>
      </c>
      <c r="AB91" s="173">
        <f t="shared" si="77"/>
        <v>0</v>
      </c>
      <c r="AC91" s="174">
        <f t="shared" si="72"/>
        <v>3</v>
      </c>
      <c r="BI91" s="147" t="s">
        <v>36</v>
      </c>
      <c r="BJ91" s="130">
        <f t="shared" ref="BJ91:CK91" si="98">B91/B95</f>
        <v>0</v>
      </c>
      <c r="BK91" s="131">
        <f t="shared" si="98"/>
        <v>0</v>
      </c>
      <c r="BL91" s="132">
        <f t="shared" si="98"/>
        <v>0</v>
      </c>
      <c r="BM91" s="133">
        <f t="shared" si="98"/>
        <v>0</v>
      </c>
      <c r="BN91" s="130">
        <f t="shared" si="98"/>
        <v>0</v>
      </c>
      <c r="BO91" s="131">
        <f t="shared" si="98"/>
        <v>0</v>
      </c>
      <c r="BP91" s="132">
        <f t="shared" si="98"/>
        <v>0</v>
      </c>
      <c r="BQ91" s="133">
        <f t="shared" si="98"/>
        <v>0</v>
      </c>
      <c r="BR91" s="130">
        <f t="shared" si="98"/>
        <v>0</v>
      </c>
      <c r="BS91" s="131">
        <f t="shared" si="98"/>
        <v>0</v>
      </c>
      <c r="BT91" s="132">
        <f t="shared" si="98"/>
        <v>0</v>
      </c>
      <c r="BU91" s="130">
        <f t="shared" si="98"/>
        <v>3.4478795540742444E-4</v>
      </c>
      <c r="BV91" s="134">
        <f t="shared" si="98"/>
        <v>0</v>
      </c>
      <c r="BW91" s="135">
        <f t="shared" si="98"/>
        <v>0</v>
      </c>
      <c r="BX91" s="130">
        <f t="shared" si="98"/>
        <v>0</v>
      </c>
      <c r="BY91" s="131">
        <f t="shared" si="98"/>
        <v>0</v>
      </c>
      <c r="BZ91" s="132">
        <f t="shared" si="98"/>
        <v>0</v>
      </c>
      <c r="CA91" s="133">
        <f t="shared" si="98"/>
        <v>0</v>
      </c>
      <c r="CB91" s="130">
        <f t="shared" si="98"/>
        <v>0</v>
      </c>
      <c r="CC91" s="131">
        <f t="shared" si="98"/>
        <v>0</v>
      </c>
      <c r="CD91" s="132">
        <f t="shared" si="98"/>
        <v>0</v>
      </c>
      <c r="CE91" s="133">
        <f t="shared" si="98"/>
        <v>0</v>
      </c>
      <c r="CF91" s="130">
        <f t="shared" si="98"/>
        <v>0</v>
      </c>
      <c r="CG91" s="131">
        <f t="shared" si="98"/>
        <v>0</v>
      </c>
      <c r="CH91" s="132">
        <f t="shared" si="98"/>
        <v>0</v>
      </c>
      <c r="CI91" s="130">
        <f t="shared" si="98"/>
        <v>0</v>
      </c>
      <c r="CJ91" s="136">
        <f t="shared" si="98"/>
        <v>0</v>
      </c>
      <c r="CK91" s="137">
        <f t="shared" si="98"/>
        <v>1.8523892734311807E-5</v>
      </c>
    </row>
    <row r="92" spans="1:89">
      <c r="A92" s="248" t="s">
        <v>37</v>
      </c>
      <c r="B92" s="60">
        <v>0</v>
      </c>
      <c r="C92" s="61">
        <v>0</v>
      </c>
      <c r="D92" s="140">
        <v>0</v>
      </c>
      <c r="E92" s="141">
        <v>0</v>
      </c>
      <c r="F92" s="139">
        <v>0</v>
      </c>
      <c r="G92" s="142">
        <v>0</v>
      </c>
      <c r="H92" s="140">
        <v>0</v>
      </c>
      <c r="I92" s="141">
        <v>0</v>
      </c>
      <c r="J92" s="139">
        <v>0</v>
      </c>
      <c r="K92" s="142">
        <v>0</v>
      </c>
      <c r="L92" s="140">
        <v>0</v>
      </c>
      <c r="M92" s="139">
        <v>0</v>
      </c>
      <c r="N92" s="143">
        <v>0</v>
      </c>
      <c r="O92" s="144">
        <v>0</v>
      </c>
      <c r="P92" s="139">
        <v>0</v>
      </c>
      <c r="Q92" s="142">
        <v>0</v>
      </c>
      <c r="R92" s="140">
        <v>0</v>
      </c>
      <c r="S92" s="141">
        <v>0</v>
      </c>
      <c r="T92" s="139">
        <v>0</v>
      </c>
      <c r="U92" s="142">
        <v>0</v>
      </c>
      <c r="V92" s="140">
        <v>0</v>
      </c>
      <c r="W92" s="141">
        <v>0</v>
      </c>
      <c r="X92" s="139">
        <v>0</v>
      </c>
      <c r="Y92" s="142">
        <v>0</v>
      </c>
      <c r="Z92" s="145">
        <v>0</v>
      </c>
      <c r="AA92" s="146">
        <v>0</v>
      </c>
      <c r="AB92" s="173"/>
      <c r="AC92" s="174"/>
      <c r="BI92" s="138" t="s">
        <v>37</v>
      </c>
      <c r="BJ92" s="130">
        <f t="shared" ref="BJ92:CK92" si="99">B92/B95</f>
        <v>0</v>
      </c>
      <c r="BK92" s="131">
        <f t="shared" si="99"/>
        <v>0</v>
      </c>
      <c r="BL92" s="132">
        <f t="shared" si="99"/>
        <v>0</v>
      </c>
      <c r="BM92" s="133">
        <f t="shared" si="99"/>
        <v>0</v>
      </c>
      <c r="BN92" s="130">
        <f t="shared" si="99"/>
        <v>0</v>
      </c>
      <c r="BO92" s="131">
        <f t="shared" si="99"/>
        <v>0</v>
      </c>
      <c r="BP92" s="132">
        <f t="shared" si="99"/>
        <v>0</v>
      </c>
      <c r="BQ92" s="133">
        <f t="shared" si="99"/>
        <v>0</v>
      </c>
      <c r="BR92" s="130">
        <f t="shared" si="99"/>
        <v>0</v>
      </c>
      <c r="BS92" s="131">
        <f t="shared" si="99"/>
        <v>0</v>
      </c>
      <c r="BT92" s="132">
        <f t="shared" si="99"/>
        <v>0</v>
      </c>
      <c r="BU92" s="130">
        <f t="shared" si="99"/>
        <v>0</v>
      </c>
      <c r="BV92" s="134">
        <f t="shared" si="99"/>
        <v>0</v>
      </c>
      <c r="BW92" s="135">
        <f t="shared" si="99"/>
        <v>0</v>
      </c>
      <c r="BX92" s="130">
        <f t="shared" si="99"/>
        <v>0</v>
      </c>
      <c r="BY92" s="131">
        <f t="shared" si="99"/>
        <v>0</v>
      </c>
      <c r="BZ92" s="132">
        <f t="shared" si="99"/>
        <v>0</v>
      </c>
      <c r="CA92" s="133">
        <f t="shared" si="99"/>
        <v>0</v>
      </c>
      <c r="CB92" s="130">
        <f t="shared" si="99"/>
        <v>0</v>
      </c>
      <c r="CC92" s="131">
        <f t="shared" si="99"/>
        <v>0</v>
      </c>
      <c r="CD92" s="132">
        <f t="shared" si="99"/>
        <v>0</v>
      </c>
      <c r="CE92" s="133">
        <f t="shared" si="99"/>
        <v>0</v>
      </c>
      <c r="CF92" s="130">
        <f t="shared" si="99"/>
        <v>0</v>
      </c>
      <c r="CG92" s="131">
        <f t="shared" si="99"/>
        <v>0</v>
      </c>
      <c r="CH92" s="132">
        <f t="shared" si="99"/>
        <v>0</v>
      </c>
      <c r="CI92" s="130">
        <f t="shared" si="99"/>
        <v>0</v>
      </c>
      <c r="CJ92" s="136">
        <f t="shared" si="99"/>
        <v>0</v>
      </c>
      <c r="CK92" s="137">
        <f t="shared" si="99"/>
        <v>0</v>
      </c>
    </row>
    <row r="93" spans="1:89">
      <c r="A93" s="249" t="s">
        <v>38</v>
      </c>
      <c r="B93" s="58"/>
      <c r="C93" s="59"/>
      <c r="D93" s="153"/>
      <c r="E93" s="150"/>
      <c r="F93" s="151"/>
      <c r="G93" s="152"/>
      <c r="H93" s="153"/>
      <c r="I93" s="150"/>
      <c r="J93" s="151"/>
      <c r="K93" s="152"/>
      <c r="L93" s="153"/>
      <c r="M93" s="151"/>
      <c r="N93" s="155"/>
      <c r="O93" s="154"/>
      <c r="P93" s="151"/>
      <c r="Q93" s="152"/>
      <c r="R93" s="153"/>
      <c r="S93" s="150"/>
      <c r="T93" s="151"/>
      <c r="U93" s="152"/>
      <c r="V93" s="153"/>
      <c r="W93" s="150"/>
      <c r="X93" s="151"/>
      <c r="Y93" s="152"/>
      <c r="Z93" s="149"/>
      <c r="AA93" s="148"/>
      <c r="AB93" s="173"/>
      <c r="AC93" s="174"/>
      <c r="BI93" s="147" t="s">
        <v>38</v>
      </c>
      <c r="BJ93" s="130">
        <f t="shared" ref="BJ93:CK93" si="100">B93/B95</f>
        <v>0</v>
      </c>
      <c r="BK93" s="131">
        <f t="shared" si="100"/>
        <v>0</v>
      </c>
      <c r="BL93" s="132">
        <f t="shared" si="100"/>
        <v>0</v>
      </c>
      <c r="BM93" s="133">
        <f t="shared" si="100"/>
        <v>0</v>
      </c>
      <c r="BN93" s="130">
        <f t="shared" si="100"/>
        <v>0</v>
      </c>
      <c r="BO93" s="131">
        <f t="shared" si="100"/>
        <v>0</v>
      </c>
      <c r="BP93" s="132">
        <f t="shared" si="100"/>
        <v>0</v>
      </c>
      <c r="BQ93" s="133">
        <f t="shared" si="100"/>
        <v>0</v>
      </c>
      <c r="BR93" s="130">
        <f t="shared" si="100"/>
        <v>0</v>
      </c>
      <c r="BS93" s="131">
        <f t="shared" si="100"/>
        <v>0</v>
      </c>
      <c r="BT93" s="132">
        <f t="shared" si="100"/>
        <v>0</v>
      </c>
      <c r="BU93" s="130">
        <f t="shared" si="100"/>
        <v>0</v>
      </c>
      <c r="BV93" s="134">
        <f t="shared" si="100"/>
        <v>0</v>
      </c>
      <c r="BW93" s="135">
        <f t="shared" si="100"/>
        <v>0</v>
      </c>
      <c r="BX93" s="130">
        <f t="shared" si="100"/>
        <v>0</v>
      </c>
      <c r="BY93" s="131">
        <f t="shared" si="100"/>
        <v>0</v>
      </c>
      <c r="BZ93" s="132">
        <f t="shared" si="100"/>
        <v>0</v>
      </c>
      <c r="CA93" s="133">
        <f t="shared" si="100"/>
        <v>0</v>
      </c>
      <c r="CB93" s="130">
        <f t="shared" si="100"/>
        <v>0</v>
      </c>
      <c r="CC93" s="131">
        <f t="shared" si="100"/>
        <v>0</v>
      </c>
      <c r="CD93" s="132">
        <f t="shared" si="100"/>
        <v>0</v>
      </c>
      <c r="CE93" s="133">
        <f t="shared" si="100"/>
        <v>0</v>
      </c>
      <c r="CF93" s="130">
        <f t="shared" si="100"/>
        <v>0</v>
      </c>
      <c r="CG93" s="131">
        <f t="shared" si="100"/>
        <v>0</v>
      </c>
      <c r="CH93" s="132">
        <f t="shared" si="100"/>
        <v>0</v>
      </c>
      <c r="CI93" s="130">
        <f t="shared" si="100"/>
        <v>0</v>
      </c>
      <c r="CJ93" s="136">
        <f t="shared" si="100"/>
        <v>0</v>
      </c>
      <c r="CK93" s="137">
        <f t="shared" si="100"/>
        <v>0</v>
      </c>
    </row>
    <row r="94" spans="1:89" ht="14" thickBot="1">
      <c r="A94" s="248" t="s">
        <v>16</v>
      </c>
      <c r="B94" s="60"/>
      <c r="C94" s="61"/>
      <c r="D94" s="140"/>
      <c r="E94" s="141"/>
      <c r="F94" s="139"/>
      <c r="G94" s="142"/>
      <c r="H94" s="140"/>
      <c r="I94" s="141"/>
      <c r="J94" s="139"/>
      <c r="K94" s="142"/>
      <c r="L94" s="140"/>
      <c r="M94" s="139"/>
      <c r="N94" s="143"/>
      <c r="O94" s="144"/>
      <c r="P94" s="139"/>
      <c r="Q94" s="142"/>
      <c r="R94" s="140"/>
      <c r="S94" s="141"/>
      <c r="T94" s="139"/>
      <c r="U94" s="142"/>
      <c r="V94" s="140"/>
      <c r="W94" s="141"/>
      <c r="X94" s="139"/>
      <c r="Y94" s="142"/>
      <c r="Z94" s="145"/>
      <c r="AA94" s="146"/>
      <c r="AB94" s="173"/>
      <c r="AC94" s="174"/>
      <c r="BI94" s="138" t="s">
        <v>39</v>
      </c>
      <c r="BJ94" s="130">
        <f t="shared" ref="BJ94:CK94" si="101">B94/B95</f>
        <v>0</v>
      </c>
      <c r="BK94" s="131">
        <f t="shared" si="101"/>
        <v>0</v>
      </c>
      <c r="BL94" s="132">
        <f t="shared" si="101"/>
        <v>0</v>
      </c>
      <c r="BM94" s="133">
        <f t="shared" si="101"/>
        <v>0</v>
      </c>
      <c r="BN94" s="130">
        <f t="shared" si="101"/>
        <v>0</v>
      </c>
      <c r="BO94" s="131">
        <f t="shared" si="101"/>
        <v>0</v>
      </c>
      <c r="BP94" s="132">
        <f t="shared" si="101"/>
        <v>0</v>
      </c>
      <c r="BQ94" s="133">
        <f t="shared" si="101"/>
        <v>0</v>
      </c>
      <c r="BR94" s="130">
        <f t="shared" si="101"/>
        <v>0</v>
      </c>
      <c r="BS94" s="131">
        <f t="shared" si="101"/>
        <v>0</v>
      </c>
      <c r="BT94" s="132">
        <f t="shared" si="101"/>
        <v>0</v>
      </c>
      <c r="BU94" s="130">
        <f t="shared" si="101"/>
        <v>0</v>
      </c>
      <c r="BV94" s="134">
        <f t="shared" si="101"/>
        <v>0</v>
      </c>
      <c r="BW94" s="135">
        <f t="shared" si="101"/>
        <v>0</v>
      </c>
      <c r="BX94" s="130">
        <f t="shared" si="101"/>
        <v>0</v>
      </c>
      <c r="BY94" s="131">
        <f t="shared" si="101"/>
        <v>0</v>
      </c>
      <c r="BZ94" s="132">
        <f t="shared" si="101"/>
        <v>0</v>
      </c>
      <c r="CA94" s="133">
        <f t="shared" si="101"/>
        <v>0</v>
      </c>
      <c r="CB94" s="130">
        <f t="shared" si="101"/>
        <v>0</v>
      </c>
      <c r="CC94" s="131">
        <f t="shared" si="101"/>
        <v>0</v>
      </c>
      <c r="CD94" s="132">
        <f t="shared" si="101"/>
        <v>0</v>
      </c>
      <c r="CE94" s="133">
        <f t="shared" si="101"/>
        <v>0</v>
      </c>
      <c r="CF94" s="130">
        <f t="shared" si="101"/>
        <v>0</v>
      </c>
      <c r="CG94" s="131">
        <f t="shared" si="101"/>
        <v>0</v>
      </c>
      <c r="CH94" s="132">
        <f t="shared" si="101"/>
        <v>0</v>
      </c>
      <c r="CI94" s="130">
        <f t="shared" si="101"/>
        <v>0</v>
      </c>
      <c r="CJ94" s="136">
        <f t="shared" si="101"/>
        <v>0</v>
      </c>
      <c r="CK94" s="137">
        <f t="shared" si="101"/>
        <v>0</v>
      </c>
    </row>
    <row r="95" spans="1:89" ht="15" thickTop="1" thickBot="1">
      <c r="A95" s="269" t="s">
        <v>13</v>
      </c>
      <c r="B95" s="275">
        <f>SUM(B72:B94)</f>
        <v>30850</v>
      </c>
      <c r="C95" s="276">
        <f t="shared" ref="C95" si="102">SUM(C72:C94)</f>
        <v>18857</v>
      </c>
      <c r="D95" s="20">
        <f t="shared" ref="D95" si="103">SUM(D72:D94)</f>
        <v>10217</v>
      </c>
      <c r="E95" s="277">
        <f t="shared" ref="E95" si="104">SUM(E72:E94)</f>
        <v>8342</v>
      </c>
      <c r="F95" s="278">
        <f t="shared" ref="F95" si="105">SUM(F72:F94)</f>
        <v>5627</v>
      </c>
      <c r="G95" s="279">
        <f t="shared" ref="G95" si="106">SUM(G72:G94)</f>
        <v>3179</v>
      </c>
      <c r="H95" s="20">
        <f t="shared" ref="H95" si="107">SUM(H72:H94)</f>
        <v>21119</v>
      </c>
      <c r="I95" s="277">
        <f t="shared" ref="I95" si="108">SUM(I72:I94)</f>
        <v>24286</v>
      </c>
      <c r="J95" s="278">
        <f t="shared" ref="J95" si="109">SUM(J72:J94)</f>
        <v>2003</v>
      </c>
      <c r="K95" s="279">
        <f t="shared" ref="K95" si="110">SUM(K72:K94)</f>
        <v>2881</v>
      </c>
      <c r="L95" s="20">
        <f t="shared" ref="L95" si="111">SUM(L72:L94)</f>
        <v>3448</v>
      </c>
      <c r="M95" s="278">
        <f t="shared" ref="M95" si="112">SUM(M72:M94)</f>
        <v>8701</v>
      </c>
      <c r="N95" s="22">
        <f t="shared" ref="N95" si="113">SUM(N72:N94)</f>
        <v>13929</v>
      </c>
      <c r="O95" s="21">
        <f t="shared" ref="O95" si="114">SUM(O72:O94)</f>
        <v>17947</v>
      </c>
      <c r="P95" s="278">
        <f t="shared" ref="P95" si="115">SUM(P72:P94)</f>
        <v>8431</v>
      </c>
      <c r="Q95" s="279">
        <f t="shared" ref="Q95" si="116">SUM(Q72:Q94)</f>
        <v>9684</v>
      </c>
      <c r="R95" s="20">
        <f t="shared" ref="R95" si="117">SUM(R72:R94)</f>
        <v>13820</v>
      </c>
      <c r="S95" s="277">
        <f t="shared" ref="S95" si="118">SUM(S72:S94)</f>
        <v>15258</v>
      </c>
      <c r="T95" s="278">
        <f t="shared" ref="T95" si="119">SUM(T72:T94)</f>
        <v>1965</v>
      </c>
      <c r="U95" s="279">
        <f t="shared" ref="U95" si="120">SUM(U72:U94)</f>
        <v>2772</v>
      </c>
      <c r="V95" s="20">
        <f t="shared" ref="V95" si="121">SUM(V72:V94)</f>
        <v>11345</v>
      </c>
      <c r="W95" s="277">
        <f t="shared" ref="W95" si="122">SUM(W72:W94)</f>
        <v>14571</v>
      </c>
      <c r="X95" s="278">
        <f t="shared" ref="X95" si="123">SUM(X72:X94)</f>
        <v>8306</v>
      </c>
      <c r="Y95" s="279">
        <f t="shared" ref="Y95" si="124">SUM(Y72:Y94)</f>
        <v>5822</v>
      </c>
      <c r="Z95" s="20">
        <f t="shared" ref="Z95" si="125">SUM(Z72:Z94)</f>
        <v>31083</v>
      </c>
      <c r="AA95" s="277">
        <f t="shared" ref="AA95" si="126">SUM(AA72:AA94)</f>
        <v>29653</v>
      </c>
      <c r="AB95" s="175">
        <f>SUM(AB71:AB94)</f>
        <v>162143</v>
      </c>
      <c r="AC95" s="176">
        <f>SUM(AC71:AC94)</f>
        <v>161953</v>
      </c>
      <c r="BI95" s="242" t="s">
        <v>13</v>
      </c>
      <c r="BJ95" s="156">
        <f t="shared" ref="BJ95:CK95" si="127">SUM(BJ71:BJ94)</f>
        <v>1</v>
      </c>
      <c r="BK95" s="157">
        <f t="shared" si="127"/>
        <v>0.99999999999999989</v>
      </c>
      <c r="BL95" s="156">
        <f t="shared" si="127"/>
        <v>1</v>
      </c>
      <c r="BM95" s="157">
        <f t="shared" si="127"/>
        <v>0.99999999999999989</v>
      </c>
      <c r="BN95" s="156">
        <f t="shared" si="127"/>
        <v>1</v>
      </c>
      <c r="BO95" s="157">
        <f t="shared" si="127"/>
        <v>1</v>
      </c>
      <c r="BP95" s="156">
        <f t="shared" si="127"/>
        <v>0.99999999999999989</v>
      </c>
      <c r="BQ95" s="157">
        <f t="shared" si="127"/>
        <v>1</v>
      </c>
      <c r="BR95" s="156">
        <f t="shared" si="127"/>
        <v>0.99999999999999989</v>
      </c>
      <c r="BS95" s="157">
        <f t="shared" si="127"/>
        <v>0.99999999999999989</v>
      </c>
      <c r="BT95" s="156">
        <f t="shared" si="127"/>
        <v>1</v>
      </c>
      <c r="BU95" s="157">
        <f t="shared" si="127"/>
        <v>0.99999999999999989</v>
      </c>
      <c r="BV95" s="156">
        <f t="shared" si="127"/>
        <v>1</v>
      </c>
      <c r="BW95" s="157">
        <f t="shared" si="127"/>
        <v>1</v>
      </c>
      <c r="BX95" s="156">
        <f t="shared" si="127"/>
        <v>1</v>
      </c>
      <c r="BY95" s="157">
        <f t="shared" si="127"/>
        <v>1</v>
      </c>
      <c r="BZ95" s="156">
        <f t="shared" si="127"/>
        <v>0.99999999999999989</v>
      </c>
      <c r="CA95" s="157">
        <f t="shared" si="127"/>
        <v>1</v>
      </c>
      <c r="CB95" s="156">
        <f t="shared" si="127"/>
        <v>1</v>
      </c>
      <c r="CC95" s="157">
        <f t="shared" si="127"/>
        <v>1</v>
      </c>
      <c r="CD95" s="156">
        <f t="shared" si="127"/>
        <v>1</v>
      </c>
      <c r="CE95" s="157">
        <f t="shared" si="127"/>
        <v>0.99999999999999989</v>
      </c>
      <c r="CF95" s="156">
        <f t="shared" si="127"/>
        <v>0.99999999999999989</v>
      </c>
      <c r="CG95" s="157">
        <f t="shared" si="127"/>
        <v>1</v>
      </c>
      <c r="CH95" s="156">
        <f t="shared" si="127"/>
        <v>0.99999999999999989</v>
      </c>
      <c r="CI95" s="157">
        <f t="shared" si="127"/>
        <v>1</v>
      </c>
      <c r="CJ95" s="156">
        <f t="shared" si="127"/>
        <v>1</v>
      </c>
      <c r="CK95" s="157">
        <f t="shared" si="127"/>
        <v>0.99999999999999989</v>
      </c>
    </row>
    <row r="96" spans="1:89" ht="14" thickTop="1">
      <c r="A96" s="190"/>
    </row>
    <row r="98" spans="1:89">
      <c r="A98" s="318">
        <f>+A67+1</f>
        <v>43528</v>
      </c>
      <c r="B98" s="318"/>
      <c r="C98" s="318"/>
      <c r="D98" s="318"/>
      <c r="BI98" s="317">
        <f>+BI67+1</f>
        <v>43528</v>
      </c>
      <c r="BJ98" s="317"/>
      <c r="BK98" s="317"/>
      <c r="BL98" s="317"/>
    </row>
    <row r="99" spans="1:89" ht="14" thickBot="1">
      <c r="AE99" s="246" t="s">
        <v>87</v>
      </c>
    </row>
    <row r="100" spans="1:89" ht="15" thickTop="1" thickBot="1">
      <c r="A100" s="315" t="s">
        <v>0</v>
      </c>
      <c r="B100" s="309" t="s">
        <v>1</v>
      </c>
      <c r="C100" s="310"/>
      <c r="D100" s="309" t="s">
        <v>2</v>
      </c>
      <c r="E100" s="310"/>
      <c r="F100" s="309" t="s">
        <v>3</v>
      </c>
      <c r="G100" s="310"/>
      <c r="H100" s="309" t="s">
        <v>4</v>
      </c>
      <c r="I100" s="310"/>
      <c r="J100" s="309" t="s">
        <v>5</v>
      </c>
      <c r="K100" s="310"/>
      <c r="L100" s="309" t="s">
        <v>6</v>
      </c>
      <c r="M100" s="310"/>
      <c r="N100" s="309" t="s">
        <v>7</v>
      </c>
      <c r="O100" s="310"/>
      <c r="P100" s="309" t="s">
        <v>8</v>
      </c>
      <c r="Q100" s="310"/>
      <c r="R100" s="309" t="s">
        <v>9</v>
      </c>
      <c r="S100" s="310"/>
      <c r="T100" s="309" t="s">
        <v>10</v>
      </c>
      <c r="U100" s="310"/>
      <c r="V100" s="309" t="s">
        <v>11</v>
      </c>
      <c r="W100" s="310"/>
      <c r="X100" s="309" t="s">
        <v>12</v>
      </c>
      <c r="Y100" s="310"/>
      <c r="Z100" s="311" t="s">
        <v>40</v>
      </c>
      <c r="AA100" s="312"/>
      <c r="AB100" s="313" t="s">
        <v>41</v>
      </c>
      <c r="AC100" s="314"/>
      <c r="AE100" s="315" t="s">
        <v>0</v>
      </c>
      <c r="AF100" s="309" t="s">
        <v>1</v>
      </c>
      <c r="AG100" s="310"/>
      <c r="AH100" s="309" t="s">
        <v>2</v>
      </c>
      <c r="AI100" s="310"/>
      <c r="AJ100" s="309" t="s">
        <v>3</v>
      </c>
      <c r="AK100" s="310"/>
      <c r="AL100" s="309" t="s">
        <v>4</v>
      </c>
      <c r="AM100" s="310"/>
      <c r="AN100" s="309" t="s">
        <v>5</v>
      </c>
      <c r="AO100" s="310"/>
      <c r="AP100" s="309" t="s">
        <v>6</v>
      </c>
      <c r="AQ100" s="310"/>
      <c r="AR100" s="309" t="s">
        <v>7</v>
      </c>
      <c r="AS100" s="310"/>
      <c r="AT100" s="309" t="s">
        <v>8</v>
      </c>
      <c r="AU100" s="310"/>
      <c r="AV100" s="309" t="s">
        <v>9</v>
      </c>
      <c r="AW100" s="310"/>
      <c r="AX100" s="309" t="s">
        <v>10</v>
      </c>
      <c r="AY100" s="310"/>
      <c r="AZ100" s="309" t="s">
        <v>11</v>
      </c>
      <c r="BA100" s="310"/>
      <c r="BB100" s="309" t="s">
        <v>12</v>
      </c>
      <c r="BC100" s="310"/>
      <c r="BD100" s="311" t="s">
        <v>40</v>
      </c>
      <c r="BE100" s="312"/>
      <c r="BF100" s="313" t="s">
        <v>41</v>
      </c>
      <c r="BG100" s="314"/>
      <c r="BI100" s="315" t="s">
        <v>0</v>
      </c>
      <c r="BJ100" s="309" t="s">
        <v>1</v>
      </c>
      <c r="BK100" s="310"/>
      <c r="BL100" s="309" t="s">
        <v>2</v>
      </c>
      <c r="BM100" s="310"/>
      <c r="BN100" s="309" t="s">
        <v>3</v>
      </c>
      <c r="BO100" s="310"/>
      <c r="BP100" s="309" t="s">
        <v>4</v>
      </c>
      <c r="BQ100" s="310"/>
      <c r="BR100" s="309" t="s">
        <v>5</v>
      </c>
      <c r="BS100" s="310"/>
      <c r="BT100" s="309" t="s">
        <v>6</v>
      </c>
      <c r="BU100" s="310"/>
      <c r="BV100" s="309" t="s">
        <v>7</v>
      </c>
      <c r="BW100" s="310"/>
      <c r="BX100" s="309" t="s">
        <v>8</v>
      </c>
      <c r="BY100" s="310"/>
      <c r="BZ100" s="309" t="s">
        <v>9</v>
      </c>
      <c r="CA100" s="310"/>
      <c r="CB100" s="309" t="s">
        <v>10</v>
      </c>
      <c r="CC100" s="310"/>
      <c r="CD100" s="309" t="s">
        <v>11</v>
      </c>
      <c r="CE100" s="310"/>
      <c r="CF100" s="309" t="s">
        <v>12</v>
      </c>
      <c r="CG100" s="310"/>
      <c r="CH100" s="311" t="s">
        <v>40</v>
      </c>
      <c r="CI100" s="312"/>
      <c r="CJ100" s="309" t="s">
        <v>41</v>
      </c>
      <c r="CK100" s="310"/>
    </row>
    <row r="101" spans="1:89" ht="15" thickTop="1" thickBot="1">
      <c r="A101" s="316"/>
      <c r="B101" s="117" t="s">
        <v>14</v>
      </c>
      <c r="C101" s="118" t="s">
        <v>15</v>
      </c>
      <c r="D101" s="119" t="s">
        <v>14</v>
      </c>
      <c r="E101" s="120" t="s">
        <v>15</v>
      </c>
      <c r="F101" s="117" t="s">
        <v>14</v>
      </c>
      <c r="G101" s="118" t="s">
        <v>15</v>
      </c>
      <c r="H101" s="119" t="s">
        <v>14</v>
      </c>
      <c r="I101" s="120" t="s">
        <v>15</v>
      </c>
      <c r="J101" s="117" t="s">
        <v>14</v>
      </c>
      <c r="K101" s="118" t="s">
        <v>15</v>
      </c>
      <c r="L101" s="119" t="s">
        <v>14</v>
      </c>
      <c r="M101" s="117" t="s">
        <v>15</v>
      </c>
      <c r="N101" s="121" t="s">
        <v>14</v>
      </c>
      <c r="O101" s="122" t="s">
        <v>15</v>
      </c>
      <c r="P101" s="117" t="s">
        <v>14</v>
      </c>
      <c r="Q101" s="118" t="s">
        <v>15</v>
      </c>
      <c r="R101" s="119" t="s">
        <v>14</v>
      </c>
      <c r="S101" s="120" t="s">
        <v>15</v>
      </c>
      <c r="T101" s="117" t="s">
        <v>14</v>
      </c>
      <c r="U101" s="118" t="s">
        <v>15</v>
      </c>
      <c r="V101" s="119" t="s">
        <v>14</v>
      </c>
      <c r="W101" s="120" t="s">
        <v>15</v>
      </c>
      <c r="X101" s="117" t="s">
        <v>14</v>
      </c>
      <c r="Y101" s="118" t="s">
        <v>15</v>
      </c>
      <c r="Z101" s="28" t="s">
        <v>14</v>
      </c>
      <c r="AA101" s="123" t="s">
        <v>15</v>
      </c>
      <c r="AB101" s="177" t="s">
        <v>14</v>
      </c>
      <c r="AC101" s="178" t="s">
        <v>15</v>
      </c>
      <c r="AE101" s="316"/>
      <c r="AF101" s="117" t="s">
        <v>14</v>
      </c>
      <c r="AG101" s="118" t="s">
        <v>15</v>
      </c>
      <c r="AH101" s="119" t="s">
        <v>14</v>
      </c>
      <c r="AI101" s="120" t="s">
        <v>15</v>
      </c>
      <c r="AJ101" s="117" t="s">
        <v>14</v>
      </c>
      <c r="AK101" s="118" t="s">
        <v>15</v>
      </c>
      <c r="AL101" s="119" t="s">
        <v>14</v>
      </c>
      <c r="AM101" s="120" t="s">
        <v>15</v>
      </c>
      <c r="AN101" s="117" t="s">
        <v>14</v>
      </c>
      <c r="AO101" s="118" t="s">
        <v>15</v>
      </c>
      <c r="AP101" s="119" t="s">
        <v>14</v>
      </c>
      <c r="AQ101" s="117" t="s">
        <v>15</v>
      </c>
      <c r="AR101" s="121" t="s">
        <v>14</v>
      </c>
      <c r="AS101" s="122" t="s">
        <v>15</v>
      </c>
      <c r="AT101" s="117" t="s">
        <v>14</v>
      </c>
      <c r="AU101" s="118" t="s">
        <v>15</v>
      </c>
      <c r="AV101" s="119" t="s">
        <v>14</v>
      </c>
      <c r="AW101" s="120" t="s">
        <v>15</v>
      </c>
      <c r="AX101" s="117" t="s">
        <v>14</v>
      </c>
      <c r="AY101" s="118" t="s">
        <v>15</v>
      </c>
      <c r="AZ101" s="119" t="s">
        <v>14</v>
      </c>
      <c r="BA101" s="120" t="s">
        <v>15</v>
      </c>
      <c r="BB101" s="117" t="s">
        <v>14</v>
      </c>
      <c r="BC101" s="118" t="s">
        <v>15</v>
      </c>
      <c r="BD101" s="28" t="s">
        <v>14</v>
      </c>
      <c r="BE101" s="123" t="s">
        <v>15</v>
      </c>
      <c r="BF101" s="177" t="s">
        <v>14</v>
      </c>
      <c r="BG101" s="178" t="s">
        <v>15</v>
      </c>
      <c r="BI101" s="316"/>
      <c r="BJ101" s="117" t="s">
        <v>14</v>
      </c>
      <c r="BK101" s="118" t="s">
        <v>15</v>
      </c>
      <c r="BL101" s="119" t="s">
        <v>14</v>
      </c>
      <c r="BM101" s="120" t="s">
        <v>15</v>
      </c>
      <c r="BN101" s="117" t="s">
        <v>14</v>
      </c>
      <c r="BO101" s="118" t="s">
        <v>15</v>
      </c>
      <c r="BP101" s="119" t="s">
        <v>14</v>
      </c>
      <c r="BQ101" s="120" t="s">
        <v>15</v>
      </c>
      <c r="BR101" s="117" t="s">
        <v>14</v>
      </c>
      <c r="BS101" s="118" t="s">
        <v>15</v>
      </c>
      <c r="BT101" s="119" t="s">
        <v>14</v>
      </c>
      <c r="BU101" s="117" t="s">
        <v>15</v>
      </c>
      <c r="BV101" s="121" t="s">
        <v>14</v>
      </c>
      <c r="BW101" s="122" t="s">
        <v>15</v>
      </c>
      <c r="BX101" s="117" t="s">
        <v>14</v>
      </c>
      <c r="BY101" s="118" t="s">
        <v>15</v>
      </c>
      <c r="BZ101" s="119" t="s">
        <v>14</v>
      </c>
      <c r="CA101" s="120" t="s">
        <v>15</v>
      </c>
      <c r="CB101" s="117" t="s">
        <v>14</v>
      </c>
      <c r="CC101" s="118" t="s">
        <v>15</v>
      </c>
      <c r="CD101" s="119" t="s">
        <v>14</v>
      </c>
      <c r="CE101" s="120" t="s">
        <v>15</v>
      </c>
      <c r="CF101" s="117" t="s">
        <v>14</v>
      </c>
      <c r="CG101" s="118" t="s">
        <v>15</v>
      </c>
      <c r="CH101" s="28" t="s">
        <v>14</v>
      </c>
      <c r="CI101" s="123" t="s">
        <v>15</v>
      </c>
      <c r="CJ101" s="121" t="s">
        <v>14</v>
      </c>
      <c r="CK101" s="122" t="s">
        <v>15</v>
      </c>
    </row>
    <row r="102" spans="1:89" ht="14" thickTop="1">
      <c r="A102" s="247" t="s">
        <v>16</v>
      </c>
      <c r="B102" s="127"/>
      <c r="C102" s="189"/>
      <c r="D102" s="128"/>
      <c r="E102" s="181"/>
      <c r="F102" s="127"/>
      <c r="G102" s="129"/>
      <c r="H102" s="128"/>
      <c r="I102" s="181"/>
      <c r="J102" s="127"/>
      <c r="K102" s="129"/>
      <c r="L102" s="128"/>
      <c r="M102" s="127"/>
      <c r="N102" s="180"/>
      <c r="O102" s="182"/>
      <c r="P102" s="127"/>
      <c r="Q102" s="129"/>
      <c r="R102" s="128"/>
      <c r="S102" s="181"/>
      <c r="T102" s="127"/>
      <c r="U102" s="129"/>
      <c r="V102" s="128"/>
      <c r="W102" s="181"/>
      <c r="X102" s="127"/>
      <c r="Y102" s="129"/>
      <c r="Z102" s="187"/>
      <c r="AA102" s="188"/>
      <c r="AB102" s="171">
        <f>B102+D102+F102+H102+J102+L102+N102+P102+R102+T102+V102+X102+Z102</f>
        <v>0</v>
      </c>
      <c r="AC102" s="172">
        <f>C102+E102+G102+I102+K102+M102+O102+Q102+S102+U102+W102+Y102+AA102</f>
        <v>0</v>
      </c>
      <c r="AE102" s="254" t="str">
        <f>$AE$9</f>
        <v>07:00 - 07:59</v>
      </c>
      <c r="AF102" s="127">
        <f>SUMIF($A$9:$A$32,$AE102,B$102:B$125)</f>
        <v>5459</v>
      </c>
      <c r="AG102" s="189">
        <f t="shared" ref="AG102:BE104" si="128">SUMIF($A$9:$A$32,$AE102,C$102:C$125)</f>
        <v>970</v>
      </c>
      <c r="AH102" s="128">
        <f t="shared" si="128"/>
        <v>1492</v>
      </c>
      <c r="AI102" s="181">
        <f t="shared" si="128"/>
        <v>1421</v>
      </c>
      <c r="AJ102" s="127">
        <f t="shared" si="128"/>
        <v>1033</v>
      </c>
      <c r="AK102" s="129">
        <f t="shared" si="128"/>
        <v>719</v>
      </c>
      <c r="AL102" s="128">
        <f t="shared" si="128"/>
        <v>1472</v>
      </c>
      <c r="AM102" s="181">
        <f t="shared" si="128"/>
        <v>1592</v>
      </c>
      <c r="AN102" s="127">
        <f t="shared" si="128"/>
        <v>522</v>
      </c>
      <c r="AO102" s="129">
        <f t="shared" si="128"/>
        <v>835</v>
      </c>
      <c r="AP102" s="128">
        <f t="shared" si="128"/>
        <v>437</v>
      </c>
      <c r="AQ102" s="127">
        <f t="shared" si="128"/>
        <v>2327</v>
      </c>
      <c r="AR102" s="180">
        <f t="shared" si="128"/>
        <v>1565</v>
      </c>
      <c r="AS102" s="182">
        <f t="shared" si="128"/>
        <v>2737</v>
      </c>
      <c r="AT102" s="127">
        <f t="shared" si="128"/>
        <v>1676</v>
      </c>
      <c r="AU102" s="129">
        <f t="shared" si="128"/>
        <v>1522</v>
      </c>
      <c r="AV102" s="128">
        <f t="shared" si="128"/>
        <v>1926</v>
      </c>
      <c r="AW102" s="181">
        <f t="shared" si="128"/>
        <v>1786</v>
      </c>
      <c r="AX102" s="127">
        <f t="shared" si="128"/>
        <v>284</v>
      </c>
      <c r="AY102" s="129">
        <f t="shared" si="128"/>
        <v>1966</v>
      </c>
      <c r="AZ102" s="128">
        <f t="shared" si="128"/>
        <v>685</v>
      </c>
      <c r="BA102" s="181">
        <f t="shared" si="128"/>
        <v>3046</v>
      </c>
      <c r="BB102" s="127">
        <f t="shared" si="128"/>
        <v>1319</v>
      </c>
      <c r="BC102" s="129">
        <f t="shared" si="128"/>
        <v>1726</v>
      </c>
      <c r="BD102" s="187">
        <f t="shared" si="128"/>
        <v>4947</v>
      </c>
      <c r="BE102" s="188">
        <f t="shared" si="128"/>
        <v>2525</v>
      </c>
      <c r="BF102" s="171">
        <f>AF102+AH102+AJ102+AL102+AN102+AP102+AR102+AT102+AV102+AX102+AZ102+BB102+BD102</f>
        <v>22817</v>
      </c>
      <c r="BG102" s="172">
        <f>AG102+AI102+AK102+AM102+AO102+AQ102+AS102+AU102+AW102+AY102+BA102+BC102+BE102</f>
        <v>23172</v>
      </c>
      <c r="BI102" s="126" t="s">
        <v>16</v>
      </c>
      <c r="BJ102" s="130">
        <f t="shared" ref="BJ102:CK102" si="129">B102/B126</f>
        <v>0</v>
      </c>
      <c r="BK102" s="131">
        <f t="shared" si="129"/>
        <v>0</v>
      </c>
      <c r="BL102" s="132">
        <f t="shared" si="129"/>
        <v>0</v>
      </c>
      <c r="BM102" s="133">
        <f t="shared" si="129"/>
        <v>0</v>
      </c>
      <c r="BN102" s="130">
        <f t="shared" si="129"/>
        <v>0</v>
      </c>
      <c r="BO102" s="131">
        <f t="shared" si="129"/>
        <v>0</v>
      </c>
      <c r="BP102" s="132">
        <f t="shared" si="129"/>
        <v>0</v>
      </c>
      <c r="BQ102" s="133">
        <f t="shared" si="129"/>
        <v>0</v>
      </c>
      <c r="BR102" s="130">
        <f t="shared" si="129"/>
        <v>0</v>
      </c>
      <c r="BS102" s="131">
        <f t="shared" si="129"/>
        <v>0</v>
      </c>
      <c r="BT102" s="132">
        <f t="shared" si="129"/>
        <v>0</v>
      </c>
      <c r="BU102" s="130">
        <f t="shared" si="129"/>
        <v>0</v>
      </c>
      <c r="BV102" s="134">
        <f t="shared" si="129"/>
        <v>0</v>
      </c>
      <c r="BW102" s="135">
        <f t="shared" si="129"/>
        <v>0</v>
      </c>
      <c r="BX102" s="130">
        <f t="shared" si="129"/>
        <v>0</v>
      </c>
      <c r="BY102" s="131">
        <f t="shared" si="129"/>
        <v>0</v>
      </c>
      <c r="BZ102" s="132">
        <f t="shared" si="129"/>
        <v>0</v>
      </c>
      <c r="CA102" s="133">
        <f t="shared" si="129"/>
        <v>0</v>
      </c>
      <c r="CB102" s="130">
        <f t="shared" si="129"/>
        <v>0</v>
      </c>
      <c r="CC102" s="131">
        <f t="shared" si="129"/>
        <v>0</v>
      </c>
      <c r="CD102" s="132">
        <f t="shared" si="129"/>
        <v>0</v>
      </c>
      <c r="CE102" s="133">
        <f t="shared" si="129"/>
        <v>0</v>
      </c>
      <c r="CF102" s="130">
        <f t="shared" si="129"/>
        <v>0</v>
      </c>
      <c r="CG102" s="131">
        <f t="shared" si="129"/>
        <v>0</v>
      </c>
      <c r="CH102" s="132">
        <f t="shared" si="129"/>
        <v>0</v>
      </c>
      <c r="CI102" s="130">
        <f t="shared" si="129"/>
        <v>0</v>
      </c>
      <c r="CJ102" s="136">
        <f t="shared" si="129"/>
        <v>0</v>
      </c>
      <c r="CK102" s="137">
        <f t="shared" si="129"/>
        <v>0</v>
      </c>
    </row>
    <row r="103" spans="1:89">
      <c r="A103" s="248" t="s">
        <v>17</v>
      </c>
      <c r="B103" s="192">
        <v>873</v>
      </c>
      <c r="C103" s="193">
        <v>3</v>
      </c>
      <c r="D103" s="194">
        <v>254</v>
      </c>
      <c r="E103" s="195">
        <v>1</v>
      </c>
      <c r="F103" s="192">
        <v>150</v>
      </c>
      <c r="G103" s="196">
        <v>0</v>
      </c>
      <c r="H103" s="194">
        <v>378</v>
      </c>
      <c r="I103" s="195">
        <v>11</v>
      </c>
      <c r="J103" s="192">
        <v>12</v>
      </c>
      <c r="K103" s="196">
        <v>5</v>
      </c>
      <c r="L103" s="194">
        <v>7</v>
      </c>
      <c r="M103" s="192">
        <v>16</v>
      </c>
      <c r="N103" s="197">
        <v>0</v>
      </c>
      <c r="O103" s="198">
        <v>0</v>
      </c>
      <c r="P103" s="192">
        <v>0</v>
      </c>
      <c r="Q103" s="196">
        <v>0</v>
      </c>
      <c r="R103" s="194">
        <v>0</v>
      </c>
      <c r="S103" s="195">
        <v>0</v>
      </c>
      <c r="T103" s="192">
        <v>0</v>
      </c>
      <c r="U103" s="196">
        <v>0</v>
      </c>
      <c r="V103" s="194">
        <v>0</v>
      </c>
      <c r="W103" s="195">
        <v>0</v>
      </c>
      <c r="X103" s="192">
        <v>0</v>
      </c>
      <c r="Y103" s="196">
        <v>0</v>
      </c>
      <c r="Z103" s="194">
        <v>0</v>
      </c>
      <c r="AA103" s="192">
        <v>0</v>
      </c>
      <c r="AB103" s="173">
        <v>1674</v>
      </c>
      <c r="AC103" s="174">
        <v>36</v>
      </c>
      <c r="AE103" s="255" t="str">
        <f>$AE$10</f>
        <v>08:00 - 08:59</v>
      </c>
      <c r="AF103" s="127">
        <f>SUMIF($A$9:$A$32,$AE103,B$102:B$125)</f>
        <v>6030</v>
      </c>
      <c r="AG103" s="193">
        <f t="shared" si="128"/>
        <v>1080</v>
      </c>
      <c r="AH103" s="194">
        <f t="shared" si="128"/>
        <v>1611</v>
      </c>
      <c r="AI103" s="195">
        <f t="shared" si="128"/>
        <v>1194</v>
      </c>
      <c r="AJ103" s="192">
        <f t="shared" si="128"/>
        <v>978</v>
      </c>
      <c r="AK103" s="196">
        <f t="shared" si="128"/>
        <v>636</v>
      </c>
      <c r="AL103" s="194">
        <f t="shared" si="128"/>
        <v>1074</v>
      </c>
      <c r="AM103" s="195">
        <f t="shared" si="128"/>
        <v>1583</v>
      </c>
      <c r="AN103" s="192">
        <f t="shared" si="128"/>
        <v>400</v>
      </c>
      <c r="AO103" s="196">
        <f t="shared" si="128"/>
        <v>981</v>
      </c>
      <c r="AP103" s="194">
        <f t="shared" si="128"/>
        <v>457</v>
      </c>
      <c r="AQ103" s="192">
        <f t="shared" si="128"/>
        <v>2384</v>
      </c>
      <c r="AR103" s="197">
        <f t="shared" si="128"/>
        <v>1634</v>
      </c>
      <c r="AS103" s="198">
        <f t="shared" si="128"/>
        <v>3110</v>
      </c>
      <c r="AT103" s="192">
        <f t="shared" si="128"/>
        <v>1242</v>
      </c>
      <c r="AU103" s="196">
        <f t="shared" si="128"/>
        <v>1342</v>
      </c>
      <c r="AV103" s="194">
        <f t="shared" si="128"/>
        <v>1719</v>
      </c>
      <c r="AW103" s="195">
        <f t="shared" si="128"/>
        <v>1082</v>
      </c>
      <c r="AX103" s="192">
        <f t="shared" si="128"/>
        <v>267</v>
      </c>
      <c r="AY103" s="196">
        <f t="shared" si="128"/>
        <v>1411</v>
      </c>
      <c r="AZ103" s="194">
        <f t="shared" si="128"/>
        <v>593</v>
      </c>
      <c r="BA103" s="195">
        <f t="shared" si="128"/>
        <v>2233</v>
      </c>
      <c r="BB103" s="192">
        <f t="shared" si="128"/>
        <v>1223</v>
      </c>
      <c r="BC103" s="196">
        <f t="shared" si="128"/>
        <v>1488</v>
      </c>
      <c r="BD103" s="194">
        <f t="shared" si="128"/>
        <v>4295</v>
      </c>
      <c r="BE103" s="192">
        <f t="shared" si="128"/>
        <v>1926</v>
      </c>
      <c r="BF103" s="173">
        <f>SUM(AF103,AH103,AJ103,AL103,AN103,AP103,AR103,AT103,AV103,AX103,AZ103,BB103,BD103)</f>
        <v>21523</v>
      </c>
      <c r="BG103" s="174">
        <f>SUM(AG103,AI103,AK103,AM103,AO103,AQ103,AS103,AU103,AW103,AY103,BA103,BC103,BE103)</f>
        <v>20450</v>
      </c>
      <c r="BI103" s="138" t="s">
        <v>17</v>
      </c>
      <c r="BJ103" s="130">
        <f t="shared" ref="BJ103:CK103" si="130">B103/B126</f>
        <v>1.492333202276962E-2</v>
      </c>
      <c r="BK103" s="131">
        <f t="shared" si="130"/>
        <v>9.126308104161596E-5</v>
      </c>
      <c r="BL103" s="132">
        <f t="shared" si="130"/>
        <v>1.1741863905325443E-2</v>
      </c>
      <c r="BM103" s="133">
        <f t="shared" si="130"/>
        <v>5.0599605323078481E-5</v>
      </c>
      <c r="BN103" s="130">
        <f t="shared" si="130"/>
        <v>1.0936132983377077E-2</v>
      </c>
      <c r="BO103" s="131">
        <f t="shared" si="130"/>
        <v>0</v>
      </c>
      <c r="BP103" s="132">
        <f t="shared" si="130"/>
        <v>1.4861995753715499E-2</v>
      </c>
      <c r="BQ103" s="133">
        <f t="shared" si="130"/>
        <v>2.9052108918997438E-4</v>
      </c>
      <c r="BR103" s="130">
        <f t="shared" si="130"/>
        <v>1.8315018315018315E-3</v>
      </c>
      <c r="BS103" s="131">
        <f t="shared" si="130"/>
        <v>6.5711657247995799E-4</v>
      </c>
      <c r="BT103" s="132">
        <f t="shared" si="130"/>
        <v>5.9221658206429781E-4</v>
      </c>
      <c r="BU103" s="130">
        <f t="shared" si="130"/>
        <v>7.2023407607472425E-4</v>
      </c>
      <c r="BV103" s="134">
        <f t="shared" si="130"/>
        <v>0</v>
      </c>
      <c r="BW103" s="135">
        <f t="shared" si="130"/>
        <v>0</v>
      </c>
      <c r="BX103" s="130">
        <f t="shared" si="130"/>
        <v>0</v>
      </c>
      <c r="BY103" s="131">
        <f t="shared" si="130"/>
        <v>0</v>
      </c>
      <c r="BZ103" s="132">
        <f t="shared" si="130"/>
        <v>0</v>
      </c>
      <c r="CA103" s="133">
        <f t="shared" si="130"/>
        <v>0</v>
      </c>
      <c r="CB103" s="130">
        <f t="shared" si="130"/>
        <v>0</v>
      </c>
      <c r="CC103" s="131">
        <f t="shared" si="130"/>
        <v>0</v>
      </c>
      <c r="CD103" s="132">
        <f t="shared" si="130"/>
        <v>0</v>
      </c>
      <c r="CE103" s="133">
        <f t="shared" si="130"/>
        <v>0</v>
      </c>
      <c r="CF103" s="130">
        <f t="shared" si="130"/>
        <v>0</v>
      </c>
      <c r="CG103" s="131">
        <f t="shared" si="130"/>
        <v>0</v>
      </c>
      <c r="CH103" s="132">
        <f t="shared" si="130"/>
        <v>0</v>
      </c>
      <c r="CI103" s="130">
        <f t="shared" si="130"/>
        <v>0</v>
      </c>
      <c r="CJ103" s="136">
        <f t="shared" si="130"/>
        <v>5.4250426970953013E-3</v>
      </c>
      <c r="CK103" s="137">
        <f t="shared" si="130"/>
        <v>1.1688463486538787E-4</v>
      </c>
    </row>
    <row r="104" spans="1:89" ht="14" thickBot="1">
      <c r="A104" s="249" t="s">
        <v>18</v>
      </c>
      <c r="B104" s="199">
        <v>3322</v>
      </c>
      <c r="C104" s="200">
        <v>44</v>
      </c>
      <c r="D104" s="201">
        <v>1209</v>
      </c>
      <c r="E104" s="202">
        <v>33</v>
      </c>
      <c r="F104" s="199">
        <v>594</v>
      </c>
      <c r="G104" s="203">
        <v>14</v>
      </c>
      <c r="H104" s="201">
        <v>702</v>
      </c>
      <c r="I104" s="202">
        <v>191</v>
      </c>
      <c r="J104" s="199">
        <v>56</v>
      </c>
      <c r="K104" s="203">
        <v>86</v>
      </c>
      <c r="L104" s="201">
        <v>36</v>
      </c>
      <c r="M104" s="199">
        <v>843</v>
      </c>
      <c r="N104" s="204">
        <v>158</v>
      </c>
      <c r="O104" s="205">
        <v>2925</v>
      </c>
      <c r="P104" s="199">
        <v>0</v>
      </c>
      <c r="Q104" s="203">
        <v>0</v>
      </c>
      <c r="R104" s="201">
        <v>0</v>
      </c>
      <c r="S104" s="202">
        <v>0</v>
      </c>
      <c r="T104" s="199">
        <v>0</v>
      </c>
      <c r="U104" s="203">
        <v>0</v>
      </c>
      <c r="V104" s="201">
        <v>0</v>
      </c>
      <c r="W104" s="202">
        <v>0</v>
      </c>
      <c r="X104" s="199">
        <v>0</v>
      </c>
      <c r="Y104" s="203">
        <v>0</v>
      </c>
      <c r="Z104" s="201">
        <v>0</v>
      </c>
      <c r="AA104" s="199">
        <v>0</v>
      </c>
      <c r="AB104" s="173">
        <v>6077</v>
      </c>
      <c r="AC104" s="174">
        <v>4136</v>
      </c>
      <c r="AE104" s="254" t="str">
        <f>$AE$11</f>
        <v>09:00 - 09:59</v>
      </c>
      <c r="AF104" s="127">
        <f>SUMIF($A$9:$A$32,$AE104,B$102:B$125)</f>
        <v>3486</v>
      </c>
      <c r="AG104" s="200">
        <f t="shared" si="128"/>
        <v>935</v>
      </c>
      <c r="AH104" s="201">
        <f t="shared" si="128"/>
        <v>509</v>
      </c>
      <c r="AI104" s="202">
        <f t="shared" si="128"/>
        <v>1054</v>
      </c>
      <c r="AJ104" s="199">
        <f t="shared" si="128"/>
        <v>723</v>
      </c>
      <c r="AK104" s="203">
        <f t="shared" si="128"/>
        <v>501</v>
      </c>
      <c r="AL104" s="201">
        <f t="shared" si="128"/>
        <v>1563</v>
      </c>
      <c r="AM104" s="202">
        <f t="shared" si="128"/>
        <v>1405</v>
      </c>
      <c r="AN104" s="199">
        <f t="shared" si="128"/>
        <v>351</v>
      </c>
      <c r="AO104" s="203">
        <f t="shared" si="128"/>
        <v>802</v>
      </c>
      <c r="AP104" s="201">
        <f t="shared" si="128"/>
        <v>494</v>
      </c>
      <c r="AQ104" s="199">
        <f t="shared" si="128"/>
        <v>2024</v>
      </c>
      <c r="AR104" s="204">
        <f t="shared" si="128"/>
        <v>1477</v>
      </c>
      <c r="AS104" s="205">
        <f t="shared" si="128"/>
        <v>2693</v>
      </c>
      <c r="AT104" s="199">
        <f t="shared" si="128"/>
        <v>897</v>
      </c>
      <c r="AU104" s="203">
        <f t="shared" si="128"/>
        <v>1230</v>
      </c>
      <c r="AV104" s="201">
        <f t="shared" si="128"/>
        <v>1354</v>
      </c>
      <c r="AW104" s="202">
        <f t="shared" si="128"/>
        <v>1418</v>
      </c>
      <c r="AX104" s="199">
        <f t="shared" si="128"/>
        <v>254</v>
      </c>
      <c r="AY104" s="203">
        <f t="shared" si="128"/>
        <v>1261</v>
      </c>
      <c r="AZ104" s="201">
        <f t="shared" si="128"/>
        <v>604</v>
      </c>
      <c r="BA104" s="202">
        <f t="shared" si="128"/>
        <v>2440</v>
      </c>
      <c r="BB104" s="199">
        <f t="shared" si="128"/>
        <v>1055</v>
      </c>
      <c r="BC104" s="203">
        <f t="shared" si="128"/>
        <v>1538</v>
      </c>
      <c r="BD104" s="201">
        <f t="shared" si="128"/>
        <v>3948</v>
      </c>
      <c r="BE104" s="199">
        <f t="shared" si="128"/>
        <v>2060</v>
      </c>
      <c r="BF104" s="173">
        <f>SUM(AF104,AH104,AJ104,AL104,AN104,AP104,AR104,AT104,AV104,AX104,AZ104,BB104,BD104)</f>
        <v>16715</v>
      </c>
      <c r="BG104" s="174">
        <f>SUM(AG104,AI104,AK104,AM104,AO104,AQ104,AS104,AU104,AW104,AY104,BA104,BC104,BE104)</f>
        <v>19361</v>
      </c>
      <c r="BI104" s="147" t="s">
        <v>18</v>
      </c>
      <c r="BJ104" s="130">
        <f t="shared" ref="BJ104:CK104" si="131">B104/B126</f>
        <v>5.6787295509324945E-2</v>
      </c>
      <c r="BK104" s="131">
        <f t="shared" si="131"/>
        <v>1.3385251886103675E-3</v>
      </c>
      <c r="BL104" s="132">
        <f t="shared" si="131"/>
        <v>5.588942307692308E-2</v>
      </c>
      <c r="BM104" s="133">
        <f t="shared" si="131"/>
        <v>1.6697869756615899E-3</v>
      </c>
      <c r="BN104" s="130">
        <f t="shared" si="131"/>
        <v>4.3307086614173228E-2</v>
      </c>
      <c r="BO104" s="131">
        <f t="shared" si="131"/>
        <v>1.7672304973491543E-3</v>
      </c>
      <c r="BP104" s="132">
        <f t="shared" si="131"/>
        <v>2.7600849256900213E-2</v>
      </c>
      <c r="BQ104" s="133">
        <f t="shared" si="131"/>
        <v>5.0445025486622825E-3</v>
      </c>
      <c r="BR104" s="130">
        <f t="shared" si="131"/>
        <v>8.5470085470085479E-3</v>
      </c>
      <c r="BS104" s="131">
        <f t="shared" si="131"/>
        <v>1.1302405046655277E-2</v>
      </c>
      <c r="BT104" s="132">
        <f t="shared" si="131"/>
        <v>3.0456852791878172E-3</v>
      </c>
      <c r="BU104" s="130">
        <f t="shared" si="131"/>
        <v>3.7947332883187038E-2</v>
      </c>
      <c r="BV104" s="134">
        <f t="shared" si="131"/>
        <v>6.1943780138785428E-3</v>
      </c>
      <c r="BW104" s="135">
        <f t="shared" si="131"/>
        <v>7.6783745471727838E-2</v>
      </c>
      <c r="BX104" s="130">
        <f t="shared" si="131"/>
        <v>0</v>
      </c>
      <c r="BY104" s="131">
        <f t="shared" si="131"/>
        <v>0</v>
      </c>
      <c r="BZ104" s="132">
        <f t="shared" si="131"/>
        <v>0</v>
      </c>
      <c r="CA104" s="133">
        <f t="shared" si="131"/>
        <v>0</v>
      </c>
      <c r="CB104" s="130">
        <f t="shared" si="131"/>
        <v>0</v>
      </c>
      <c r="CC104" s="131">
        <f t="shared" si="131"/>
        <v>0</v>
      </c>
      <c r="CD104" s="132">
        <f t="shared" si="131"/>
        <v>0</v>
      </c>
      <c r="CE104" s="133">
        <f t="shared" si="131"/>
        <v>0</v>
      </c>
      <c r="CF104" s="130">
        <f t="shared" si="131"/>
        <v>0</v>
      </c>
      <c r="CG104" s="131">
        <f t="shared" si="131"/>
        <v>0</v>
      </c>
      <c r="CH104" s="132">
        <f t="shared" si="131"/>
        <v>0</v>
      </c>
      <c r="CI104" s="130">
        <f t="shared" si="131"/>
        <v>0</v>
      </c>
      <c r="CJ104" s="136">
        <f t="shared" si="131"/>
        <v>1.9694136481629716E-2</v>
      </c>
      <c r="CK104" s="137">
        <f t="shared" si="131"/>
        <v>1.3428745827867895E-2</v>
      </c>
    </row>
    <row r="105" spans="1:89" ht="15" thickTop="1" thickBot="1">
      <c r="A105" s="248" t="s">
        <v>19</v>
      </c>
      <c r="B105" s="192">
        <v>7344</v>
      </c>
      <c r="C105" s="193">
        <v>174</v>
      </c>
      <c r="D105" s="194">
        <v>2462</v>
      </c>
      <c r="E105" s="195">
        <v>340</v>
      </c>
      <c r="F105" s="192">
        <v>1107</v>
      </c>
      <c r="G105" s="196">
        <v>136</v>
      </c>
      <c r="H105" s="194">
        <v>1193</v>
      </c>
      <c r="I105" s="195">
        <v>541</v>
      </c>
      <c r="J105" s="192">
        <v>294</v>
      </c>
      <c r="K105" s="196">
        <v>333</v>
      </c>
      <c r="L105" s="194">
        <v>268</v>
      </c>
      <c r="M105" s="192">
        <v>1153</v>
      </c>
      <c r="N105" s="197">
        <v>1306</v>
      </c>
      <c r="O105" s="198">
        <v>2088</v>
      </c>
      <c r="P105" s="192">
        <v>883</v>
      </c>
      <c r="Q105" s="196">
        <v>823</v>
      </c>
      <c r="R105" s="194">
        <v>1156</v>
      </c>
      <c r="S105" s="195">
        <v>1184</v>
      </c>
      <c r="T105" s="192">
        <v>172</v>
      </c>
      <c r="U105" s="196">
        <v>766</v>
      </c>
      <c r="V105" s="194">
        <v>406</v>
      </c>
      <c r="W105" s="195">
        <v>1482</v>
      </c>
      <c r="X105" s="192">
        <v>784</v>
      </c>
      <c r="Y105" s="196">
        <v>970</v>
      </c>
      <c r="Z105" s="194">
        <v>3367</v>
      </c>
      <c r="AA105" s="192">
        <v>816</v>
      </c>
      <c r="AB105" s="173">
        <v>20742</v>
      </c>
      <c r="AC105" s="174">
        <v>10806</v>
      </c>
      <c r="AE105" s="253" t="s">
        <v>13</v>
      </c>
      <c r="AF105" s="20">
        <f t="shared" ref="AF105:BG105" si="132">SUM(AF102:AF104)</f>
        <v>14975</v>
      </c>
      <c r="AG105" s="21">
        <f t="shared" si="132"/>
        <v>2985</v>
      </c>
      <c r="AH105" s="20">
        <f t="shared" si="132"/>
        <v>3612</v>
      </c>
      <c r="AI105" s="21">
        <f t="shared" si="132"/>
        <v>3669</v>
      </c>
      <c r="AJ105" s="20">
        <f t="shared" si="132"/>
        <v>2734</v>
      </c>
      <c r="AK105" s="21">
        <f t="shared" si="132"/>
        <v>1856</v>
      </c>
      <c r="AL105" s="20">
        <f t="shared" si="132"/>
        <v>4109</v>
      </c>
      <c r="AM105" s="21">
        <f t="shared" si="132"/>
        <v>4580</v>
      </c>
      <c r="AN105" s="20">
        <f t="shared" si="132"/>
        <v>1273</v>
      </c>
      <c r="AO105" s="21">
        <f t="shared" si="132"/>
        <v>2618</v>
      </c>
      <c r="AP105" s="20">
        <f t="shared" si="132"/>
        <v>1388</v>
      </c>
      <c r="AQ105" s="21">
        <f t="shared" si="132"/>
        <v>6735</v>
      </c>
      <c r="AR105" s="20">
        <f t="shared" si="132"/>
        <v>4676</v>
      </c>
      <c r="AS105" s="21">
        <f t="shared" si="132"/>
        <v>8540</v>
      </c>
      <c r="AT105" s="20">
        <f t="shared" si="132"/>
        <v>3815</v>
      </c>
      <c r="AU105" s="21">
        <f t="shared" si="132"/>
        <v>4094</v>
      </c>
      <c r="AV105" s="20">
        <f t="shared" si="132"/>
        <v>4999</v>
      </c>
      <c r="AW105" s="21">
        <f t="shared" si="132"/>
        <v>4286</v>
      </c>
      <c r="AX105" s="20">
        <f t="shared" si="132"/>
        <v>805</v>
      </c>
      <c r="AY105" s="21">
        <f t="shared" si="132"/>
        <v>4638</v>
      </c>
      <c r="AZ105" s="20">
        <f t="shared" si="132"/>
        <v>1882</v>
      </c>
      <c r="BA105" s="21">
        <f t="shared" si="132"/>
        <v>7719</v>
      </c>
      <c r="BB105" s="20">
        <f t="shared" si="132"/>
        <v>3597</v>
      </c>
      <c r="BC105" s="21">
        <f t="shared" si="132"/>
        <v>4752</v>
      </c>
      <c r="BD105" s="20">
        <f t="shared" si="132"/>
        <v>13190</v>
      </c>
      <c r="BE105" s="21">
        <f t="shared" si="132"/>
        <v>6511</v>
      </c>
      <c r="BF105" s="175">
        <f t="shared" si="132"/>
        <v>61055</v>
      </c>
      <c r="BG105" s="176">
        <f t="shared" si="132"/>
        <v>62983</v>
      </c>
      <c r="BI105" s="138" t="s">
        <v>19</v>
      </c>
      <c r="BJ105" s="130">
        <f t="shared" ref="BJ105:CK105" si="133">B105/B126</f>
        <v>0.12554060753175267</v>
      </c>
      <c r="BK105" s="131">
        <f t="shared" si="133"/>
        <v>5.2932587004137256E-3</v>
      </c>
      <c r="BL105" s="132">
        <f t="shared" si="133"/>
        <v>0.1138128698224852</v>
      </c>
      <c r="BM105" s="133">
        <f t="shared" si="133"/>
        <v>1.7203865809846682E-2</v>
      </c>
      <c r="BN105" s="130">
        <f t="shared" si="133"/>
        <v>8.070866141732283E-2</v>
      </c>
      <c r="BO105" s="131">
        <f t="shared" si="133"/>
        <v>1.7167381974248927E-2</v>
      </c>
      <c r="BP105" s="132">
        <f t="shared" si="133"/>
        <v>4.6905716757096802E-2</v>
      </c>
      <c r="BQ105" s="133">
        <f t="shared" si="133"/>
        <v>1.4288355386525104E-2</v>
      </c>
      <c r="BR105" s="130">
        <f t="shared" si="133"/>
        <v>4.4871794871794872E-2</v>
      </c>
      <c r="BS105" s="131">
        <f t="shared" si="133"/>
        <v>4.3763963727165199E-2</v>
      </c>
      <c r="BT105" s="132">
        <f t="shared" si="133"/>
        <v>2.2673434856175973E-2</v>
      </c>
      <c r="BU105" s="130">
        <f t="shared" si="133"/>
        <v>5.1901868107134819E-2</v>
      </c>
      <c r="BV105" s="134">
        <f t="shared" si="133"/>
        <v>5.1201630924844158E-2</v>
      </c>
      <c r="BW105" s="135">
        <f t="shared" si="133"/>
        <v>5.4811781382894942E-2</v>
      </c>
      <c r="BX105" s="130">
        <f t="shared" si="133"/>
        <v>5.5070475240114755E-2</v>
      </c>
      <c r="BY105" s="131">
        <f t="shared" si="133"/>
        <v>4.1525808567536203E-2</v>
      </c>
      <c r="BZ105" s="132">
        <f t="shared" si="133"/>
        <v>5.6982303938482776E-2</v>
      </c>
      <c r="CA105" s="133">
        <f t="shared" si="133"/>
        <v>5.0488252100123664E-2</v>
      </c>
      <c r="CB105" s="130">
        <f t="shared" si="133"/>
        <v>2.0244821092278719E-2</v>
      </c>
      <c r="CC105" s="131">
        <f t="shared" si="133"/>
        <v>6.6724738675958184E-2</v>
      </c>
      <c r="CD105" s="132">
        <f t="shared" si="133"/>
        <v>1.7696800627669776E-2</v>
      </c>
      <c r="CE105" s="133">
        <f t="shared" si="133"/>
        <v>5.3451633845487991E-2</v>
      </c>
      <c r="CF105" s="130">
        <f t="shared" si="133"/>
        <v>3.391736967337227E-2</v>
      </c>
      <c r="CG105" s="131">
        <f t="shared" si="133"/>
        <v>6.3794804340677413E-2</v>
      </c>
      <c r="CH105" s="132">
        <f t="shared" si="133"/>
        <v>6.1740166865315853E-2</v>
      </c>
      <c r="CI105" s="130">
        <f t="shared" si="133"/>
        <v>1.8555153830411352E-2</v>
      </c>
      <c r="CJ105" s="136">
        <f t="shared" si="133"/>
        <v>6.7219973490532103E-2</v>
      </c>
      <c r="CK105" s="137">
        <f t="shared" si="133"/>
        <v>3.5084871232093924E-2</v>
      </c>
    </row>
    <row r="106" spans="1:89" ht="14" thickTop="1">
      <c r="A106" s="249" t="s">
        <v>20</v>
      </c>
      <c r="B106" s="199">
        <v>5459</v>
      </c>
      <c r="C106" s="200">
        <v>970</v>
      </c>
      <c r="D106" s="201">
        <v>1492</v>
      </c>
      <c r="E106" s="202">
        <v>1421</v>
      </c>
      <c r="F106" s="199">
        <v>1033</v>
      </c>
      <c r="G106" s="203">
        <v>719</v>
      </c>
      <c r="H106" s="201">
        <v>1472</v>
      </c>
      <c r="I106" s="202">
        <v>1592</v>
      </c>
      <c r="J106" s="199">
        <v>522</v>
      </c>
      <c r="K106" s="203">
        <v>835</v>
      </c>
      <c r="L106" s="201">
        <v>437</v>
      </c>
      <c r="M106" s="199">
        <v>2327</v>
      </c>
      <c r="N106" s="204">
        <v>1565</v>
      </c>
      <c r="O106" s="205">
        <v>2737</v>
      </c>
      <c r="P106" s="199">
        <v>1676</v>
      </c>
      <c r="Q106" s="203">
        <v>1522</v>
      </c>
      <c r="R106" s="201">
        <v>1926</v>
      </c>
      <c r="S106" s="202">
        <v>1786</v>
      </c>
      <c r="T106" s="199">
        <v>284</v>
      </c>
      <c r="U106" s="203">
        <v>1966</v>
      </c>
      <c r="V106" s="201">
        <v>685</v>
      </c>
      <c r="W106" s="202">
        <v>3046</v>
      </c>
      <c r="X106" s="199">
        <v>1319</v>
      </c>
      <c r="Y106" s="203">
        <v>1726</v>
      </c>
      <c r="Z106" s="201">
        <v>4947</v>
      </c>
      <c r="AA106" s="199">
        <v>2525</v>
      </c>
      <c r="AB106" s="173">
        <v>22817</v>
      </c>
      <c r="AC106" s="174">
        <v>23172</v>
      </c>
      <c r="BI106" s="147" t="s">
        <v>20</v>
      </c>
      <c r="BJ106" s="130">
        <f t="shared" ref="BJ106:CK106" si="134">B106/B126</f>
        <v>9.3317834492897309E-2</v>
      </c>
      <c r="BK106" s="131">
        <f t="shared" si="134"/>
        <v>2.9508396203455828E-2</v>
      </c>
      <c r="BL106" s="132">
        <f t="shared" si="134"/>
        <v>6.8971893491124259E-2</v>
      </c>
      <c r="BM106" s="133">
        <f t="shared" si="134"/>
        <v>7.1902039164094517E-2</v>
      </c>
      <c r="BN106" s="130">
        <f t="shared" si="134"/>
        <v>7.5313502478856806E-2</v>
      </c>
      <c r="BO106" s="131">
        <f t="shared" si="134"/>
        <v>9.0759909113860143E-2</v>
      </c>
      <c r="BP106" s="132">
        <f t="shared" si="134"/>
        <v>5.7875285051505861E-2</v>
      </c>
      <c r="BQ106" s="133">
        <f t="shared" si="134"/>
        <v>4.2046324908221744E-2</v>
      </c>
      <c r="BR106" s="130">
        <f t="shared" si="134"/>
        <v>7.9670329670329665E-2</v>
      </c>
      <c r="BS106" s="131">
        <f t="shared" si="134"/>
        <v>0.10973846760415297</v>
      </c>
      <c r="BT106" s="132">
        <f t="shared" si="134"/>
        <v>3.697123519458545E-2</v>
      </c>
      <c r="BU106" s="130">
        <f t="shared" si="134"/>
        <v>0.10474904343911771</v>
      </c>
      <c r="BV106" s="134">
        <f t="shared" si="134"/>
        <v>6.1355706276708354E-2</v>
      </c>
      <c r="BW106" s="135">
        <f t="shared" si="134"/>
        <v>7.1848585079015065E-2</v>
      </c>
      <c r="BX106" s="130">
        <f t="shared" si="134"/>
        <v>0.10452787825870026</v>
      </c>
      <c r="BY106" s="131">
        <f t="shared" si="134"/>
        <v>7.6794994702053587E-2</v>
      </c>
      <c r="BZ106" s="132">
        <f t="shared" si="134"/>
        <v>9.4937644797160742E-2</v>
      </c>
      <c r="CA106" s="133">
        <f t="shared" si="134"/>
        <v>7.6158799198328436E-2</v>
      </c>
      <c r="CB106" s="130">
        <f t="shared" si="134"/>
        <v>3.3427495291902073E-2</v>
      </c>
      <c r="CC106" s="131">
        <f t="shared" si="134"/>
        <v>0.17125435540069686</v>
      </c>
      <c r="CD106" s="132">
        <f t="shared" si="134"/>
        <v>2.9857902536832012E-2</v>
      </c>
      <c r="CE106" s="133">
        <f t="shared" si="134"/>
        <v>0.10986078049484238</v>
      </c>
      <c r="CF106" s="130">
        <f t="shared" si="134"/>
        <v>5.7062513519359724E-2</v>
      </c>
      <c r="CG106" s="131">
        <f t="shared" si="134"/>
        <v>0.11351529102268991</v>
      </c>
      <c r="CH106" s="132">
        <f t="shared" si="134"/>
        <v>9.0712386540753642E-2</v>
      </c>
      <c r="CI106" s="130">
        <f t="shared" si="134"/>
        <v>5.7416376742388066E-2</v>
      </c>
      <c r="CJ106" s="136">
        <f t="shared" si="134"/>
        <v>7.3944563452582726E-2</v>
      </c>
      <c r="CK106" s="137">
        <f t="shared" si="134"/>
        <v>7.5234743308354654E-2</v>
      </c>
    </row>
    <row r="107" spans="1:89" ht="14" thickBot="1">
      <c r="A107" s="248" t="s">
        <v>21</v>
      </c>
      <c r="B107" s="192">
        <v>6030</v>
      </c>
      <c r="C107" s="193">
        <v>1080</v>
      </c>
      <c r="D107" s="194">
        <v>1611</v>
      </c>
      <c r="E107" s="195">
        <v>1194</v>
      </c>
      <c r="F107" s="192">
        <v>978</v>
      </c>
      <c r="G107" s="196">
        <v>636</v>
      </c>
      <c r="H107" s="194">
        <v>1074</v>
      </c>
      <c r="I107" s="195">
        <v>1583</v>
      </c>
      <c r="J107" s="192">
        <v>400</v>
      </c>
      <c r="K107" s="196">
        <v>981</v>
      </c>
      <c r="L107" s="194">
        <v>457</v>
      </c>
      <c r="M107" s="192">
        <v>2384</v>
      </c>
      <c r="N107" s="197">
        <v>1634</v>
      </c>
      <c r="O107" s="198">
        <v>3110</v>
      </c>
      <c r="P107" s="192">
        <v>1242</v>
      </c>
      <c r="Q107" s="196">
        <v>1342</v>
      </c>
      <c r="R107" s="194">
        <v>1719</v>
      </c>
      <c r="S107" s="195">
        <v>1082</v>
      </c>
      <c r="T107" s="192">
        <v>267</v>
      </c>
      <c r="U107" s="196">
        <v>1411</v>
      </c>
      <c r="V107" s="194">
        <v>593</v>
      </c>
      <c r="W107" s="195">
        <v>2233</v>
      </c>
      <c r="X107" s="192">
        <v>1223</v>
      </c>
      <c r="Y107" s="196">
        <v>1488</v>
      </c>
      <c r="Z107" s="194">
        <v>4295</v>
      </c>
      <c r="AA107" s="192">
        <v>1926</v>
      </c>
      <c r="AB107" s="173">
        <v>21523</v>
      </c>
      <c r="AC107" s="174">
        <v>20450</v>
      </c>
      <c r="AE107" s="246" t="s">
        <v>88</v>
      </c>
      <c r="BI107" s="138" t="s">
        <v>21</v>
      </c>
      <c r="BJ107" s="130">
        <f t="shared" ref="BJ107:CK107" si="135">B107/B126</f>
        <v>0.1030786851057283</v>
      </c>
      <c r="BK107" s="131">
        <f t="shared" si="135"/>
        <v>3.2854709174981747E-2</v>
      </c>
      <c r="BL107" s="132">
        <f t="shared" si="135"/>
        <v>7.4473002958579879E-2</v>
      </c>
      <c r="BM107" s="133">
        <f t="shared" si="135"/>
        <v>6.0415928755755702E-2</v>
      </c>
      <c r="BN107" s="130">
        <f t="shared" si="135"/>
        <v>7.1303587051618544E-2</v>
      </c>
      <c r="BO107" s="131">
        <f t="shared" si="135"/>
        <v>8.0282756879575867E-2</v>
      </c>
      <c r="BP107" s="132">
        <f t="shared" si="135"/>
        <v>4.2226940316112294E-2</v>
      </c>
      <c r="BQ107" s="133">
        <f t="shared" si="135"/>
        <v>4.180862583524813E-2</v>
      </c>
      <c r="BR107" s="130">
        <f t="shared" si="135"/>
        <v>6.1050061050061048E-2</v>
      </c>
      <c r="BS107" s="131">
        <f t="shared" si="135"/>
        <v>0.12892627152056774</v>
      </c>
      <c r="BT107" s="132">
        <f t="shared" si="135"/>
        <v>3.8663282571912011E-2</v>
      </c>
      <c r="BU107" s="130">
        <f t="shared" si="135"/>
        <v>0.10731487733513392</v>
      </c>
      <c r="BV107" s="134">
        <f t="shared" si="135"/>
        <v>6.4060846042262906E-2</v>
      </c>
      <c r="BW107" s="135">
        <f t="shared" si="135"/>
        <v>8.1640153304982407E-2</v>
      </c>
      <c r="BX107" s="130">
        <f t="shared" si="135"/>
        <v>7.746039665710365E-2</v>
      </c>
      <c r="BY107" s="131">
        <f t="shared" si="135"/>
        <v>6.7712800847671423E-2</v>
      </c>
      <c r="BZ107" s="132">
        <f t="shared" si="135"/>
        <v>8.473406615073692E-2</v>
      </c>
      <c r="CA107" s="133">
        <f t="shared" si="135"/>
        <v>4.6138757409065714E-2</v>
      </c>
      <c r="CB107" s="130">
        <f t="shared" si="135"/>
        <v>3.1426553672316386E-2</v>
      </c>
      <c r="CC107" s="131">
        <f t="shared" si="135"/>
        <v>0.12290940766550523</v>
      </c>
      <c r="CD107" s="132">
        <f t="shared" si="135"/>
        <v>2.5847790079330486E-2</v>
      </c>
      <c r="CE107" s="133">
        <f t="shared" si="135"/>
        <v>8.0538123061386427E-2</v>
      </c>
      <c r="CF107" s="130">
        <f t="shared" si="135"/>
        <v>5.2909366212416181E-2</v>
      </c>
      <c r="CG107" s="131">
        <f t="shared" si="135"/>
        <v>9.7862545215389674E-2</v>
      </c>
      <c r="CH107" s="132">
        <f t="shared" si="135"/>
        <v>7.8756761712661591E-2</v>
      </c>
      <c r="CI107" s="130">
        <f t="shared" si="135"/>
        <v>4.3795620437956206E-2</v>
      </c>
      <c r="CJ107" s="136">
        <f t="shared" si="135"/>
        <v>6.9751011929260559E-2</v>
      </c>
      <c r="CK107" s="137">
        <f t="shared" si="135"/>
        <v>6.6396966194366164E-2</v>
      </c>
    </row>
    <row r="108" spans="1:89" ht="15" thickTop="1" thickBot="1">
      <c r="A108" s="249" t="s">
        <v>22</v>
      </c>
      <c r="B108" s="199">
        <v>3486</v>
      </c>
      <c r="C108" s="200">
        <v>935</v>
      </c>
      <c r="D108" s="201">
        <v>509</v>
      </c>
      <c r="E108" s="202">
        <v>1054</v>
      </c>
      <c r="F108" s="199">
        <v>723</v>
      </c>
      <c r="G108" s="203">
        <v>501</v>
      </c>
      <c r="H108" s="201">
        <v>1563</v>
      </c>
      <c r="I108" s="202">
        <v>1405</v>
      </c>
      <c r="J108" s="199">
        <v>351</v>
      </c>
      <c r="K108" s="203">
        <v>802</v>
      </c>
      <c r="L108" s="201">
        <v>494</v>
      </c>
      <c r="M108" s="199">
        <v>2024</v>
      </c>
      <c r="N108" s="204">
        <v>1477</v>
      </c>
      <c r="O108" s="205">
        <v>2693</v>
      </c>
      <c r="P108" s="199">
        <v>897</v>
      </c>
      <c r="Q108" s="203">
        <v>1230</v>
      </c>
      <c r="R108" s="201">
        <v>1354</v>
      </c>
      <c r="S108" s="202">
        <v>1418</v>
      </c>
      <c r="T108" s="199">
        <v>254</v>
      </c>
      <c r="U108" s="203">
        <v>1261</v>
      </c>
      <c r="V108" s="201">
        <v>604</v>
      </c>
      <c r="W108" s="202">
        <v>2440</v>
      </c>
      <c r="X108" s="199">
        <v>1055</v>
      </c>
      <c r="Y108" s="203">
        <v>1538</v>
      </c>
      <c r="Z108" s="201">
        <v>3948</v>
      </c>
      <c r="AA108" s="199">
        <v>2060</v>
      </c>
      <c r="AB108" s="173">
        <v>16715</v>
      </c>
      <c r="AC108" s="174">
        <v>19361</v>
      </c>
      <c r="AE108" s="315" t="s">
        <v>0</v>
      </c>
      <c r="AF108" s="309" t="s">
        <v>1</v>
      </c>
      <c r="AG108" s="310"/>
      <c r="AH108" s="309" t="s">
        <v>2</v>
      </c>
      <c r="AI108" s="310"/>
      <c r="AJ108" s="309" t="s">
        <v>3</v>
      </c>
      <c r="AK108" s="310"/>
      <c r="AL108" s="309" t="s">
        <v>4</v>
      </c>
      <c r="AM108" s="310"/>
      <c r="AN108" s="309" t="s">
        <v>5</v>
      </c>
      <c r="AO108" s="310"/>
      <c r="AP108" s="309" t="s">
        <v>6</v>
      </c>
      <c r="AQ108" s="310"/>
      <c r="AR108" s="309" t="s">
        <v>7</v>
      </c>
      <c r="AS108" s="310"/>
      <c r="AT108" s="309" t="s">
        <v>8</v>
      </c>
      <c r="AU108" s="310"/>
      <c r="AV108" s="309" t="s">
        <v>9</v>
      </c>
      <c r="AW108" s="310"/>
      <c r="AX108" s="309" t="s">
        <v>10</v>
      </c>
      <c r="AY108" s="310"/>
      <c r="AZ108" s="309" t="s">
        <v>11</v>
      </c>
      <c r="BA108" s="310"/>
      <c r="BB108" s="309" t="s">
        <v>12</v>
      </c>
      <c r="BC108" s="310"/>
      <c r="BD108" s="311" t="s">
        <v>40</v>
      </c>
      <c r="BE108" s="312"/>
      <c r="BF108" s="313" t="s">
        <v>41</v>
      </c>
      <c r="BG108" s="314"/>
      <c r="BI108" s="147" t="s">
        <v>22</v>
      </c>
      <c r="BJ108" s="130">
        <f t="shared" ref="BJ108:CK108" si="136">B108/B126</f>
        <v>5.9590762235251886E-2</v>
      </c>
      <c r="BK108" s="131">
        <f t="shared" si="136"/>
        <v>2.8443660257970307E-2</v>
      </c>
      <c r="BL108" s="132">
        <f t="shared" si="136"/>
        <v>2.3529955621301776E-2</v>
      </c>
      <c r="BM108" s="133">
        <f t="shared" si="136"/>
        <v>5.3331984010524719E-2</v>
      </c>
      <c r="BN108" s="130">
        <f t="shared" si="136"/>
        <v>5.2712160979877513E-2</v>
      </c>
      <c r="BO108" s="131">
        <f t="shared" si="136"/>
        <v>6.3241605655137589E-2</v>
      </c>
      <c r="BP108" s="132">
        <f t="shared" si="136"/>
        <v>6.145317291814107E-2</v>
      </c>
      <c r="BQ108" s="133">
        <f t="shared" si="136"/>
        <v>3.710746639199218E-2</v>
      </c>
      <c r="BR108" s="130">
        <f t="shared" si="136"/>
        <v>5.3571428571428568E-2</v>
      </c>
      <c r="BS108" s="131">
        <f t="shared" si="136"/>
        <v>0.10540149822578525</v>
      </c>
      <c r="BT108" s="132">
        <f t="shared" si="136"/>
        <v>4.1793570219966159E-2</v>
      </c>
      <c r="BU108" s="130">
        <f t="shared" si="136"/>
        <v>9.1109610623452617E-2</v>
      </c>
      <c r="BV108" s="134">
        <f t="shared" si="136"/>
        <v>5.7905672952522837E-2</v>
      </c>
      <c r="BW108" s="135">
        <f t="shared" si="136"/>
        <v>7.0693547540295054E-2</v>
      </c>
      <c r="BX108" s="130">
        <f t="shared" si="136"/>
        <v>5.5943619807908192E-2</v>
      </c>
      <c r="BY108" s="131">
        <f t="shared" si="136"/>
        <v>6.2061658004944752E-2</v>
      </c>
      <c r="BZ108" s="132">
        <f t="shared" si="136"/>
        <v>6.6742248730714257E-2</v>
      </c>
      <c r="CA108" s="133">
        <f t="shared" si="136"/>
        <v>6.0466504626668374E-2</v>
      </c>
      <c r="CB108" s="130">
        <f t="shared" si="136"/>
        <v>2.9896421845574388E-2</v>
      </c>
      <c r="CC108" s="131">
        <f t="shared" si="136"/>
        <v>0.10984320557491289</v>
      </c>
      <c r="CD108" s="132">
        <f t="shared" si="136"/>
        <v>2.6327260047075234E-2</v>
      </c>
      <c r="CE108" s="133">
        <f t="shared" si="136"/>
        <v>8.8004039529683331E-2</v>
      </c>
      <c r="CF108" s="130">
        <f t="shared" si="136"/>
        <v>4.5641358425264983E-2</v>
      </c>
      <c r="CG108" s="131">
        <f t="shared" si="136"/>
        <v>0.10115093719171325</v>
      </c>
      <c r="CH108" s="132">
        <f t="shared" si="136"/>
        <v>7.2393875492802781E-2</v>
      </c>
      <c r="CI108" s="130">
        <f t="shared" si="136"/>
        <v>4.6842667758146307E-2</v>
      </c>
      <c r="CJ108" s="136">
        <f t="shared" si="136"/>
        <v>5.4169407814783729E-2</v>
      </c>
      <c r="CK108" s="137">
        <f t="shared" si="136"/>
        <v>6.2861205989688182E-2</v>
      </c>
    </row>
    <row r="109" spans="1:89" ht="15" thickTop="1" thickBot="1">
      <c r="A109" s="248" t="s">
        <v>23</v>
      </c>
      <c r="B109" s="192">
        <v>4499</v>
      </c>
      <c r="C109" s="193">
        <v>1250</v>
      </c>
      <c r="D109" s="194">
        <v>1250</v>
      </c>
      <c r="E109" s="195">
        <v>942</v>
      </c>
      <c r="F109" s="192">
        <v>879</v>
      </c>
      <c r="G109" s="196">
        <v>527</v>
      </c>
      <c r="H109" s="194">
        <v>845</v>
      </c>
      <c r="I109" s="195">
        <v>1635</v>
      </c>
      <c r="J109" s="192">
        <v>348</v>
      </c>
      <c r="K109" s="196">
        <v>758</v>
      </c>
      <c r="L109" s="194">
        <v>466</v>
      </c>
      <c r="M109" s="192">
        <v>1783</v>
      </c>
      <c r="N109" s="197">
        <v>1235</v>
      </c>
      <c r="O109" s="198">
        <v>2471</v>
      </c>
      <c r="P109" s="192">
        <v>733</v>
      </c>
      <c r="Q109" s="196">
        <v>1255</v>
      </c>
      <c r="R109" s="194">
        <v>1375</v>
      </c>
      <c r="S109" s="195">
        <v>1168</v>
      </c>
      <c r="T109" s="192">
        <v>403</v>
      </c>
      <c r="U109" s="196">
        <v>660</v>
      </c>
      <c r="V109" s="194">
        <v>679</v>
      </c>
      <c r="W109" s="195">
        <v>1835</v>
      </c>
      <c r="X109" s="192">
        <v>958</v>
      </c>
      <c r="Y109" s="196">
        <v>820</v>
      </c>
      <c r="Z109" s="194">
        <v>3594</v>
      </c>
      <c r="AA109" s="192">
        <v>1704</v>
      </c>
      <c r="AB109" s="173">
        <v>17264</v>
      </c>
      <c r="AC109" s="174">
        <v>16808</v>
      </c>
      <c r="AE109" s="316"/>
      <c r="AF109" s="117" t="s">
        <v>14</v>
      </c>
      <c r="AG109" s="118" t="s">
        <v>15</v>
      </c>
      <c r="AH109" s="119" t="s">
        <v>14</v>
      </c>
      <c r="AI109" s="120" t="s">
        <v>15</v>
      </c>
      <c r="AJ109" s="117" t="s">
        <v>14</v>
      </c>
      <c r="AK109" s="118" t="s">
        <v>15</v>
      </c>
      <c r="AL109" s="119" t="s">
        <v>14</v>
      </c>
      <c r="AM109" s="120" t="s">
        <v>15</v>
      </c>
      <c r="AN109" s="117" t="s">
        <v>14</v>
      </c>
      <c r="AO109" s="118" t="s">
        <v>15</v>
      </c>
      <c r="AP109" s="119" t="s">
        <v>14</v>
      </c>
      <c r="AQ109" s="117" t="s">
        <v>15</v>
      </c>
      <c r="AR109" s="121" t="s">
        <v>14</v>
      </c>
      <c r="AS109" s="122" t="s">
        <v>15</v>
      </c>
      <c r="AT109" s="117" t="s">
        <v>14</v>
      </c>
      <c r="AU109" s="118" t="s">
        <v>15</v>
      </c>
      <c r="AV109" s="119" t="s">
        <v>14</v>
      </c>
      <c r="AW109" s="120" t="s">
        <v>15</v>
      </c>
      <c r="AX109" s="117" t="s">
        <v>14</v>
      </c>
      <c r="AY109" s="118" t="s">
        <v>15</v>
      </c>
      <c r="AZ109" s="119" t="s">
        <v>14</v>
      </c>
      <c r="BA109" s="120" t="s">
        <v>15</v>
      </c>
      <c r="BB109" s="117" t="s">
        <v>14</v>
      </c>
      <c r="BC109" s="118" t="s">
        <v>15</v>
      </c>
      <c r="BD109" s="28" t="s">
        <v>14</v>
      </c>
      <c r="BE109" s="123" t="s">
        <v>15</v>
      </c>
      <c r="BF109" s="177" t="s">
        <v>14</v>
      </c>
      <c r="BG109" s="178" t="s">
        <v>15</v>
      </c>
      <c r="BI109" s="138" t="s">
        <v>23</v>
      </c>
      <c r="BJ109" s="130">
        <f t="shared" ref="BJ109:CK109" si="137">B109/B126</f>
        <v>7.690729756064206E-2</v>
      </c>
      <c r="BK109" s="131">
        <f t="shared" si="137"/>
        <v>3.8026283767339984E-2</v>
      </c>
      <c r="BL109" s="132">
        <f t="shared" si="137"/>
        <v>5.7784763313609468E-2</v>
      </c>
      <c r="BM109" s="133">
        <f t="shared" si="137"/>
        <v>4.7664828214339927E-2</v>
      </c>
      <c r="BN109" s="130">
        <f t="shared" si="137"/>
        <v>6.4085739282589677E-2</v>
      </c>
      <c r="BO109" s="131">
        <f t="shared" si="137"/>
        <v>6.652360515021459E-2</v>
      </c>
      <c r="BP109" s="132">
        <f t="shared" si="137"/>
        <v>3.3223244475898403E-2</v>
      </c>
      <c r="BQ109" s="133">
        <f t="shared" si="137"/>
        <v>4.3181998256873466E-2</v>
      </c>
      <c r="BR109" s="130">
        <f t="shared" si="137"/>
        <v>5.3113553113553112E-2</v>
      </c>
      <c r="BS109" s="131">
        <f t="shared" si="137"/>
        <v>9.9618872387961618E-2</v>
      </c>
      <c r="BT109" s="132">
        <f t="shared" si="137"/>
        <v>3.9424703891708969E-2</v>
      </c>
      <c r="BU109" s="130">
        <f t="shared" si="137"/>
        <v>8.0261084852577089E-2</v>
      </c>
      <c r="BV109" s="134">
        <f t="shared" si="137"/>
        <v>4.8418081311012662E-2</v>
      </c>
      <c r="BW109" s="135">
        <f t="shared" si="137"/>
        <v>6.486585814038956E-2</v>
      </c>
      <c r="BX109" s="130">
        <f t="shared" si="137"/>
        <v>4.5715354870899338E-2</v>
      </c>
      <c r="BY109" s="131">
        <f t="shared" si="137"/>
        <v>6.3323073818053383E-2</v>
      </c>
      <c r="BZ109" s="132">
        <f t="shared" si="137"/>
        <v>6.7777394390496376E-2</v>
      </c>
      <c r="CA109" s="133">
        <f t="shared" si="137"/>
        <v>4.9805978423094963E-2</v>
      </c>
      <c r="CB109" s="130">
        <f t="shared" si="137"/>
        <v>4.7434086629001886E-2</v>
      </c>
      <c r="CC109" s="131">
        <f t="shared" si="137"/>
        <v>5.7491289198606271E-2</v>
      </c>
      <c r="CD109" s="132">
        <f t="shared" si="137"/>
        <v>2.9596373463516696E-2</v>
      </c>
      <c r="CE109" s="133">
        <f t="shared" si="137"/>
        <v>6.6183365793839724E-2</v>
      </c>
      <c r="CF109" s="130">
        <f t="shared" si="137"/>
        <v>4.1444949167207444E-2</v>
      </c>
      <c r="CG109" s="131">
        <f t="shared" si="137"/>
        <v>5.3929628411706676E-2</v>
      </c>
      <c r="CH109" s="132">
        <f t="shared" si="137"/>
        <v>6.5902631337673059E-2</v>
      </c>
      <c r="CI109" s="130">
        <f t="shared" si="137"/>
        <v>3.8747527116447231E-2</v>
      </c>
      <c r="CJ109" s="136">
        <f t="shared" si="137"/>
        <v>5.5948588484261222E-2</v>
      </c>
      <c r="CK109" s="137">
        <f t="shared" si="137"/>
        <v>5.4572137300484422E-2</v>
      </c>
    </row>
    <row r="110" spans="1:89" ht="14" thickTop="1">
      <c r="A110" s="249" t="s">
        <v>24</v>
      </c>
      <c r="B110" s="206">
        <v>3540</v>
      </c>
      <c r="C110" s="200">
        <v>1045</v>
      </c>
      <c r="D110" s="201">
        <v>1253</v>
      </c>
      <c r="E110" s="202">
        <v>855</v>
      </c>
      <c r="F110" s="199">
        <v>873</v>
      </c>
      <c r="G110" s="203">
        <v>568</v>
      </c>
      <c r="H110" s="201">
        <v>1181</v>
      </c>
      <c r="I110" s="202">
        <v>2152</v>
      </c>
      <c r="J110" s="199">
        <v>380</v>
      </c>
      <c r="K110" s="203">
        <v>734</v>
      </c>
      <c r="L110" s="201">
        <v>502</v>
      </c>
      <c r="M110" s="199">
        <v>1580</v>
      </c>
      <c r="N110" s="204">
        <v>1311</v>
      </c>
      <c r="O110" s="207">
        <v>2457</v>
      </c>
      <c r="P110" s="199">
        <v>742</v>
      </c>
      <c r="Q110" s="203">
        <v>1236</v>
      </c>
      <c r="R110" s="201">
        <v>1202</v>
      </c>
      <c r="S110" s="202">
        <v>1246</v>
      </c>
      <c r="T110" s="199">
        <v>307</v>
      </c>
      <c r="U110" s="203">
        <v>692</v>
      </c>
      <c r="V110" s="201">
        <v>742</v>
      </c>
      <c r="W110" s="208">
        <v>1902</v>
      </c>
      <c r="X110" s="199">
        <v>980</v>
      </c>
      <c r="Y110" s="203">
        <v>867</v>
      </c>
      <c r="Z110" s="201">
        <v>3280</v>
      </c>
      <c r="AA110" s="199">
        <v>2367</v>
      </c>
      <c r="AB110" s="173">
        <v>16293</v>
      </c>
      <c r="AC110" s="174">
        <v>17701</v>
      </c>
      <c r="AE110" s="254" t="str">
        <f>$AE$17</f>
        <v>17:00 - 17:59</v>
      </c>
      <c r="AF110" s="127">
        <f t="shared" ref="AF110:AO112" si="138">SUMIF($A$9:$A$32,$AE110,B$102:B$125)</f>
        <v>2552</v>
      </c>
      <c r="AG110" s="189">
        <f t="shared" si="138"/>
        <v>3795</v>
      </c>
      <c r="AH110" s="128">
        <f t="shared" si="138"/>
        <v>1852</v>
      </c>
      <c r="AI110" s="181">
        <f t="shared" si="138"/>
        <v>1967</v>
      </c>
      <c r="AJ110" s="127">
        <f t="shared" si="138"/>
        <v>1178</v>
      </c>
      <c r="AK110" s="129">
        <f t="shared" si="138"/>
        <v>597</v>
      </c>
      <c r="AL110" s="128">
        <f t="shared" si="138"/>
        <v>2132</v>
      </c>
      <c r="AM110" s="181">
        <f t="shared" si="138"/>
        <v>4000</v>
      </c>
      <c r="AN110" s="127">
        <f t="shared" si="138"/>
        <v>710</v>
      </c>
      <c r="AO110" s="129">
        <f t="shared" si="138"/>
        <v>283</v>
      </c>
      <c r="AP110" s="128">
        <f t="shared" ref="AP110:AY112" si="139">SUMIF($A$9:$A$32,$AE110,L$102:L$125)</f>
        <v>1580</v>
      </c>
      <c r="AQ110" s="127">
        <f t="shared" si="139"/>
        <v>1056</v>
      </c>
      <c r="AR110" s="180">
        <f t="shared" si="139"/>
        <v>2204</v>
      </c>
      <c r="AS110" s="182">
        <f t="shared" si="139"/>
        <v>2088</v>
      </c>
      <c r="AT110" s="127">
        <f t="shared" si="139"/>
        <v>1364</v>
      </c>
      <c r="AU110" s="129">
        <f t="shared" si="139"/>
        <v>1362</v>
      </c>
      <c r="AV110" s="128">
        <f t="shared" si="139"/>
        <v>1520</v>
      </c>
      <c r="AW110" s="181">
        <f t="shared" si="139"/>
        <v>1725</v>
      </c>
      <c r="AX110" s="127">
        <f t="shared" si="139"/>
        <v>1163</v>
      </c>
      <c r="AY110" s="129">
        <f t="shared" si="139"/>
        <v>415</v>
      </c>
      <c r="AZ110" s="128">
        <f t="shared" ref="AZ110:BE112" si="140">SUMIF($A$9:$A$32,$AE110,V$102:V$125)</f>
        <v>2574</v>
      </c>
      <c r="BA110" s="181">
        <f t="shared" si="140"/>
        <v>1359</v>
      </c>
      <c r="BB110" s="127">
        <f t="shared" si="140"/>
        <v>2985</v>
      </c>
      <c r="BC110" s="129">
        <f t="shared" si="140"/>
        <v>709</v>
      </c>
      <c r="BD110" s="187">
        <f t="shared" si="140"/>
        <v>4227</v>
      </c>
      <c r="BE110" s="188">
        <f t="shared" si="140"/>
        <v>4181</v>
      </c>
      <c r="BF110" s="171">
        <f>AF110+AH110+AJ110+AL110+AN110+AP110+AR110+AT110+AV110+AX110+AZ110+BB110+BD110</f>
        <v>26041</v>
      </c>
      <c r="BG110" s="172">
        <f>AG110+AI110+AK110+AM110+AO110+AQ110+AS110+AU110+AW110+AY110+BA110+BC110+BE110</f>
        <v>23537</v>
      </c>
      <c r="BI110" s="147" t="s">
        <v>24</v>
      </c>
      <c r="BJ110" s="130">
        <f t="shared" ref="BJ110:CK110" si="141">B110/B126</f>
        <v>6.0513854937691243E-2</v>
      </c>
      <c r="BK110" s="131">
        <f t="shared" si="141"/>
        <v>3.1789973229496227E-2</v>
      </c>
      <c r="BL110" s="132">
        <f t="shared" si="141"/>
        <v>5.7923446745562129E-2</v>
      </c>
      <c r="BM110" s="133">
        <f t="shared" si="141"/>
        <v>4.3262662551232102E-2</v>
      </c>
      <c r="BN110" s="130">
        <f t="shared" si="141"/>
        <v>6.3648293963254596E-2</v>
      </c>
      <c r="BO110" s="131">
        <f t="shared" si="141"/>
        <v>7.1699065892451397E-2</v>
      </c>
      <c r="BP110" s="132">
        <f t="shared" si="141"/>
        <v>4.6433907368089958E-2</v>
      </c>
      <c r="BQ110" s="133">
        <f t="shared" si="141"/>
        <v>5.6836489448802263E-2</v>
      </c>
      <c r="BR110" s="130">
        <f t="shared" si="141"/>
        <v>5.7997557997558E-2</v>
      </c>
      <c r="BS110" s="131">
        <f t="shared" si="141"/>
        <v>9.6464712840057823E-2</v>
      </c>
      <c r="BT110" s="132">
        <f t="shared" si="141"/>
        <v>4.2470389170896787E-2</v>
      </c>
      <c r="BU110" s="130">
        <f t="shared" si="141"/>
        <v>7.1123115012379029E-2</v>
      </c>
      <c r="BV110" s="134">
        <f t="shared" si="141"/>
        <v>5.1397655545536519E-2</v>
      </c>
      <c r="BW110" s="135">
        <f t="shared" si="141"/>
        <v>6.4498346196251374E-2</v>
      </c>
      <c r="BX110" s="130">
        <f t="shared" si="141"/>
        <v>4.6276662093052263E-2</v>
      </c>
      <c r="BY110" s="131">
        <f t="shared" si="141"/>
        <v>6.2364397800090822E-2</v>
      </c>
      <c r="BZ110" s="132">
        <f t="shared" si="141"/>
        <v>5.9249765859910285E-2</v>
      </c>
      <c r="CA110" s="133">
        <f t="shared" si="141"/>
        <v>5.3132062598609871E-2</v>
      </c>
      <c r="CB110" s="130">
        <f t="shared" si="141"/>
        <v>3.6134651600753298E-2</v>
      </c>
      <c r="CC110" s="131">
        <f t="shared" si="141"/>
        <v>6.0278745644599306E-2</v>
      </c>
      <c r="CD110" s="132">
        <f t="shared" si="141"/>
        <v>3.2342428733327523E-2</v>
      </c>
      <c r="CE110" s="133">
        <f t="shared" si="141"/>
        <v>6.859987015797446E-2</v>
      </c>
      <c r="CF110" s="130">
        <f t="shared" si="141"/>
        <v>4.239671209171534E-2</v>
      </c>
      <c r="CG110" s="131">
        <f t="shared" si="141"/>
        <v>5.7020716869450837E-2</v>
      </c>
      <c r="CH110" s="132">
        <f t="shared" si="141"/>
        <v>6.0144861098377189E-2</v>
      </c>
      <c r="CI110" s="130">
        <f t="shared" si="141"/>
        <v>5.3823589603656456E-2</v>
      </c>
      <c r="CJ110" s="136">
        <f t="shared" si="141"/>
        <v>5.2801804458646205E-2</v>
      </c>
      <c r="CK110" s="137">
        <f t="shared" si="141"/>
        <v>5.7471525604228628E-2</v>
      </c>
    </row>
    <row r="111" spans="1:89">
      <c r="A111" s="248" t="s">
        <v>25</v>
      </c>
      <c r="B111" s="209">
        <v>3572</v>
      </c>
      <c r="C111" s="193">
        <v>1238</v>
      </c>
      <c r="D111" s="194">
        <v>1349</v>
      </c>
      <c r="E111" s="195">
        <v>657</v>
      </c>
      <c r="F111" s="192">
        <v>1139</v>
      </c>
      <c r="G111" s="196">
        <v>267</v>
      </c>
      <c r="H111" s="194">
        <v>1583</v>
      </c>
      <c r="I111" s="195">
        <v>2076</v>
      </c>
      <c r="J111" s="192">
        <v>343</v>
      </c>
      <c r="K111" s="193">
        <v>543</v>
      </c>
      <c r="L111" s="194">
        <v>548</v>
      </c>
      <c r="M111" s="192">
        <v>1503</v>
      </c>
      <c r="N111" s="197">
        <v>1400</v>
      </c>
      <c r="O111" s="210">
        <v>2319</v>
      </c>
      <c r="P111" s="192">
        <v>823</v>
      </c>
      <c r="Q111" s="193">
        <v>1008</v>
      </c>
      <c r="R111" s="194">
        <v>1156</v>
      </c>
      <c r="S111" s="195">
        <v>1398</v>
      </c>
      <c r="T111" s="201">
        <v>336</v>
      </c>
      <c r="U111" s="192">
        <v>768</v>
      </c>
      <c r="V111" s="194">
        <v>883</v>
      </c>
      <c r="W111" s="211">
        <v>2184</v>
      </c>
      <c r="X111" s="192">
        <v>1125</v>
      </c>
      <c r="Y111" s="196">
        <v>913</v>
      </c>
      <c r="Z111" s="194">
        <v>3007</v>
      </c>
      <c r="AA111" s="192">
        <v>2275</v>
      </c>
      <c r="AB111" s="173">
        <v>17264</v>
      </c>
      <c r="AC111" s="174">
        <v>17149</v>
      </c>
      <c r="AE111" s="255" t="str">
        <f>$AE$18</f>
        <v>18:00 - 18:59</v>
      </c>
      <c r="AF111" s="127">
        <f t="shared" si="138"/>
        <v>1991</v>
      </c>
      <c r="AG111" s="193">
        <f t="shared" si="138"/>
        <v>3286</v>
      </c>
      <c r="AH111" s="194">
        <f t="shared" si="138"/>
        <v>1219</v>
      </c>
      <c r="AI111" s="195">
        <f t="shared" si="138"/>
        <v>1659</v>
      </c>
      <c r="AJ111" s="192">
        <f t="shared" si="138"/>
        <v>813</v>
      </c>
      <c r="AK111" s="196">
        <f t="shared" si="138"/>
        <v>471</v>
      </c>
      <c r="AL111" s="194">
        <f t="shared" si="138"/>
        <v>2084</v>
      </c>
      <c r="AM111" s="195">
        <f t="shared" si="138"/>
        <v>3177</v>
      </c>
      <c r="AN111" s="192">
        <f t="shared" si="138"/>
        <v>651</v>
      </c>
      <c r="AO111" s="196">
        <f t="shared" si="138"/>
        <v>214</v>
      </c>
      <c r="AP111" s="194">
        <f t="shared" si="139"/>
        <v>1524</v>
      </c>
      <c r="AQ111" s="192">
        <f t="shared" si="139"/>
        <v>792</v>
      </c>
      <c r="AR111" s="197">
        <f t="shared" si="139"/>
        <v>2266</v>
      </c>
      <c r="AS111" s="198">
        <f t="shared" si="139"/>
        <v>1937</v>
      </c>
      <c r="AT111" s="192">
        <f t="shared" si="139"/>
        <v>1350</v>
      </c>
      <c r="AU111" s="196">
        <f t="shared" si="139"/>
        <v>1381</v>
      </c>
      <c r="AV111" s="194">
        <f t="shared" si="139"/>
        <v>1231</v>
      </c>
      <c r="AW111" s="195">
        <f t="shared" si="139"/>
        <v>1903</v>
      </c>
      <c r="AX111" s="192">
        <f t="shared" si="139"/>
        <v>750</v>
      </c>
      <c r="AY111" s="196">
        <f t="shared" si="139"/>
        <v>382</v>
      </c>
      <c r="AZ111" s="194">
        <f t="shared" si="140"/>
        <v>2528</v>
      </c>
      <c r="BA111" s="195">
        <f t="shared" si="140"/>
        <v>1294</v>
      </c>
      <c r="BB111" s="192">
        <f t="shared" si="140"/>
        <v>2251</v>
      </c>
      <c r="BC111" s="196">
        <f t="shared" si="140"/>
        <v>786</v>
      </c>
      <c r="BD111" s="194">
        <f t="shared" si="140"/>
        <v>3806</v>
      </c>
      <c r="BE111" s="192">
        <f t="shared" si="140"/>
        <v>4247</v>
      </c>
      <c r="BF111" s="173">
        <f>SUM(AF111,AH111,AJ111,AL111,AN111,AP111,AR111,AT111,AV111,AX111,AZ111,BB111,BD111)</f>
        <v>22464</v>
      </c>
      <c r="BG111" s="174">
        <f>SUM(AG111,AI111,AK111,AM111,AO111,AQ111,AS111,AU111,AW111,AY111,BA111,BC111,BE111)</f>
        <v>21529</v>
      </c>
      <c r="BI111" s="138" t="s">
        <v>25</v>
      </c>
      <c r="BJ111" s="130">
        <f t="shared" ref="BJ111:CK111" si="142">B111/B126</f>
        <v>6.1060872835433086E-2</v>
      </c>
      <c r="BK111" s="131">
        <f t="shared" si="142"/>
        <v>3.7661231443173522E-2</v>
      </c>
      <c r="BL111" s="132">
        <f t="shared" si="142"/>
        <v>6.2361316568047338E-2</v>
      </c>
      <c r="BM111" s="133">
        <f t="shared" si="142"/>
        <v>3.324394069726256E-2</v>
      </c>
      <c r="BN111" s="130">
        <f t="shared" si="142"/>
        <v>8.3041703120443275E-2</v>
      </c>
      <c r="BO111" s="131">
        <f t="shared" si="142"/>
        <v>3.3703610199444588E-2</v>
      </c>
      <c r="BP111" s="132">
        <f t="shared" si="142"/>
        <v>6.2239521899819142E-2</v>
      </c>
      <c r="BQ111" s="133">
        <f t="shared" si="142"/>
        <v>5.4829252832580617E-2</v>
      </c>
      <c r="BR111" s="130">
        <f t="shared" si="142"/>
        <v>5.2350427350427352E-2</v>
      </c>
      <c r="BS111" s="131">
        <f t="shared" si="142"/>
        <v>7.1362859771323436E-2</v>
      </c>
      <c r="BT111" s="132">
        <f t="shared" si="142"/>
        <v>4.6362098138747886E-2</v>
      </c>
      <c r="BU111" s="130">
        <f t="shared" si="142"/>
        <v>6.7656988521269418E-2</v>
      </c>
      <c r="BV111" s="134">
        <f t="shared" si="142"/>
        <v>5.4886893793860511E-2</v>
      </c>
      <c r="BW111" s="135">
        <f t="shared" si="142"/>
        <v>6.0875728461174991E-2</v>
      </c>
      <c r="BX111" s="130">
        <f t="shared" si="142"/>
        <v>5.1328427092428588E-2</v>
      </c>
      <c r="BY111" s="131">
        <f t="shared" si="142"/>
        <v>5.0860285584540088E-2</v>
      </c>
      <c r="BZ111" s="132">
        <f t="shared" si="142"/>
        <v>5.6982303938482776E-2</v>
      </c>
      <c r="CA111" s="133">
        <f t="shared" si="142"/>
        <v>5.96136625303825E-2</v>
      </c>
      <c r="CB111" s="130">
        <f t="shared" si="142"/>
        <v>3.954802259887006E-2</v>
      </c>
      <c r="CC111" s="131">
        <f t="shared" si="142"/>
        <v>6.6898954703832753E-2</v>
      </c>
      <c r="CD111" s="132">
        <f t="shared" si="142"/>
        <v>3.848836195623747E-2</v>
      </c>
      <c r="CE111" s="133">
        <f t="shared" si="142"/>
        <v>7.8770828824929667E-2</v>
      </c>
      <c r="CF111" s="130">
        <f t="shared" si="142"/>
        <v>4.8669695003244647E-2</v>
      </c>
      <c r="CG111" s="131">
        <f t="shared" si="142"/>
        <v>6.0046037487668527E-2</v>
      </c>
      <c r="CH111" s="132">
        <f t="shared" si="142"/>
        <v>5.5138901622811036E-2</v>
      </c>
      <c r="CI111" s="130">
        <f t="shared" si="142"/>
        <v>5.1731586965913998E-2</v>
      </c>
      <c r="CJ111" s="136">
        <f t="shared" si="142"/>
        <v>5.5948588484261222E-2</v>
      </c>
      <c r="CK111" s="137">
        <f t="shared" si="142"/>
        <v>5.5679294536292681E-2</v>
      </c>
    </row>
    <row r="112" spans="1:89" ht="14" thickBot="1">
      <c r="A112" s="249" t="s">
        <v>26</v>
      </c>
      <c r="B112" s="206">
        <v>3249</v>
      </c>
      <c r="C112" s="200">
        <v>1634</v>
      </c>
      <c r="D112" s="201">
        <v>1318</v>
      </c>
      <c r="E112" s="202">
        <v>1098</v>
      </c>
      <c r="F112" s="199">
        <v>670</v>
      </c>
      <c r="G112" s="203">
        <v>595</v>
      </c>
      <c r="H112" s="201">
        <v>1543</v>
      </c>
      <c r="I112" s="202">
        <v>2058</v>
      </c>
      <c r="J112" s="199">
        <v>359</v>
      </c>
      <c r="K112" s="200">
        <v>397</v>
      </c>
      <c r="L112" s="201">
        <v>515</v>
      </c>
      <c r="M112" s="199">
        <v>1402</v>
      </c>
      <c r="N112" s="204">
        <v>1364</v>
      </c>
      <c r="O112" s="207">
        <v>2227</v>
      </c>
      <c r="P112" s="199">
        <v>771</v>
      </c>
      <c r="Q112" s="200">
        <v>1193</v>
      </c>
      <c r="R112" s="201">
        <v>1109</v>
      </c>
      <c r="S112" s="202">
        <v>1492</v>
      </c>
      <c r="T112" s="199">
        <v>438</v>
      </c>
      <c r="U112" s="203">
        <v>622</v>
      </c>
      <c r="V112" s="201">
        <v>1063</v>
      </c>
      <c r="W112" s="208">
        <v>1767</v>
      </c>
      <c r="X112" s="199">
        <v>972</v>
      </c>
      <c r="Y112" s="203">
        <v>895</v>
      </c>
      <c r="Z112" s="201">
        <v>2855</v>
      </c>
      <c r="AA112" s="199">
        <v>2777</v>
      </c>
      <c r="AB112" s="173">
        <v>16226</v>
      </c>
      <c r="AC112" s="174">
        <v>18157</v>
      </c>
      <c r="AE112" s="254" t="str">
        <f>$AE$19</f>
        <v>19:00 - 19:59</v>
      </c>
      <c r="AF112" s="127">
        <f t="shared" si="138"/>
        <v>3012</v>
      </c>
      <c r="AG112" s="200">
        <f t="shared" si="138"/>
        <v>4351</v>
      </c>
      <c r="AH112" s="201">
        <f t="shared" si="138"/>
        <v>1399</v>
      </c>
      <c r="AI112" s="202">
        <f t="shared" si="138"/>
        <v>1545</v>
      </c>
      <c r="AJ112" s="199">
        <f t="shared" si="138"/>
        <v>665</v>
      </c>
      <c r="AK112" s="203">
        <f t="shared" si="138"/>
        <v>525</v>
      </c>
      <c r="AL112" s="201">
        <f t="shared" si="138"/>
        <v>2023</v>
      </c>
      <c r="AM112" s="202">
        <f t="shared" si="138"/>
        <v>3238</v>
      </c>
      <c r="AN112" s="199">
        <f t="shared" si="138"/>
        <v>386</v>
      </c>
      <c r="AO112" s="203">
        <f t="shared" si="138"/>
        <v>213</v>
      </c>
      <c r="AP112" s="201">
        <f t="shared" si="139"/>
        <v>1170</v>
      </c>
      <c r="AQ112" s="199">
        <f t="shared" si="139"/>
        <v>834</v>
      </c>
      <c r="AR112" s="204">
        <f t="shared" si="139"/>
        <v>1930</v>
      </c>
      <c r="AS112" s="205">
        <f t="shared" si="139"/>
        <v>2000</v>
      </c>
      <c r="AT112" s="199">
        <f t="shared" si="139"/>
        <v>1044</v>
      </c>
      <c r="AU112" s="203">
        <f t="shared" si="139"/>
        <v>1387</v>
      </c>
      <c r="AV112" s="201">
        <f t="shared" si="139"/>
        <v>1121</v>
      </c>
      <c r="AW112" s="202">
        <f t="shared" si="139"/>
        <v>1796</v>
      </c>
      <c r="AX112" s="199">
        <f t="shared" si="139"/>
        <v>623</v>
      </c>
      <c r="AY112" s="203">
        <f t="shared" si="139"/>
        <v>420</v>
      </c>
      <c r="AZ112" s="201">
        <f t="shared" si="140"/>
        <v>2050</v>
      </c>
      <c r="BA112" s="202">
        <f t="shared" si="140"/>
        <v>1306</v>
      </c>
      <c r="BB112" s="199">
        <f t="shared" si="140"/>
        <v>2365</v>
      </c>
      <c r="BC112" s="203">
        <f t="shared" si="140"/>
        <v>785</v>
      </c>
      <c r="BD112" s="201">
        <f t="shared" si="140"/>
        <v>2778</v>
      </c>
      <c r="BE112" s="199">
        <f t="shared" si="140"/>
        <v>4115</v>
      </c>
      <c r="BF112" s="173">
        <f>SUM(AF112,AH112,AJ112,AL112,AN112,AP112,AR112,AT112,AV112,AX112,AZ112,BB112,BD112)</f>
        <v>20566</v>
      </c>
      <c r="BG112" s="174">
        <f>SUM(AG112,AI112,AK112,AM112,AO112,AQ112,AS112,AU112,AW112,AY112,BA112,BC112,BE112)</f>
        <v>22515</v>
      </c>
      <c r="BI112" s="147" t="s">
        <v>26</v>
      </c>
      <c r="BJ112" s="130">
        <f t="shared" ref="BJ112:CK112" si="143">B112/B126</f>
        <v>5.5539410930101368E-2</v>
      </c>
      <c r="BK112" s="131">
        <f t="shared" si="143"/>
        <v>4.9707958140666829E-2</v>
      </c>
      <c r="BL112" s="132">
        <f t="shared" si="143"/>
        <v>6.0928254437869825E-2</v>
      </c>
      <c r="BM112" s="133">
        <f t="shared" si="143"/>
        <v>5.5558366644740169E-2</v>
      </c>
      <c r="BN112" s="130">
        <f t="shared" si="143"/>
        <v>4.8848060659084279E-2</v>
      </c>
      <c r="BO112" s="131">
        <f t="shared" si="143"/>
        <v>7.5107296137339061E-2</v>
      </c>
      <c r="BP112" s="132">
        <f t="shared" si="143"/>
        <v>6.0666823936462999E-2</v>
      </c>
      <c r="BQ112" s="133">
        <f t="shared" si="143"/>
        <v>5.4353854686633389E-2</v>
      </c>
      <c r="BR112" s="130">
        <f t="shared" si="143"/>
        <v>5.4792429792429792E-2</v>
      </c>
      <c r="BS112" s="131">
        <f t="shared" si="143"/>
        <v>5.2175055854908663E-2</v>
      </c>
      <c r="BT112" s="132">
        <f t="shared" si="143"/>
        <v>4.3570219966159056E-2</v>
      </c>
      <c r="BU112" s="130">
        <f t="shared" si="143"/>
        <v>6.3110510916047718E-2</v>
      </c>
      <c r="BV112" s="134">
        <f t="shared" si="143"/>
        <v>5.3475516524875526E-2</v>
      </c>
      <c r="BW112" s="135">
        <f t="shared" si="143"/>
        <v>5.846064997112406E-2</v>
      </c>
      <c r="BX112" s="130">
        <f t="shared" si="143"/>
        <v>4.8085318697767242E-2</v>
      </c>
      <c r="BY112" s="131">
        <f t="shared" si="143"/>
        <v>6.0194762601543973E-2</v>
      </c>
      <c r="BZ112" s="132">
        <f t="shared" si="143"/>
        <v>5.466554936658944E-2</v>
      </c>
      <c r="CA112" s="133">
        <f t="shared" si="143"/>
        <v>6.3622020382926095E-2</v>
      </c>
      <c r="CB112" s="130">
        <f t="shared" si="143"/>
        <v>5.1553672316384178E-2</v>
      </c>
      <c r="CC112" s="131">
        <f t="shared" si="143"/>
        <v>5.4181184668989545E-2</v>
      </c>
      <c r="CD112" s="132">
        <f t="shared" si="143"/>
        <v>4.6334234155696978E-2</v>
      </c>
      <c r="CE112" s="133">
        <f t="shared" si="143"/>
        <v>6.3730794200389532E-2</v>
      </c>
      <c r="CF112" s="130">
        <f t="shared" si="143"/>
        <v>4.2050616482803373E-2</v>
      </c>
      <c r="CG112" s="131">
        <f t="shared" si="143"/>
        <v>5.8862216376192045E-2</v>
      </c>
      <c r="CH112" s="132">
        <f t="shared" si="143"/>
        <v>5.2351700742642338E-2</v>
      </c>
      <c r="CI112" s="130">
        <f t="shared" si="143"/>
        <v>6.3146644837073926E-2</v>
      </c>
      <c r="CJ112" s="136">
        <f t="shared" si="143"/>
        <v>5.2584673120112523E-2</v>
      </c>
      <c r="CK112" s="137">
        <f t="shared" si="143"/>
        <v>5.895206431252354E-2</v>
      </c>
    </row>
    <row r="113" spans="1:89" ht="15" thickTop="1" thickBot="1">
      <c r="A113" s="248" t="s">
        <v>27</v>
      </c>
      <c r="B113" s="209">
        <v>2548</v>
      </c>
      <c r="C113" s="193">
        <v>1547</v>
      </c>
      <c r="D113" s="194">
        <v>1156</v>
      </c>
      <c r="E113" s="195">
        <v>1050</v>
      </c>
      <c r="F113" s="192">
        <v>659</v>
      </c>
      <c r="G113" s="196">
        <v>419</v>
      </c>
      <c r="H113" s="194">
        <v>1966</v>
      </c>
      <c r="I113" s="195">
        <v>2377</v>
      </c>
      <c r="J113" s="192">
        <v>342</v>
      </c>
      <c r="K113" s="193">
        <v>340</v>
      </c>
      <c r="L113" s="194">
        <v>639</v>
      </c>
      <c r="M113" s="192">
        <v>1104</v>
      </c>
      <c r="N113" s="197">
        <v>1532</v>
      </c>
      <c r="O113" s="210">
        <v>1867</v>
      </c>
      <c r="P113" s="192">
        <v>948</v>
      </c>
      <c r="Q113" s="193">
        <v>1011</v>
      </c>
      <c r="R113" s="194">
        <v>1135</v>
      </c>
      <c r="S113" s="195">
        <v>1274</v>
      </c>
      <c r="T113" s="192">
        <v>569</v>
      </c>
      <c r="U113" s="196">
        <v>592</v>
      </c>
      <c r="V113" s="194">
        <v>1349</v>
      </c>
      <c r="W113" s="211">
        <v>1658</v>
      </c>
      <c r="X113" s="192">
        <v>1146</v>
      </c>
      <c r="Y113" s="196">
        <v>724</v>
      </c>
      <c r="Z113" s="194">
        <v>2993</v>
      </c>
      <c r="AA113" s="192">
        <v>2979</v>
      </c>
      <c r="AB113" s="173">
        <v>16982</v>
      </c>
      <c r="AC113" s="174">
        <v>16942</v>
      </c>
      <c r="AE113" s="253" t="s">
        <v>13</v>
      </c>
      <c r="AF113" s="20">
        <f t="shared" ref="AF113:BG113" si="144">SUM(AF110:AF112)</f>
        <v>7555</v>
      </c>
      <c r="AG113" s="21">
        <f t="shared" si="144"/>
        <v>11432</v>
      </c>
      <c r="AH113" s="20">
        <f t="shared" si="144"/>
        <v>4470</v>
      </c>
      <c r="AI113" s="21">
        <f t="shared" si="144"/>
        <v>5171</v>
      </c>
      <c r="AJ113" s="20">
        <f t="shared" si="144"/>
        <v>2656</v>
      </c>
      <c r="AK113" s="21">
        <f t="shared" si="144"/>
        <v>1593</v>
      </c>
      <c r="AL113" s="20">
        <f t="shared" si="144"/>
        <v>6239</v>
      </c>
      <c r="AM113" s="21">
        <f t="shared" si="144"/>
        <v>10415</v>
      </c>
      <c r="AN113" s="20">
        <f t="shared" si="144"/>
        <v>1747</v>
      </c>
      <c r="AO113" s="21">
        <f t="shared" si="144"/>
        <v>710</v>
      </c>
      <c r="AP113" s="20">
        <f t="shared" si="144"/>
        <v>4274</v>
      </c>
      <c r="AQ113" s="21">
        <f t="shared" si="144"/>
        <v>2682</v>
      </c>
      <c r="AR113" s="20">
        <f t="shared" si="144"/>
        <v>6400</v>
      </c>
      <c r="AS113" s="21">
        <f t="shared" si="144"/>
        <v>6025</v>
      </c>
      <c r="AT113" s="20">
        <f t="shared" si="144"/>
        <v>3758</v>
      </c>
      <c r="AU113" s="21">
        <f t="shared" si="144"/>
        <v>4130</v>
      </c>
      <c r="AV113" s="20">
        <f t="shared" si="144"/>
        <v>3872</v>
      </c>
      <c r="AW113" s="21">
        <f t="shared" si="144"/>
        <v>5424</v>
      </c>
      <c r="AX113" s="20">
        <f t="shared" si="144"/>
        <v>2536</v>
      </c>
      <c r="AY113" s="21">
        <f t="shared" si="144"/>
        <v>1217</v>
      </c>
      <c r="AZ113" s="20">
        <f t="shared" si="144"/>
        <v>7152</v>
      </c>
      <c r="BA113" s="21">
        <f t="shared" si="144"/>
        <v>3959</v>
      </c>
      <c r="BB113" s="20">
        <f t="shared" si="144"/>
        <v>7601</v>
      </c>
      <c r="BC113" s="21">
        <f t="shared" si="144"/>
        <v>2280</v>
      </c>
      <c r="BD113" s="20">
        <f t="shared" si="144"/>
        <v>10811</v>
      </c>
      <c r="BE113" s="21">
        <f t="shared" si="144"/>
        <v>12543</v>
      </c>
      <c r="BF113" s="175">
        <f t="shared" si="144"/>
        <v>69071</v>
      </c>
      <c r="BG113" s="176">
        <f t="shared" si="144"/>
        <v>67581</v>
      </c>
      <c r="BI113" s="138" t="s">
        <v>27</v>
      </c>
      <c r="BJ113" s="130">
        <f t="shared" ref="BJ113:CK113" si="145">B113/B126</f>
        <v>4.3556300107694151E-2</v>
      </c>
      <c r="BK113" s="131">
        <f t="shared" si="145"/>
        <v>4.7061328790459968E-2</v>
      </c>
      <c r="BL113" s="132">
        <f t="shared" si="145"/>
        <v>5.3439349112426038E-2</v>
      </c>
      <c r="BM113" s="133">
        <f t="shared" si="145"/>
        <v>5.3129585589232406E-2</v>
      </c>
      <c r="BN113" s="130">
        <f t="shared" si="145"/>
        <v>4.8046077573636631E-2</v>
      </c>
      <c r="BO113" s="131">
        <f t="shared" si="145"/>
        <v>5.2890684170663976E-2</v>
      </c>
      <c r="BP113" s="132">
        <f t="shared" si="145"/>
        <v>7.7298104898954154E-2</v>
      </c>
      <c r="BQ113" s="133">
        <f t="shared" si="145"/>
        <v>6.2778966273142639E-2</v>
      </c>
      <c r="BR113" s="130">
        <f t="shared" si="145"/>
        <v>5.21978021978022E-2</v>
      </c>
      <c r="BS113" s="131">
        <f t="shared" si="145"/>
        <v>4.4683926928637138E-2</v>
      </c>
      <c r="BT113" s="132">
        <f t="shared" si="145"/>
        <v>5.4060913705583753E-2</v>
      </c>
      <c r="BU113" s="130">
        <f t="shared" si="145"/>
        <v>4.9696151249155975E-2</v>
      </c>
      <c r="BV113" s="134">
        <f t="shared" si="145"/>
        <v>6.0061943780138786E-2</v>
      </c>
      <c r="BW113" s="135">
        <f t="shared" si="145"/>
        <v>4.9010342836142175E-2</v>
      </c>
      <c r="BX113" s="130">
        <f t="shared" si="145"/>
        <v>5.912436073344144E-2</v>
      </c>
      <c r="BY113" s="131">
        <f t="shared" si="145"/>
        <v>5.1011655482113123E-2</v>
      </c>
      <c r="BZ113" s="132">
        <f t="shared" si="145"/>
        <v>5.5947158278700643E-2</v>
      </c>
      <c r="CA113" s="133">
        <f t="shared" si="145"/>
        <v>5.4326041533410092E-2</v>
      </c>
      <c r="CB113" s="130">
        <f t="shared" si="145"/>
        <v>6.6972693032015071E-2</v>
      </c>
      <c r="CC113" s="131">
        <f t="shared" si="145"/>
        <v>5.1567944250871078E-2</v>
      </c>
      <c r="CD113" s="132">
        <f t="shared" si="145"/>
        <v>5.8800453317060415E-2</v>
      </c>
      <c r="CE113" s="133">
        <f t="shared" si="145"/>
        <v>5.9799466205006133E-2</v>
      </c>
      <c r="CF113" s="130">
        <f t="shared" si="145"/>
        <v>4.9578195976638546E-2</v>
      </c>
      <c r="CG113" s="131">
        <f t="shared" si="145"/>
        <v>4.7615915817165406E-2</v>
      </c>
      <c r="CH113" s="132">
        <f t="shared" si="145"/>
        <v>5.4882185752269184E-2</v>
      </c>
      <c r="CI113" s="130">
        <f t="shared" si="145"/>
        <v>6.7739954976464969E-2</v>
      </c>
      <c r="CJ113" s="136">
        <f t="shared" si="145"/>
        <v>5.5034692402671691E-2</v>
      </c>
      <c r="CK113" s="137">
        <f t="shared" si="145"/>
        <v>5.50072078858167E-2</v>
      </c>
    </row>
    <row r="114" spans="1:89" ht="14" thickTop="1">
      <c r="A114" s="249" t="s">
        <v>28</v>
      </c>
      <c r="B114" s="206">
        <v>2195</v>
      </c>
      <c r="C114" s="200">
        <v>1825</v>
      </c>
      <c r="D114" s="201">
        <v>1014</v>
      </c>
      <c r="E114" s="202">
        <v>1188</v>
      </c>
      <c r="F114" s="199">
        <v>639</v>
      </c>
      <c r="G114" s="203">
        <v>385</v>
      </c>
      <c r="H114" s="201">
        <v>1952</v>
      </c>
      <c r="I114" s="202">
        <v>2403</v>
      </c>
      <c r="J114" s="199">
        <v>420</v>
      </c>
      <c r="K114" s="200">
        <v>324</v>
      </c>
      <c r="L114" s="201">
        <v>855</v>
      </c>
      <c r="M114" s="199">
        <v>971</v>
      </c>
      <c r="N114" s="204">
        <v>1725</v>
      </c>
      <c r="O114" s="207">
        <v>1755</v>
      </c>
      <c r="P114" s="199">
        <v>958</v>
      </c>
      <c r="Q114" s="200">
        <v>1035</v>
      </c>
      <c r="R114" s="201">
        <v>1141</v>
      </c>
      <c r="S114" s="202">
        <v>1611</v>
      </c>
      <c r="T114" s="199">
        <v>675</v>
      </c>
      <c r="U114" s="203">
        <v>358</v>
      </c>
      <c r="V114" s="201">
        <v>1898</v>
      </c>
      <c r="W114" s="208">
        <v>1317</v>
      </c>
      <c r="X114" s="199">
        <v>1388</v>
      </c>
      <c r="Y114" s="203">
        <v>670</v>
      </c>
      <c r="Z114" s="201">
        <v>3105</v>
      </c>
      <c r="AA114" s="199">
        <v>2810</v>
      </c>
      <c r="AB114" s="173">
        <v>17965</v>
      </c>
      <c r="AC114" s="174">
        <v>16652</v>
      </c>
      <c r="BI114" s="147" t="s">
        <v>28</v>
      </c>
      <c r="BJ114" s="130">
        <f t="shared" ref="BJ114:CK114" si="146">B114/B126</f>
        <v>3.7522008923229454E-2</v>
      </c>
      <c r="BK114" s="131">
        <f t="shared" si="146"/>
        <v>5.5518374300316378E-2</v>
      </c>
      <c r="BL114" s="132">
        <f t="shared" si="146"/>
        <v>4.6875E-2</v>
      </c>
      <c r="BM114" s="133">
        <f t="shared" si="146"/>
        <v>6.0112331123817232E-2</v>
      </c>
      <c r="BN114" s="130">
        <f t="shared" si="146"/>
        <v>4.6587926509186355E-2</v>
      </c>
      <c r="BO114" s="131">
        <f t="shared" si="146"/>
        <v>4.8598838677101741E-2</v>
      </c>
      <c r="BP114" s="132">
        <f t="shared" si="146"/>
        <v>7.6747660611779511E-2</v>
      </c>
      <c r="BQ114" s="133">
        <f t="shared" si="146"/>
        <v>6.3465652483955318E-2</v>
      </c>
      <c r="BR114" s="130">
        <f t="shared" si="146"/>
        <v>6.4102564102564097E-2</v>
      </c>
      <c r="BS114" s="131">
        <f t="shared" si="146"/>
        <v>4.2581153896701272E-2</v>
      </c>
      <c r="BT114" s="132">
        <f t="shared" si="146"/>
        <v>7.2335025380710655E-2</v>
      </c>
      <c r="BU114" s="130">
        <f t="shared" si="146"/>
        <v>4.3709205491784829E-2</v>
      </c>
      <c r="BV114" s="134">
        <f t="shared" si="146"/>
        <v>6.7628494138863834E-2</v>
      </c>
      <c r="BW114" s="135">
        <f t="shared" si="146"/>
        <v>4.60702472830367E-2</v>
      </c>
      <c r="BX114" s="130">
        <f t="shared" si="146"/>
        <v>5.9748035424722463E-2</v>
      </c>
      <c r="BY114" s="131">
        <f t="shared" si="146"/>
        <v>5.2222614662697411E-2</v>
      </c>
      <c r="BZ114" s="132">
        <f t="shared" si="146"/>
        <v>5.6242914181495539E-2</v>
      </c>
      <c r="CA114" s="133">
        <f t="shared" si="146"/>
        <v>6.8696430855827037E-2</v>
      </c>
      <c r="CB114" s="130">
        <f t="shared" si="146"/>
        <v>7.9449152542372878E-2</v>
      </c>
      <c r="CC114" s="131">
        <f t="shared" si="146"/>
        <v>3.1184668989547037E-2</v>
      </c>
      <c r="CD114" s="132">
        <f t="shared" si="146"/>
        <v>8.273036352541191E-2</v>
      </c>
      <c r="CE114" s="133">
        <f t="shared" si="146"/>
        <v>4.7500541008439728E-2</v>
      </c>
      <c r="CF114" s="130">
        <f t="shared" si="146"/>
        <v>6.0047588146225392E-2</v>
      </c>
      <c r="CG114" s="131">
        <f t="shared" si="146"/>
        <v>4.4064452482735945E-2</v>
      </c>
      <c r="CH114" s="132">
        <f t="shared" si="146"/>
        <v>5.6935912716604017E-2</v>
      </c>
      <c r="CI114" s="130">
        <f t="shared" si="146"/>
        <v>6.3897037087568498E-2</v>
      </c>
      <c r="CJ114" s="136">
        <f t="shared" si="146"/>
        <v>5.8220365623247963E-2</v>
      </c>
      <c r="CK114" s="137">
        <f t="shared" si="146"/>
        <v>5.406563721606774E-2</v>
      </c>
    </row>
    <row r="115" spans="1:89">
      <c r="A115" s="248" t="s">
        <v>29</v>
      </c>
      <c r="B115" s="209">
        <v>2222</v>
      </c>
      <c r="C115" s="193">
        <v>2584</v>
      </c>
      <c r="D115" s="194">
        <v>1196</v>
      </c>
      <c r="E115" s="195">
        <v>1063</v>
      </c>
      <c r="F115" s="192">
        <v>927</v>
      </c>
      <c r="G115" s="196">
        <v>412</v>
      </c>
      <c r="H115" s="194">
        <v>1802</v>
      </c>
      <c r="I115" s="195">
        <v>2986</v>
      </c>
      <c r="J115" s="192">
        <v>515</v>
      </c>
      <c r="K115" s="193">
        <v>278</v>
      </c>
      <c r="L115" s="194">
        <v>1061</v>
      </c>
      <c r="M115" s="192">
        <v>925</v>
      </c>
      <c r="N115" s="197">
        <v>1890</v>
      </c>
      <c r="O115" s="210">
        <v>1780</v>
      </c>
      <c r="P115" s="192">
        <v>991</v>
      </c>
      <c r="Q115" s="193">
        <v>1059</v>
      </c>
      <c r="R115" s="194">
        <v>1239</v>
      </c>
      <c r="S115" s="195">
        <v>1681</v>
      </c>
      <c r="T115" s="192">
        <v>940</v>
      </c>
      <c r="U115" s="196">
        <v>405</v>
      </c>
      <c r="V115" s="194">
        <v>2040</v>
      </c>
      <c r="W115" s="211">
        <v>1380</v>
      </c>
      <c r="X115" s="192">
        <v>2036</v>
      </c>
      <c r="Y115" s="196">
        <v>671</v>
      </c>
      <c r="Z115" s="194">
        <v>3581</v>
      </c>
      <c r="AA115" s="192">
        <v>3172</v>
      </c>
      <c r="AB115" s="173">
        <v>20440</v>
      </c>
      <c r="AC115" s="174">
        <v>18396</v>
      </c>
      <c r="BI115" s="138" t="s">
        <v>29</v>
      </c>
      <c r="BJ115" s="130">
        <f t="shared" ref="BJ115:CK115" si="147">B115/B126</f>
        <v>3.7983555274449139E-2</v>
      </c>
      <c r="BK115" s="131">
        <f t="shared" si="147"/>
        <v>7.8607933803845217E-2</v>
      </c>
      <c r="BL115" s="132">
        <f t="shared" si="147"/>
        <v>5.5288461538461536E-2</v>
      </c>
      <c r="BM115" s="133">
        <f t="shared" si="147"/>
        <v>5.3787380458432427E-2</v>
      </c>
      <c r="BN115" s="130">
        <f t="shared" si="147"/>
        <v>6.7585301837270337E-2</v>
      </c>
      <c r="BO115" s="131">
        <f t="shared" si="147"/>
        <v>5.2007068921989398E-2</v>
      </c>
      <c r="BP115" s="132">
        <f t="shared" si="147"/>
        <v>7.0850043249193986E-2</v>
      </c>
      <c r="BQ115" s="133">
        <f t="shared" si="147"/>
        <v>7.8863270211023961E-2</v>
      </c>
      <c r="BR115" s="130">
        <f t="shared" si="147"/>
        <v>7.86019536019536E-2</v>
      </c>
      <c r="BS115" s="131">
        <f t="shared" si="147"/>
        <v>3.6535681429885662E-2</v>
      </c>
      <c r="BT115" s="132">
        <f t="shared" si="147"/>
        <v>8.9763113367174283E-2</v>
      </c>
      <c r="BU115" s="130">
        <f t="shared" si="147"/>
        <v>4.1638532523069996E-2</v>
      </c>
      <c r="BV115" s="134">
        <f t="shared" si="147"/>
        <v>7.4097306621711684E-2</v>
      </c>
      <c r="BW115" s="135">
        <f t="shared" si="147"/>
        <v>4.6726518611854888E-2</v>
      </c>
      <c r="BX115" s="130">
        <f t="shared" si="147"/>
        <v>6.1806161905949855E-2</v>
      </c>
      <c r="BY115" s="131">
        <f t="shared" si="147"/>
        <v>5.34335738432817E-2</v>
      </c>
      <c r="BZ115" s="132">
        <f t="shared" si="147"/>
        <v>6.107359392714546E-2</v>
      </c>
      <c r="CA115" s="133">
        <f t="shared" si="147"/>
        <v>7.1681378192827591E-2</v>
      </c>
      <c r="CB115" s="130">
        <f t="shared" si="147"/>
        <v>0.11064030131826742</v>
      </c>
      <c r="CC115" s="131">
        <f t="shared" si="147"/>
        <v>3.5278745644599305E-2</v>
      </c>
      <c r="CD115" s="132">
        <f t="shared" si="147"/>
        <v>8.8919884927207746E-2</v>
      </c>
      <c r="CE115" s="133">
        <f t="shared" si="147"/>
        <v>4.9772776455312702E-2</v>
      </c>
      <c r="CF115" s="130">
        <f t="shared" si="147"/>
        <v>8.8081332468094312E-2</v>
      </c>
      <c r="CG115" s="131">
        <f t="shared" si="147"/>
        <v>4.4130220322262416E-2</v>
      </c>
      <c r="CH115" s="132">
        <f t="shared" si="147"/>
        <v>6.5664252315027052E-2</v>
      </c>
      <c r="CI115" s="130">
        <f t="shared" si="147"/>
        <v>7.2128612683902943E-2</v>
      </c>
      <c r="CJ115" s="136">
        <f t="shared" si="147"/>
        <v>6.6241262084007144E-2</v>
      </c>
      <c r="CK115" s="137">
        <f t="shared" si="147"/>
        <v>5.9728048416213195E-2</v>
      </c>
    </row>
    <row r="116" spans="1:89">
      <c r="A116" s="249" t="s">
        <v>30</v>
      </c>
      <c r="B116" s="206">
        <v>2552</v>
      </c>
      <c r="C116" s="200">
        <v>3795</v>
      </c>
      <c r="D116" s="201">
        <v>1852</v>
      </c>
      <c r="E116" s="202">
        <v>1967</v>
      </c>
      <c r="F116" s="199">
        <v>1178</v>
      </c>
      <c r="G116" s="203">
        <v>597</v>
      </c>
      <c r="H116" s="201">
        <v>2132</v>
      </c>
      <c r="I116" s="202">
        <v>4000</v>
      </c>
      <c r="J116" s="199">
        <v>710</v>
      </c>
      <c r="K116" s="200">
        <v>283</v>
      </c>
      <c r="L116" s="201">
        <v>1580</v>
      </c>
      <c r="M116" s="199">
        <v>1056</v>
      </c>
      <c r="N116" s="204">
        <v>2204</v>
      </c>
      <c r="O116" s="207">
        <v>2088</v>
      </c>
      <c r="P116" s="199">
        <v>1364</v>
      </c>
      <c r="Q116" s="200">
        <v>1362</v>
      </c>
      <c r="R116" s="201">
        <v>1520</v>
      </c>
      <c r="S116" s="202">
        <v>1725</v>
      </c>
      <c r="T116" s="199">
        <v>1163</v>
      </c>
      <c r="U116" s="203">
        <v>415</v>
      </c>
      <c r="V116" s="201">
        <v>2574</v>
      </c>
      <c r="W116" s="208">
        <v>1359</v>
      </c>
      <c r="X116" s="199">
        <v>2985</v>
      </c>
      <c r="Y116" s="203">
        <v>709</v>
      </c>
      <c r="Z116" s="201">
        <v>4227</v>
      </c>
      <c r="AA116" s="199">
        <v>4181</v>
      </c>
      <c r="AB116" s="173">
        <v>26041</v>
      </c>
      <c r="AC116" s="174">
        <v>23537</v>
      </c>
      <c r="BI116" s="147" t="s">
        <v>30</v>
      </c>
      <c r="BJ116" s="130">
        <f t="shared" ref="BJ116:CK116" si="148">B116/B126</f>
        <v>4.3624677344911877E-2</v>
      </c>
      <c r="BK116" s="131">
        <f t="shared" si="148"/>
        <v>0.1154477975176442</v>
      </c>
      <c r="BL116" s="132">
        <f t="shared" si="148"/>
        <v>8.5613905325443787E-2</v>
      </c>
      <c r="BM116" s="133">
        <f t="shared" si="148"/>
        <v>9.9529423670495373E-2</v>
      </c>
      <c r="BN116" s="130">
        <f t="shared" si="148"/>
        <v>8.5885097696121321E-2</v>
      </c>
      <c r="BO116" s="131">
        <f t="shared" si="148"/>
        <v>7.5359757636960359E-2</v>
      </c>
      <c r="BP116" s="132">
        <f t="shared" si="148"/>
        <v>8.3824801446882133E-2</v>
      </c>
      <c r="BQ116" s="133">
        <f t="shared" si="148"/>
        <v>0.10564403243271796</v>
      </c>
      <c r="BR116" s="130">
        <f t="shared" si="148"/>
        <v>0.10836385836385837</v>
      </c>
      <c r="BS116" s="131">
        <f t="shared" si="148"/>
        <v>3.7192798002365621E-2</v>
      </c>
      <c r="BT116" s="132">
        <f t="shared" si="148"/>
        <v>0.13367174280879865</v>
      </c>
      <c r="BU116" s="130">
        <f t="shared" si="148"/>
        <v>4.7535449020931805E-2</v>
      </c>
      <c r="BV116" s="134">
        <f t="shared" si="148"/>
        <v>8.6407652801191837E-2</v>
      </c>
      <c r="BW116" s="135">
        <f t="shared" si="148"/>
        <v>5.4811781382894942E-2</v>
      </c>
      <c r="BX116" s="130">
        <f t="shared" si="148"/>
        <v>8.5069227890732194E-2</v>
      </c>
      <c r="BY116" s="131">
        <f t="shared" si="148"/>
        <v>6.8721933498158333E-2</v>
      </c>
      <c r="BZ116" s="132">
        <f t="shared" si="148"/>
        <v>7.4924828708039626E-2</v>
      </c>
      <c r="CA116" s="133">
        <f t="shared" si="148"/>
        <v>7.3557630804656521E-2</v>
      </c>
      <c r="CB116" s="130">
        <f t="shared" si="148"/>
        <v>0.1368879472693032</v>
      </c>
      <c r="CC116" s="131">
        <f t="shared" si="148"/>
        <v>3.6149825783972127E-2</v>
      </c>
      <c r="CD116" s="132">
        <f t="shared" si="148"/>
        <v>0.11219597245227095</v>
      </c>
      <c r="CE116" s="133">
        <f t="shared" si="148"/>
        <v>4.9015364639688377E-2</v>
      </c>
      <c r="CF116" s="130">
        <f t="shared" si="148"/>
        <v>0.1291369240752758</v>
      </c>
      <c r="CG116" s="131">
        <f t="shared" si="148"/>
        <v>4.6629398224268336E-2</v>
      </c>
      <c r="CH116" s="132">
        <f t="shared" si="148"/>
        <v>7.7509856055744022E-2</v>
      </c>
      <c r="CI116" s="130">
        <f t="shared" si="148"/>
        <v>9.5072424221752286E-2</v>
      </c>
      <c r="CJ116" s="136">
        <f t="shared" si="148"/>
        <v>8.4392793832173685E-2</v>
      </c>
      <c r="CK116" s="137">
        <f t="shared" si="148"/>
        <v>7.6419823634073167E-2</v>
      </c>
    </row>
    <row r="117" spans="1:89">
      <c r="A117" s="248" t="s">
        <v>31</v>
      </c>
      <c r="B117" s="209">
        <v>1991</v>
      </c>
      <c r="C117" s="193">
        <v>3286</v>
      </c>
      <c r="D117" s="194">
        <v>1219</v>
      </c>
      <c r="E117" s="195">
        <v>1659</v>
      </c>
      <c r="F117" s="192">
        <v>813</v>
      </c>
      <c r="G117" s="196">
        <v>471</v>
      </c>
      <c r="H117" s="194">
        <v>2084</v>
      </c>
      <c r="I117" s="195">
        <v>3177</v>
      </c>
      <c r="J117" s="192">
        <v>651</v>
      </c>
      <c r="K117" s="193">
        <v>214</v>
      </c>
      <c r="L117" s="194">
        <v>1524</v>
      </c>
      <c r="M117" s="192">
        <v>792</v>
      </c>
      <c r="N117" s="197">
        <v>2266</v>
      </c>
      <c r="O117" s="210">
        <v>1937</v>
      </c>
      <c r="P117" s="192">
        <v>1350</v>
      </c>
      <c r="Q117" s="193">
        <v>1381</v>
      </c>
      <c r="R117" s="194">
        <v>1231</v>
      </c>
      <c r="S117" s="195">
        <v>1903</v>
      </c>
      <c r="T117" s="192">
        <v>750</v>
      </c>
      <c r="U117" s="196">
        <v>382</v>
      </c>
      <c r="V117" s="194">
        <v>2528</v>
      </c>
      <c r="W117" s="211">
        <v>1294</v>
      </c>
      <c r="X117" s="192">
        <v>2251</v>
      </c>
      <c r="Y117" s="196">
        <v>786</v>
      </c>
      <c r="Z117" s="194">
        <v>3806</v>
      </c>
      <c r="AA117" s="192">
        <v>4247</v>
      </c>
      <c r="AB117" s="173">
        <v>22464</v>
      </c>
      <c r="AC117" s="174">
        <v>21529</v>
      </c>
      <c r="BI117" s="138" t="s">
        <v>31</v>
      </c>
      <c r="BJ117" s="130">
        <f t="shared" ref="BJ117:CK117" si="149">B117/B126</f>
        <v>3.4034769825125218E-2</v>
      </c>
      <c r="BK117" s="131">
        <f t="shared" si="149"/>
        <v>9.9963494767583358E-2</v>
      </c>
      <c r="BL117" s="132">
        <f t="shared" si="149"/>
        <v>5.6351701183431954E-2</v>
      </c>
      <c r="BM117" s="133">
        <f t="shared" si="149"/>
        <v>8.3944745230987203E-2</v>
      </c>
      <c r="BN117" s="130">
        <f t="shared" si="149"/>
        <v>5.927384076990376E-2</v>
      </c>
      <c r="BO117" s="131">
        <f t="shared" si="149"/>
        <v>5.9454683160817978E-2</v>
      </c>
      <c r="BP117" s="132">
        <f t="shared" si="149"/>
        <v>8.1937563890854756E-2</v>
      </c>
      <c r="BQ117" s="133">
        <f t="shared" si="149"/>
        <v>8.3907772759686236E-2</v>
      </c>
      <c r="BR117" s="130">
        <f t="shared" si="149"/>
        <v>9.9358974358974353E-2</v>
      </c>
      <c r="BS117" s="131">
        <f t="shared" si="149"/>
        <v>2.8124589302142199E-2</v>
      </c>
      <c r="BT117" s="132">
        <f t="shared" si="149"/>
        <v>0.12893401015228426</v>
      </c>
      <c r="BU117" s="130">
        <f t="shared" si="149"/>
        <v>3.5651586765698851E-2</v>
      </c>
      <c r="BV117" s="134">
        <f t="shared" si="149"/>
        <v>8.8838358097777084E-2</v>
      </c>
      <c r="BW117" s="135">
        <f t="shared" si="149"/>
        <v>5.0847902556833094E-2</v>
      </c>
      <c r="BX117" s="130">
        <f t="shared" si="149"/>
        <v>8.419608332293875E-2</v>
      </c>
      <c r="BY117" s="131">
        <f t="shared" si="149"/>
        <v>6.96806095161209E-2</v>
      </c>
      <c r="BZ117" s="132">
        <f t="shared" si="149"/>
        <v>6.0679252723418939E-2</v>
      </c>
      <c r="CA117" s="133">
        <f t="shared" si="149"/>
        <v>8.1147925461600781E-2</v>
      </c>
      <c r="CB117" s="130">
        <f t="shared" si="149"/>
        <v>8.8276836158192096E-2</v>
      </c>
      <c r="CC117" s="131">
        <f t="shared" si="149"/>
        <v>3.3275261324041815E-2</v>
      </c>
      <c r="CD117" s="132">
        <f t="shared" si="149"/>
        <v>0.11019091622352017</v>
      </c>
      <c r="CE117" s="133">
        <f t="shared" si="149"/>
        <v>4.6670994734184519E-2</v>
      </c>
      <c r="CF117" s="130">
        <f t="shared" si="149"/>
        <v>9.7382651957603289E-2</v>
      </c>
      <c r="CG117" s="131">
        <f t="shared" si="149"/>
        <v>5.1693521867806645E-2</v>
      </c>
      <c r="CH117" s="132">
        <f t="shared" si="149"/>
        <v>6.9790043091592549E-2</v>
      </c>
      <c r="CI117" s="130">
        <f t="shared" si="149"/>
        <v>9.657320872274143E-2</v>
      </c>
      <c r="CJ117" s="136">
        <f t="shared" si="149"/>
        <v>7.2800572967472429E-2</v>
      </c>
      <c r="CK117" s="137">
        <f t="shared" si="149"/>
        <v>6.9900258444914876E-2</v>
      </c>
    </row>
    <row r="118" spans="1:89">
      <c r="A118" s="249" t="s">
        <v>32</v>
      </c>
      <c r="B118" s="206">
        <v>3012</v>
      </c>
      <c r="C118" s="200">
        <v>4351</v>
      </c>
      <c r="D118" s="201">
        <v>1399</v>
      </c>
      <c r="E118" s="202">
        <v>1545</v>
      </c>
      <c r="F118" s="199">
        <v>665</v>
      </c>
      <c r="G118" s="203">
        <v>525</v>
      </c>
      <c r="H118" s="201">
        <v>2023</v>
      </c>
      <c r="I118" s="202">
        <v>3238</v>
      </c>
      <c r="J118" s="199">
        <v>386</v>
      </c>
      <c r="K118" s="200">
        <v>213</v>
      </c>
      <c r="L118" s="201">
        <v>1170</v>
      </c>
      <c r="M118" s="199">
        <v>834</v>
      </c>
      <c r="N118" s="204">
        <v>1930</v>
      </c>
      <c r="O118" s="207">
        <v>2000</v>
      </c>
      <c r="P118" s="199">
        <v>1044</v>
      </c>
      <c r="Q118" s="200">
        <v>1387</v>
      </c>
      <c r="R118" s="201">
        <v>1121</v>
      </c>
      <c r="S118" s="202">
        <v>1796</v>
      </c>
      <c r="T118" s="199">
        <v>623</v>
      </c>
      <c r="U118" s="203">
        <v>420</v>
      </c>
      <c r="V118" s="201">
        <v>2050</v>
      </c>
      <c r="W118" s="208">
        <v>1306</v>
      </c>
      <c r="X118" s="199">
        <v>2365</v>
      </c>
      <c r="Y118" s="203">
        <v>785</v>
      </c>
      <c r="Z118" s="201">
        <v>2778</v>
      </c>
      <c r="AA118" s="199">
        <v>4115</v>
      </c>
      <c r="AB118" s="173">
        <v>20566</v>
      </c>
      <c r="AC118" s="174">
        <v>22515</v>
      </c>
      <c r="BI118" s="147" t="s">
        <v>32</v>
      </c>
      <c r="BJ118" s="130">
        <f t="shared" ref="BJ118:CK118" si="150">B118/B126</f>
        <v>5.1488059624950851E-2</v>
      </c>
      <c r="BK118" s="131">
        <f t="shared" si="150"/>
        <v>0.13236188853735703</v>
      </c>
      <c r="BL118" s="132">
        <f t="shared" si="150"/>
        <v>6.4672707100591711E-2</v>
      </c>
      <c r="BM118" s="133">
        <f t="shared" si="150"/>
        <v>7.8176390224156247E-2</v>
      </c>
      <c r="BN118" s="130">
        <f t="shared" si="150"/>
        <v>4.8483522892971712E-2</v>
      </c>
      <c r="BO118" s="131">
        <f t="shared" si="150"/>
        <v>6.6271143650593278E-2</v>
      </c>
      <c r="BP118" s="132">
        <f t="shared" si="150"/>
        <v>7.9539199496736657E-2</v>
      </c>
      <c r="BQ118" s="133">
        <f t="shared" si="150"/>
        <v>8.5518844254285187E-2</v>
      </c>
      <c r="BR118" s="130">
        <f t="shared" si="150"/>
        <v>5.8913308913308912E-2</v>
      </c>
      <c r="BS118" s="131">
        <f t="shared" si="150"/>
        <v>2.7993165987646208E-2</v>
      </c>
      <c r="BT118" s="132">
        <f t="shared" si="150"/>
        <v>9.8984771573604066E-2</v>
      </c>
      <c r="BU118" s="130">
        <f t="shared" si="150"/>
        <v>3.7542201215395005E-2</v>
      </c>
      <c r="BV118" s="134">
        <f t="shared" si="150"/>
        <v>7.5665503587250563E-2</v>
      </c>
      <c r="BW118" s="135">
        <f t="shared" si="150"/>
        <v>5.2501706305454927E-2</v>
      </c>
      <c r="BX118" s="130">
        <f t="shared" si="150"/>
        <v>6.51116377697393E-2</v>
      </c>
      <c r="BY118" s="131">
        <f t="shared" si="150"/>
        <v>6.9983349311266971E-2</v>
      </c>
      <c r="BZ118" s="132">
        <f t="shared" si="150"/>
        <v>5.5257061172179225E-2</v>
      </c>
      <c r="CA118" s="133">
        <f t="shared" si="150"/>
        <v>7.6585220246471367E-2</v>
      </c>
      <c r="CB118" s="130">
        <f t="shared" si="150"/>
        <v>7.3328625235404898E-2</v>
      </c>
      <c r="CC118" s="131">
        <f t="shared" si="150"/>
        <v>3.6585365853658534E-2</v>
      </c>
      <c r="CD118" s="132">
        <f t="shared" si="150"/>
        <v>8.9355766716066598E-2</v>
      </c>
      <c r="CE118" s="133">
        <f t="shared" si="150"/>
        <v>4.7103801485969848E-2</v>
      </c>
      <c r="CF118" s="130">
        <f t="shared" si="150"/>
        <v>0.10231451438459875</v>
      </c>
      <c r="CG118" s="131">
        <f t="shared" si="150"/>
        <v>5.1627754028280168E-2</v>
      </c>
      <c r="CH118" s="132">
        <f t="shared" si="150"/>
        <v>5.093976345466214E-2</v>
      </c>
      <c r="CI118" s="130">
        <f t="shared" si="150"/>
        <v>9.3571639720763128E-2</v>
      </c>
      <c r="CJ118" s="136">
        <f t="shared" si="150"/>
        <v>6.6649598631100343E-2</v>
      </c>
      <c r="CK118" s="137">
        <f t="shared" si="150"/>
        <v>7.3101598722061331E-2</v>
      </c>
    </row>
    <row r="119" spans="1:89">
      <c r="A119" s="248" t="s">
        <v>33</v>
      </c>
      <c r="B119" s="209">
        <v>2194</v>
      </c>
      <c r="C119" s="193">
        <v>3502</v>
      </c>
      <c r="D119" s="194">
        <v>890</v>
      </c>
      <c r="E119" s="195">
        <v>1862</v>
      </c>
      <c r="F119" s="192">
        <v>542</v>
      </c>
      <c r="G119" s="196">
        <v>581</v>
      </c>
      <c r="H119" s="194">
        <v>1260</v>
      </c>
      <c r="I119" s="195">
        <v>3268</v>
      </c>
      <c r="J119" s="192">
        <v>299</v>
      </c>
      <c r="K119" s="193">
        <v>274</v>
      </c>
      <c r="L119" s="194">
        <v>818</v>
      </c>
      <c r="M119" s="192">
        <v>747</v>
      </c>
      <c r="N119" s="197">
        <v>1516</v>
      </c>
      <c r="O119" s="210">
        <v>1799</v>
      </c>
      <c r="P119" s="192">
        <v>878</v>
      </c>
      <c r="Q119" s="193">
        <v>1634</v>
      </c>
      <c r="R119" s="194">
        <v>1096</v>
      </c>
      <c r="S119" s="195">
        <v>1514</v>
      </c>
      <c r="T119" s="192">
        <v>745</v>
      </c>
      <c r="U119" s="196">
        <v>430</v>
      </c>
      <c r="V119" s="194">
        <v>2693</v>
      </c>
      <c r="W119" s="211">
        <v>1459</v>
      </c>
      <c r="X119" s="192">
        <v>1461</v>
      </c>
      <c r="Y119" s="196">
        <v>902</v>
      </c>
      <c r="Z119" s="194">
        <v>2939</v>
      </c>
      <c r="AA119" s="192">
        <v>3574</v>
      </c>
      <c r="AB119" s="173">
        <v>17331</v>
      </c>
      <c r="AC119" s="174">
        <v>21546</v>
      </c>
      <c r="BI119" s="138" t="s">
        <v>33</v>
      </c>
      <c r="BJ119" s="130">
        <f t="shared" ref="BJ119:CK119" si="151">B119/B126</f>
        <v>3.7504914613925022E-2</v>
      </c>
      <c r="BK119" s="131">
        <f t="shared" si="151"/>
        <v>0.1065344366025797</v>
      </c>
      <c r="BL119" s="132">
        <f t="shared" si="151"/>
        <v>4.1142751479289939E-2</v>
      </c>
      <c r="BM119" s="133">
        <f t="shared" si="151"/>
        <v>9.4216465111572126E-2</v>
      </c>
      <c r="BN119" s="130">
        <f t="shared" si="151"/>
        <v>3.9515893846602507E-2</v>
      </c>
      <c r="BO119" s="131">
        <f t="shared" si="151"/>
        <v>7.3340065639989904E-2</v>
      </c>
      <c r="BP119" s="132">
        <f t="shared" si="151"/>
        <v>4.953998584571833E-2</v>
      </c>
      <c r="BQ119" s="133">
        <f t="shared" si="151"/>
        <v>8.6311174497530577E-2</v>
      </c>
      <c r="BR119" s="130">
        <f t="shared" si="151"/>
        <v>4.5634920634920632E-2</v>
      </c>
      <c r="BS119" s="131">
        <f t="shared" si="151"/>
        <v>3.6009988171901694E-2</v>
      </c>
      <c r="BT119" s="132">
        <f t="shared" si="151"/>
        <v>6.9204737732656521E-2</v>
      </c>
      <c r="BU119" s="130">
        <f t="shared" si="151"/>
        <v>3.3625928426738692E-2</v>
      </c>
      <c r="BV119" s="134">
        <f t="shared" si="151"/>
        <v>5.9434664993923234E-2</v>
      </c>
      <c r="BW119" s="135">
        <f t="shared" si="151"/>
        <v>4.7225284821756704E-2</v>
      </c>
      <c r="BX119" s="130">
        <f t="shared" si="151"/>
        <v>5.4758637894474244E-2</v>
      </c>
      <c r="BY119" s="131">
        <f t="shared" si="151"/>
        <v>8.2446137544780265E-2</v>
      </c>
      <c r="BZ119" s="132">
        <f t="shared" si="151"/>
        <v>5.4024744910533842E-2</v>
      </c>
      <c r="CA119" s="133">
        <f t="shared" si="151"/>
        <v>6.4560146688840567E-2</v>
      </c>
      <c r="CB119" s="130">
        <f t="shared" si="151"/>
        <v>8.7688323917137476E-2</v>
      </c>
      <c r="CC119" s="131">
        <f t="shared" si="151"/>
        <v>3.7456445993031356E-2</v>
      </c>
      <c r="CD119" s="132">
        <f t="shared" si="151"/>
        <v>0.1173829657396914</v>
      </c>
      <c r="CE119" s="133">
        <f t="shared" si="151"/>
        <v>5.2622087571232781E-2</v>
      </c>
      <c r="CF119" s="130">
        <f t="shared" si="151"/>
        <v>6.320571057754705E-2</v>
      </c>
      <c r="CG119" s="131">
        <f t="shared" si="151"/>
        <v>5.9322591252877345E-2</v>
      </c>
      <c r="CH119" s="132">
        <f t="shared" si="151"/>
        <v>5.3891995965893461E-2</v>
      </c>
      <c r="CI119" s="130">
        <f t="shared" si="151"/>
        <v>8.1269754644473252E-2</v>
      </c>
      <c r="CJ119" s="136">
        <f t="shared" si="151"/>
        <v>5.6165719822794904E-2</v>
      </c>
      <c r="CK119" s="137">
        <f t="shared" si="151"/>
        <v>6.995545396693463E-2</v>
      </c>
    </row>
    <row r="120" spans="1:89">
      <c r="A120" s="249" t="s">
        <v>34</v>
      </c>
      <c r="B120" s="206">
        <v>411</v>
      </c>
      <c r="C120" s="200">
        <v>2074</v>
      </c>
      <c r="D120" s="201">
        <v>197</v>
      </c>
      <c r="E120" s="202">
        <v>1179</v>
      </c>
      <c r="F120" s="199">
        <v>144</v>
      </c>
      <c r="G120" s="203">
        <v>340</v>
      </c>
      <c r="H120" s="201">
        <v>661</v>
      </c>
      <c r="I120" s="202">
        <v>1832</v>
      </c>
      <c r="J120" s="199">
        <v>149</v>
      </c>
      <c r="K120" s="200">
        <v>121</v>
      </c>
      <c r="L120" s="201">
        <v>381</v>
      </c>
      <c r="M120" s="199">
        <v>599</v>
      </c>
      <c r="N120" s="204">
        <v>873</v>
      </c>
      <c r="O120" s="207">
        <v>1488</v>
      </c>
      <c r="P120" s="199">
        <v>611</v>
      </c>
      <c r="Q120" s="200">
        <v>1065</v>
      </c>
      <c r="R120" s="201">
        <v>714</v>
      </c>
      <c r="S120" s="202">
        <v>1050</v>
      </c>
      <c r="T120" s="199">
        <v>518</v>
      </c>
      <c r="U120" s="203">
        <v>324</v>
      </c>
      <c r="V120" s="201">
        <v>2073</v>
      </c>
      <c r="W120" s="208">
        <v>1024</v>
      </c>
      <c r="X120" s="199">
        <v>980</v>
      </c>
      <c r="Y120" s="203">
        <v>726</v>
      </c>
      <c r="Z120" s="201">
        <v>1787</v>
      </c>
      <c r="AA120" s="199">
        <v>2374</v>
      </c>
      <c r="AB120" s="173">
        <v>9499</v>
      </c>
      <c r="AC120" s="174">
        <v>14196</v>
      </c>
      <c r="BI120" s="147" t="s">
        <v>34</v>
      </c>
      <c r="BJ120" s="130">
        <f t="shared" ref="BJ120:CK120" si="152">B120/B126</f>
        <v>7.0257611241217799E-3</v>
      </c>
      <c r="BK120" s="131">
        <f t="shared" si="152"/>
        <v>6.3093210026770499E-2</v>
      </c>
      <c r="BL120" s="132">
        <f t="shared" si="152"/>
        <v>9.1068786982248517E-3</v>
      </c>
      <c r="BM120" s="133">
        <f t="shared" si="152"/>
        <v>5.9656934675909525E-2</v>
      </c>
      <c r="BN120" s="130">
        <f t="shared" si="152"/>
        <v>1.0498687664041995E-2</v>
      </c>
      <c r="BO120" s="131">
        <f t="shared" si="152"/>
        <v>4.2918454935622317E-2</v>
      </c>
      <c r="BP120" s="132">
        <f t="shared" si="152"/>
        <v>2.5988833844460171E-2</v>
      </c>
      <c r="BQ120" s="133">
        <f t="shared" si="152"/>
        <v>4.8384966854184822E-2</v>
      </c>
      <c r="BR120" s="130">
        <f t="shared" si="152"/>
        <v>2.274114774114774E-2</v>
      </c>
      <c r="BS120" s="131">
        <f t="shared" si="152"/>
        <v>1.5902221054014981E-2</v>
      </c>
      <c r="BT120" s="132">
        <f t="shared" si="152"/>
        <v>3.2233502538071064E-2</v>
      </c>
      <c r="BU120" s="130">
        <f t="shared" si="152"/>
        <v>2.6963763223047492E-2</v>
      </c>
      <c r="BV120" s="134">
        <f t="shared" si="152"/>
        <v>3.4225898772885871E-2</v>
      </c>
      <c r="BW120" s="135">
        <f t="shared" si="152"/>
        <v>3.9061269491258467E-2</v>
      </c>
      <c r="BX120" s="130">
        <f t="shared" si="152"/>
        <v>3.8106523637270802E-2</v>
      </c>
      <c r="BY120" s="131">
        <f t="shared" si="152"/>
        <v>5.373631363842777E-2</v>
      </c>
      <c r="BZ120" s="132">
        <f t="shared" si="152"/>
        <v>3.5194952432592304E-2</v>
      </c>
      <c r="CA120" s="133">
        <f t="shared" si="152"/>
        <v>4.4774210055008312E-2</v>
      </c>
      <c r="CB120" s="130">
        <f t="shared" si="152"/>
        <v>6.0969868173258002E-2</v>
      </c>
      <c r="CC120" s="131">
        <f t="shared" si="152"/>
        <v>2.8222996515679444E-2</v>
      </c>
      <c r="CD120" s="132">
        <f t="shared" si="152"/>
        <v>9.0358294830441985E-2</v>
      </c>
      <c r="CE120" s="133">
        <f t="shared" si="152"/>
        <v>3.6932842819014641E-2</v>
      </c>
      <c r="CF120" s="130">
        <f t="shared" si="152"/>
        <v>4.239671209171534E-2</v>
      </c>
      <c r="CG120" s="131">
        <f t="shared" si="152"/>
        <v>4.7747451496218347E-2</v>
      </c>
      <c r="CH120" s="132">
        <f t="shared" si="152"/>
        <v>3.2767947189878063E-2</v>
      </c>
      <c r="CI120" s="130">
        <f t="shared" si="152"/>
        <v>5.3982763717397728E-2</v>
      </c>
      <c r="CJ120" s="136">
        <f t="shared" si="152"/>
        <v>3.0784038578081402E-2</v>
      </c>
      <c r="CK120" s="137">
        <f t="shared" si="152"/>
        <v>4.609150768191795E-2</v>
      </c>
    </row>
    <row r="121" spans="1:89">
      <c r="A121" s="248" t="s">
        <v>35</v>
      </c>
      <c r="B121" s="209">
        <v>0</v>
      </c>
      <c r="C121" s="193">
        <v>1535</v>
      </c>
      <c r="D121" s="194">
        <v>2</v>
      </c>
      <c r="E121" s="195">
        <v>655</v>
      </c>
      <c r="F121" s="192">
        <v>3</v>
      </c>
      <c r="G121" s="196">
        <v>229</v>
      </c>
      <c r="H121" s="194">
        <v>20</v>
      </c>
      <c r="I121" s="195">
        <v>1338</v>
      </c>
      <c r="J121" s="192">
        <v>15</v>
      </c>
      <c r="K121" s="193">
        <v>88</v>
      </c>
      <c r="L121" s="194">
        <v>62</v>
      </c>
      <c r="M121" s="192">
        <v>167</v>
      </c>
      <c r="N121" s="197">
        <v>121</v>
      </c>
      <c r="O121" s="210">
        <v>353</v>
      </c>
      <c r="P121" s="192">
        <v>123</v>
      </c>
      <c r="Q121" s="193">
        <v>276</v>
      </c>
      <c r="R121" s="194">
        <v>93</v>
      </c>
      <c r="S121" s="195">
        <v>123</v>
      </c>
      <c r="T121" s="192">
        <v>52</v>
      </c>
      <c r="U121" s="196">
        <v>8</v>
      </c>
      <c r="V121" s="194">
        <v>82</v>
      </c>
      <c r="W121" s="211">
        <v>40</v>
      </c>
      <c r="X121" s="192">
        <v>87</v>
      </c>
      <c r="Y121" s="196">
        <v>15</v>
      </c>
      <c r="Z121" s="194">
        <v>26</v>
      </c>
      <c r="AA121" s="192">
        <v>75</v>
      </c>
      <c r="AB121" s="173">
        <v>686</v>
      </c>
      <c r="AC121" s="174">
        <v>4902</v>
      </c>
      <c r="BI121" s="138" t="s">
        <v>35</v>
      </c>
      <c r="BJ121" s="130">
        <f t="shared" ref="BJ121:CK121" si="153">B121/B126</f>
        <v>0</v>
      </c>
      <c r="BK121" s="131">
        <f t="shared" si="153"/>
        <v>4.6696276466293499E-2</v>
      </c>
      <c r="BL121" s="132">
        <f t="shared" si="153"/>
        <v>9.2455621301775146E-5</v>
      </c>
      <c r="BM121" s="133">
        <f t="shared" si="153"/>
        <v>3.3142741486616403E-2</v>
      </c>
      <c r="BN121" s="130">
        <f t="shared" si="153"/>
        <v>2.1872265966754156E-4</v>
      </c>
      <c r="BO121" s="131">
        <f t="shared" si="153"/>
        <v>2.8906841706639739E-2</v>
      </c>
      <c r="BP121" s="132">
        <f t="shared" si="153"/>
        <v>7.8634898167806878E-4</v>
      </c>
      <c r="BQ121" s="133">
        <f t="shared" si="153"/>
        <v>3.5337928848744156E-2</v>
      </c>
      <c r="BR121" s="130">
        <f t="shared" si="153"/>
        <v>2.2893772893772895E-3</v>
      </c>
      <c r="BS121" s="131">
        <f t="shared" si="153"/>
        <v>1.1565251675647259E-2</v>
      </c>
      <c r="BT121" s="132">
        <f t="shared" si="153"/>
        <v>5.2453468697123522E-3</v>
      </c>
      <c r="BU121" s="130">
        <f t="shared" si="153"/>
        <v>7.5174431690299345E-3</v>
      </c>
      <c r="BV121" s="134">
        <f t="shared" si="153"/>
        <v>4.7437958207550866E-3</v>
      </c>
      <c r="BW121" s="135">
        <f t="shared" si="153"/>
        <v>9.266551162912794E-3</v>
      </c>
      <c r="BX121" s="130">
        <f t="shared" si="153"/>
        <v>7.6711987027566425E-3</v>
      </c>
      <c r="BY121" s="131">
        <f t="shared" si="153"/>
        <v>1.392603057671931E-2</v>
      </c>
      <c r="BZ121" s="132">
        <f t="shared" si="153"/>
        <v>4.5842164933208454E-3</v>
      </c>
      <c r="CA121" s="133">
        <f t="shared" si="153"/>
        <v>5.2449788921581173E-3</v>
      </c>
      <c r="CB121" s="130">
        <f t="shared" si="153"/>
        <v>6.1205273069679846E-3</v>
      </c>
      <c r="CC121" s="131">
        <f t="shared" si="153"/>
        <v>6.9686411149825784E-4</v>
      </c>
      <c r="CD121" s="132">
        <f t="shared" si="153"/>
        <v>3.5742306686426641E-3</v>
      </c>
      <c r="CE121" s="133">
        <f t="shared" si="153"/>
        <v>1.4426891726177595E-3</v>
      </c>
      <c r="CF121" s="130">
        <f t="shared" si="153"/>
        <v>3.763789746917586E-3</v>
      </c>
      <c r="CG121" s="131">
        <f t="shared" si="153"/>
        <v>9.8651759289707336E-4</v>
      </c>
      <c r="CH121" s="132">
        <f t="shared" si="153"/>
        <v>4.7675804529201431E-4</v>
      </c>
      <c r="CI121" s="130">
        <f t="shared" si="153"/>
        <v>1.7054369329422198E-3</v>
      </c>
      <c r="CJ121" s="136">
        <f t="shared" si="153"/>
        <v>2.2231656452851713E-3</v>
      </c>
      <c r="CK121" s="137">
        <f t="shared" si="153"/>
        <v>1.5915791114170314E-2</v>
      </c>
    </row>
    <row r="122" spans="1:89">
      <c r="A122" s="249" t="s">
        <v>36</v>
      </c>
      <c r="B122" s="206">
        <v>0</v>
      </c>
      <c r="C122" s="200">
        <v>0</v>
      </c>
      <c r="D122" s="201">
        <v>0</v>
      </c>
      <c r="E122" s="202">
        <v>0</v>
      </c>
      <c r="F122" s="199">
        <v>0</v>
      </c>
      <c r="G122" s="203">
        <v>0</v>
      </c>
      <c r="H122" s="201">
        <v>0</v>
      </c>
      <c r="I122" s="202">
        <v>0</v>
      </c>
      <c r="J122" s="199">
        <v>0</v>
      </c>
      <c r="K122" s="203">
        <v>0</v>
      </c>
      <c r="L122" s="201">
        <v>0</v>
      </c>
      <c r="M122" s="199">
        <v>5</v>
      </c>
      <c r="N122" s="204">
        <v>0</v>
      </c>
      <c r="O122" s="207">
        <v>0</v>
      </c>
      <c r="P122" s="199">
        <v>0</v>
      </c>
      <c r="Q122" s="203">
        <v>0</v>
      </c>
      <c r="R122" s="201">
        <v>0</v>
      </c>
      <c r="S122" s="202">
        <v>0</v>
      </c>
      <c r="T122" s="199">
        <v>0</v>
      </c>
      <c r="U122" s="203">
        <v>0</v>
      </c>
      <c r="V122" s="201">
        <v>0</v>
      </c>
      <c r="W122" s="202">
        <v>0</v>
      </c>
      <c r="X122" s="199">
        <v>0</v>
      </c>
      <c r="Y122" s="203">
        <v>0</v>
      </c>
      <c r="Z122" s="201">
        <v>0</v>
      </c>
      <c r="AA122" s="199">
        <v>0</v>
      </c>
      <c r="AB122" s="173">
        <v>0</v>
      </c>
      <c r="AC122" s="174">
        <v>5</v>
      </c>
      <c r="BI122" s="147" t="s">
        <v>36</v>
      </c>
      <c r="BJ122" s="130">
        <f t="shared" ref="BJ122:CK122" si="154">B122/B126</f>
        <v>0</v>
      </c>
      <c r="BK122" s="131">
        <f t="shared" si="154"/>
        <v>0</v>
      </c>
      <c r="BL122" s="132">
        <f t="shared" si="154"/>
        <v>0</v>
      </c>
      <c r="BM122" s="133">
        <f t="shared" si="154"/>
        <v>0</v>
      </c>
      <c r="BN122" s="130">
        <f t="shared" si="154"/>
        <v>0</v>
      </c>
      <c r="BO122" s="131">
        <f t="shared" si="154"/>
        <v>0</v>
      </c>
      <c r="BP122" s="132">
        <f t="shared" si="154"/>
        <v>0</v>
      </c>
      <c r="BQ122" s="133">
        <f t="shared" si="154"/>
        <v>0</v>
      </c>
      <c r="BR122" s="130">
        <f t="shared" si="154"/>
        <v>0</v>
      </c>
      <c r="BS122" s="131">
        <f t="shared" si="154"/>
        <v>0</v>
      </c>
      <c r="BT122" s="132">
        <f t="shared" si="154"/>
        <v>0</v>
      </c>
      <c r="BU122" s="130">
        <f t="shared" si="154"/>
        <v>2.2507314877335134E-4</v>
      </c>
      <c r="BV122" s="134">
        <f t="shared" si="154"/>
        <v>0</v>
      </c>
      <c r="BW122" s="135">
        <f t="shared" si="154"/>
        <v>0</v>
      </c>
      <c r="BX122" s="130">
        <f t="shared" si="154"/>
        <v>0</v>
      </c>
      <c r="BY122" s="131">
        <f t="shared" si="154"/>
        <v>0</v>
      </c>
      <c r="BZ122" s="132">
        <f t="shared" si="154"/>
        <v>0</v>
      </c>
      <c r="CA122" s="133">
        <f t="shared" si="154"/>
        <v>0</v>
      </c>
      <c r="CB122" s="130">
        <f t="shared" si="154"/>
        <v>0</v>
      </c>
      <c r="CC122" s="131">
        <f t="shared" si="154"/>
        <v>0</v>
      </c>
      <c r="CD122" s="132">
        <f t="shared" si="154"/>
        <v>0</v>
      </c>
      <c r="CE122" s="133">
        <f t="shared" si="154"/>
        <v>0</v>
      </c>
      <c r="CF122" s="130">
        <f t="shared" si="154"/>
        <v>0</v>
      </c>
      <c r="CG122" s="131">
        <f t="shared" si="154"/>
        <v>0</v>
      </c>
      <c r="CH122" s="132">
        <f t="shared" si="154"/>
        <v>0</v>
      </c>
      <c r="CI122" s="130">
        <f t="shared" si="154"/>
        <v>0</v>
      </c>
      <c r="CJ122" s="136">
        <f t="shared" si="154"/>
        <v>0</v>
      </c>
      <c r="CK122" s="137">
        <f t="shared" si="154"/>
        <v>1.6233977064637204E-5</v>
      </c>
    </row>
    <row r="123" spans="1:89">
      <c r="A123" s="248" t="s">
        <v>37</v>
      </c>
      <c r="B123" s="60"/>
      <c r="C123" s="61"/>
      <c r="D123" s="140"/>
      <c r="E123" s="141"/>
      <c r="F123" s="139"/>
      <c r="G123" s="142"/>
      <c r="H123" s="140"/>
      <c r="I123" s="141"/>
      <c r="J123" s="139"/>
      <c r="K123" s="142"/>
      <c r="L123" s="140"/>
      <c r="M123" s="139"/>
      <c r="N123" s="143"/>
      <c r="O123" s="144"/>
      <c r="P123" s="139"/>
      <c r="Q123" s="142"/>
      <c r="R123" s="140"/>
      <c r="S123" s="141"/>
      <c r="T123" s="139"/>
      <c r="U123" s="142"/>
      <c r="V123" s="140"/>
      <c r="W123" s="141"/>
      <c r="X123" s="139"/>
      <c r="Y123" s="142"/>
      <c r="Z123" s="145"/>
      <c r="AA123" s="146"/>
      <c r="AB123" s="173"/>
      <c r="AC123" s="174">
        <f t="shared" ref="AC123" si="155">C123+E123+G123+I123+K123+M123+O123+Q123+S123+U123+W123+Y123+AA123</f>
        <v>0</v>
      </c>
      <c r="BI123" s="138" t="s">
        <v>37</v>
      </c>
      <c r="BJ123" s="130">
        <f t="shared" ref="BJ123:CK123" si="156">B123/B126</f>
        <v>0</v>
      </c>
      <c r="BK123" s="131">
        <f t="shared" si="156"/>
        <v>0</v>
      </c>
      <c r="BL123" s="132">
        <f t="shared" si="156"/>
        <v>0</v>
      </c>
      <c r="BM123" s="133">
        <f t="shared" si="156"/>
        <v>0</v>
      </c>
      <c r="BN123" s="130">
        <f t="shared" si="156"/>
        <v>0</v>
      </c>
      <c r="BO123" s="131">
        <f t="shared" si="156"/>
        <v>0</v>
      </c>
      <c r="BP123" s="132">
        <f t="shared" si="156"/>
        <v>0</v>
      </c>
      <c r="BQ123" s="133">
        <f t="shared" si="156"/>
        <v>0</v>
      </c>
      <c r="BR123" s="130">
        <f t="shared" si="156"/>
        <v>0</v>
      </c>
      <c r="BS123" s="131">
        <f t="shared" si="156"/>
        <v>0</v>
      </c>
      <c r="BT123" s="132">
        <f t="shared" si="156"/>
        <v>0</v>
      </c>
      <c r="BU123" s="130">
        <f t="shared" si="156"/>
        <v>0</v>
      </c>
      <c r="BV123" s="134">
        <f t="shared" si="156"/>
        <v>0</v>
      </c>
      <c r="BW123" s="135">
        <f t="shared" si="156"/>
        <v>0</v>
      </c>
      <c r="BX123" s="130">
        <f t="shared" si="156"/>
        <v>0</v>
      </c>
      <c r="BY123" s="131">
        <f t="shared" si="156"/>
        <v>0</v>
      </c>
      <c r="BZ123" s="132">
        <f t="shared" si="156"/>
        <v>0</v>
      </c>
      <c r="CA123" s="133">
        <f t="shared" si="156"/>
        <v>0</v>
      </c>
      <c r="CB123" s="130">
        <f t="shared" si="156"/>
        <v>0</v>
      </c>
      <c r="CC123" s="131">
        <f t="shared" si="156"/>
        <v>0</v>
      </c>
      <c r="CD123" s="132">
        <f t="shared" si="156"/>
        <v>0</v>
      </c>
      <c r="CE123" s="133">
        <f t="shared" si="156"/>
        <v>0</v>
      </c>
      <c r="CF123" s="130">
        <f t="shared" si="156"/>
        <v>0</v>
      </c>
      <c r="CG123" s="131">
        <f t="shared" si="156"/>
        <v>0</v>
      </c>
      <c r="CH123" s="132">
        <f t="shared" si="156"/>
        <v>0</v>
      </c>
      <c r="CI123" s="130">
        <f t="shared" si="156"/>
        <v>0</v>
      </c>
      <c r="CJ123" s="136">
        <f t="shared" si="156"/>
        <v>0</v>
      </c>
      <c r="CK123" s="137">
        <f t="shared" si="156"/>
        <v>0</v>
      </c>
    </row>
    <row r="124" spans="1:89">
      <c r="A124" s="249" t="s">
        <v>38</v>
      </c>
      <c r="B124" s="58"/>
      <c r="C124" s="59"/>
      <c r="D124" s="153"/>
      <c r="E124" s="150"/>
      <c r="F124" s="151"/>
      <c r="G124" s="152"/>
      <c r="H124" s="153"/>
      <c r="I124" s="150"/>
      <c r="J124" s="151"/>
      <c r="K124" s="152"/>
      <c r="L124" s="153"/>
      <c r="M124" s="151"/>
      <c r="N124" s="155"/>
      <c r="O124" s="154"/>
      <c r="P124" s="151"/>
      <c r="Q124" s="152"/>
      <c r="R124" s="153"/>
      <c r="S124" s="150"/>
      <c r="T124" s="151"/>
      <c r="U124" s="152"/>
      <c r="V124" s="153"/>
      <c r="W124" s="150"/>
      <c r="X124" s="151"/>
      <c r="Y124" s="152"/>
      <c r="Z124" s="149"/>
      <c r="AA124" s="148"/>
      <c r="AB124" s="173"/>
      <c r="AC124" s="174"/>
      <c r="BI124" s="147" t="s">
        <v>38</v>
      </c>
      <c r="BJ124" s="130">
        <f t="shared" ref="BJ124:CK124" si="157">B124/B126</f>
        <v>0</v>
      </c>
      <c r="BK124" s="131">
        <f t="shared" si="157"/>
        <v>0</v>
      </c>
      <c r="BL124" s="132">
        <f t="shared" si="157"/>
        <v>0</v>
      </c>
      <c r="BM124" s="133">
        <f t="shared" si="157"/>
        <v>0</v>
      </c>
      <c r="BN124" s="130">
        <f t="shared" si="157"/>
        <v>0</v>
      </c>
      <c r="BO124" s="131">
        <f t="shared" si="157"/>
        <v>0</v>
      </c>
      <c r="BP124" s="132">
        <f t="shared" si="157"/>
        <v>0</v>
      </c>
      <c r="BQ124" s="133">
        <f t="shared" si="157"/>
        <v>0</v>
      </c>
      <c r="BR124" s="130">
        <f t="shared" si="157"/>
        <v>0</v>
      </c>
      <c r="BS124" s="131">
        <f t="shared" si="157"/>
        <v>0</v>
      </c>
      <c r="BT124" s="132">
        <f t="shared" si="157"/>
        <v>0</v>
      </c>
      <c r="BU124" s="130">
        <f t="shared" si="157"/>
        <v>0</v>
      </c>
      <c r="BV124" s="134">
        <f t="shared" si="157"/>
        <v>0</v>
      </c>
      <c r="BW124" s="135">
        <f t="shared" si="157"/>
        <v>0</v>
      </c>
      <c r="BX124" s="130">
        <f t="shared" si="157"/>
        <v>0</v>
      </c>
      <c r="BY124" s="131">
        <f t="shared" si="157"/>
        <v>0</v>
      </c>
      <c r="BZ124" s="132">
        <f t="shared" si="157"/>
        <v>0</v>
      </c>
      <c r="CA124" s="133">
        <f t="shared" si="157"/>
        <v>0</v>
      </c>
      <c r="CB124" s="130">
        <f t="shared" si="157"/>
        <v>0</v>
      </c>
      <c r="CC124" s="131">
        <f t="shared" si="157"/>
        <v>0</v>
      </c>
      <c r="CD124" s="132">
        <f t="shared" si="157"/>
        <v>0</v>
      </c>
      <c r="CE124" s="133">
        <f t="shared" si="157"/>
        <v>0</v>
      </c>
      <c r="CF124" s="130">
        <f t="shared" si="157"/>
        <v>0</v>
      </c>
      <c r="CG124" s="131">
        <f t="shared" si="157"/>
        <v>0</v>
      </c>
      <c r="CH124" s="132">
        <f t="shared" si="157"/>
        <v>0</v>
      </c>
      <c r="CI124" s="130">
        <f t="shared" si="157"/>
        <v>0</v>
      </c>
      <c r="CJ124" s="136">
        <f t="shared" si="157"/>
        <v>0</v>
      </c>
      <c r="CK124" s="137">
        <f t="shared" si="157"/>
        <v>0</v>
      </c>
    </row>
    <row r="125" spans="1:89" ht="14" thickBot="1">
      <c r="A125" s="248" t="s">
        <v>39</v>
      </c>
      <c r="B125" s="60"/>
      <c r="C125" s="61"/>
      <c r="D125" s="140"/>
      <c r="E125" s="141"/>
      <c r="F125" s="139"/>
      <c r="G125" s="142"/>
      <c r="H125" s="140"/>
      <c r="I125" s="141"/>
      <c r="J125" s="139"/>
      <c r="K125" s="142"/>
      <c r="L125" s="140"/>
      <c r="M125" s="139"/>
      <c r="N125" s="143"/>
      <c r="O125" s="144"/>
      <c r="P125" s="139"/>
      <c r="Q125" s="142"/>
      <c r="R125" s="140"/>
      <c r="S125" s="141"/>
      <c r="T125" s="139"/>
      <c r="U125" s="142"/>
      <c r="V125" s="140"/>
      <c r="W125" s="141"/>
      <c r="X125" s="139"/>
      <c r="Y125" s="142"/>
      <c r="Z125" s="145"/>
      <c r="AA125" s="146"/>
      <c r="AB125" s="173"/>
      <c r="AC125" s="174"/>
      <c r="BI125" s="138" t="s">
        <v>39</v>
      </c>
      <c r="BJ125" s="130">
        <f t="shared" ref="BJ125:CK125" si="158">B125/B126</f>
        <v>0</v>
      </c>
      <c r="BK125" s="131">
        <f t="shared" si="158"/>
        <v>0</v>
      </c>
      <c r="BL125" s="132">
        <f t="shared" si="158"/>
        <v>0</v>
      </c>
      <c r="BM125" s="133">
        <f t="shared" si="158"/>
        <v>0</v>
      </c>
      <c r="BN125" s="130">
        <f t="shared" si="158"/>
        <v>0</v>
      </c>
      <c r="BO125" s="131">
        <f t="shared" si="158"/>
        <v>0</v>
      </c>
      <c r="BP125" s="132">
        <f t="shared" si="158"/>
        <v>0</v>
      </c>
      <c r="BQ125" s="133">
        <f t="shared" si="158"/>
        <v>0</v>
      </c>
      <c r="BR125" s="130">
        <f t="shared" si="158"/>
        <v>0</v>
      </c>
      <c r="BS125" s="131">
        <f t="shared" si="158"/>
        <v>0</v>
      </c>
      <c r="BT125" s="132">
        <f t="shared" si="158"/>
        <v>0</v>
      </c>
      <c r="BU125" s="130">
        <f t="shared" si="158"/>
        <v>0</v>
      </c>
      <c r="BV125" s="134">
        <f t="shared" si="158"/>
        <v>0</v>
      </c>
      <c r="BW125" s="135">
        <f t="shared" si="158"/>
        <v>0</v>
      </c>
      <c r="BX125" s="130">
        <f t="shared" si="158"/>
        <v>0</v>
      </c>
      <c r="BY125" s="131">
        <f t="shared" si="158"/>
        <v>0</v>
      </c>
      <c r="BZ125" s="132">
        <f t="shared" si="158"/>
        <v>0</v>
      </c>
      <c r="CA125" s="133">
        <f t="shared" si="158"/>
        <v>0</v>
      </c>
      <c r="CB125" s="130">
        <f t="shared" si="158"/>
        <v>0</v>
      </c>
      <c r="CC125" s="131">
        <f t="shared" si="158"/>
        <v>0</v>
      </c>
      <c r="CD125" s="132">
        <f t="shared" si="158"/>
        <v>0</v>
      </c>
      <c r="CE125" s="133">
        <f t="shared" si="158"/>
        <v>0</v>
      </c>
      <c r="CF125" s="130">
        <f t="shared" si="158"/>
        <v>0</v>
      </c>
      <c r="CG125" s="131">
        <f t="shared" si="158"/>
        <v>0</v>
      </c>
      <c r="CH125" s="132">
        <f t="shared" si="158"/>
        <v>0</v>
      </c>
      <c r="CI125" s="130">
        <f t="shared" si="158"/>
        <v>0</v>
      </c>
      <c r="CJ125" s="136">
        <f t="shared" si="158"/>
        <v>0</v>
      </c>
      <c r="CK125" s="137">
        <f t="shared" si="158"/>
        <v>0</v>
      </c>
    </row>
    <row r="126" spans="1:89" ht="15" thickTop="1" thickBot="1">
      <c r="A126" s="242" t="s">
        <v>13</v>
      </c>
      <c r="B126" s="281">
        <f>SUM(B103:B125)</f>
        <v>58499</v>
      </c>
      <c r="C126" s="281">
        <f t="shared" ref="C126:AA126" si="159">SUM(C103:C125)</f>
        <v>32872</v>
      </c>
      <c r="D126" s="281">
        <f t="shared" si="159"/>
        <v>21632</v>
      </c>
      <c r="E126" s="281">
        <f t="shared" si="159"/>
        <v>19763</v>
      </c>
      <c r="F126" s="281">
        <f t="shared" si="159"/>
        <v>13716</v>
      </c>
      <c r="G126" s="281">
        <f t="shared" si="159"/>
        <v>7922</v>
      </c>
      <c r="H126" s="281">
        <f t="shared" si="159"/>
        <v>25434</v>
      </c>
      <c r="I126" s="281">
        <f t="shared" si="159"/>
        <v>37863</v>
      </c>
      <c r="J126" s="281">
        <f t="shared" si="159"/>
        <v>6552</v>
      </c>
      <c r="K126" s="281">
        <f t="shared" si="159"/>
        <v>7609</v>
      </c>
      <c r="L126" s="281">
        <f t="shared" si="159"/>
        <v>11820</v>
      </c>
      <c r="M126" s="281">
        <f t="shared" si="159"/>
        <v>22215</v>
      </c>
      <c r="N126" s="281">
        <f t="shared" si="159"/>
        <v>25507</v>
      </c>
      <c r="O126" s="281">
        <f t="shared" si="159"/>
        <v>38094</v>
      </c>
      <c r="P126" s="281">
        <f t="shared" si="159"/>
        <v>16034</v>
      </c>
      <c r="Q126" s="281">
        <f t="shared" si="159"/>
        <v>19819</v>
      </c>
      <c r="R126" s="281">
        <f t="shared" si="159"/>
        <v>20287</v>
      </c>
      <c r="S126" s="281">
        <f t="shared" si="159"/>
        <v>23451</v>
      </c>
      <c r="T126" s="281">
        <f t="shared" si="159"/>
        <v>8496</v>
      </c>
      <c r="U126" s="281">
        <f t="shared" si="159"/>
        <v>11480</v>
      </c>
      <c r="V126" s="281">
        <f t="shared" si="159"/>
        <v>22942</v>
      </c>
      <c r="W126" s="281">
        <f t="shared" si="159"/>
        <v>27726</v>
      </c>
      <c r="X126" s="281">
        <f t="shared" si="159"/>
        <v>23115</v>
      </c>
      <c r="Y126" s="281">
        <f t="shared" si="159"/>
        <v>15205</v>
      </c>
      <c r="Z126" s="281">
        <f t="shared" si="159"/>
        <v>54535</v>
      </c>
      <c r="AA126" s="281">
        <f t="shared" si="159"/>
        <v>43977</v>
      </c>
      <c r="AB126" s="175">
        <f>SUM(AB102:AB125)</f>
        <v>308569</v>
      </c>
      <c r="AC126" s="176">
        <f>SUM(AC102:AC125)</f>
        <v>307996</v>
      </c>
      <c r="BI126" s="242" t="s">
        <v>13</v>
      </c>
      <c r="BJ126" s="156">
        <f>SUM(BJ102:BJ125)</f>
        <v>1</v>
      </c>
      <c r="BK126" s="157">
        <f t="shared" ref="BK126:CK126" si="160">SUM(BK102:BK125)</f>
        <v>0.99999999999999989</v>
      </c>
      <c r="BL126" s="156">
        <f t="shared" si="160"/>
        <v>1</v>
      </c>
      <c r="BM126" s="157">
        <f t="shared" si="160"/>
        <v>1</v>
      </c>
      <c r="BN126" s="156">
        <f t="shared" si="160"/>
        <v>0.99999999999999978</v>
      </c>
      <c r="BO126" s="157">
        <f t="shared" si="160"/>
        <v>0.99999999999999989</v>
      </c>
      <c r="BP126" s="156">
        <f t="shared" si="160"/>
        <v>0.99999999999999989</v>
      </c>
      <c r="BQ126" s="157">
        <f t="shared" si="160"/>
        <v>0.99999999999999989</v>
      </c>
      <c r="BR126" s="156">
        <f t="shared" si="160"/>
        <v>1.0000000000000002</v>
      </c>
      <c r="BS126" s="157">
        <f t="shared" si="160"/>
        <v>0.99999999999999989</v>
      </c>
      <c r="BT126" s="156">
        <f t="shared" si="160"/>
        <v>1</v>
      </c>
      <c r="BU126" s="157">
        <f t="shared" si="160"/>
        <v>1</v>
      </c>
      <c r="BV126" s="156">
        <f t="shared" si="160"/>
        <v>0.99999999999999989</v>
      </c>
      <c r="BW126" s="157">
        <f t="shared" si="160"/>
        <v>0.99999999999999989</v>
      </c>
      <c r="BX126" s="156">
        <f t="shared" si="160"/>
        <v>1</v>
      </c>
      <c r="BY126" s="157">
        <f t="shared" si="160"/>
        <v>1</v>
      </c>
      <c r="BZ126" s="156">
        <f t="shared" si="160"/>
        <v>1</v>
      </c>
      <c r="CA126" s="157">
        <f t="shared" si="160"/>
        <v>1</v>
      </c>
      <c r="CB126" s="156">
        <f t="shared" si="160"/>
        <v>0.99999999999999989</v>
      </c>
      <c r="CC126" s="157">
        <f t="shared" si="160"/>
        <v>1</v>
      </c>
      <c r="CD126" s="156">
        <f t="shared" si="160"/>
        <v>1</v>
      </c>
      <c r="CE126" s="157">
        <f t="shared" si="160"/>
        <v>1</v>
      </c>
      <c r="CF126" s="156">
        <f t="shared" si="160"/>
        <v>1</v>
      </c>
      <c r="CG126" s="157">
        <f t="shared" si="160"/>
        <v>1</v>
      </c>
      <c r="CH126" s="156">
        <f t="shared" si="160"/>
        <v>1</v>
      </c>
      <c r="CI126" s="157">
        <f t="shared" si="160"/>
        <v>1</v>
      </c>
      <c r="CJ126" s="156">
        <f t="shared" si="160"/>
        <v>1</v>
      </c>
      <c r="CK126" s="157">
        <f t="shared" si="160"/>
        <v>0.99999999999999989</v>
      </c>
    </row>
    <row r="127" spans="1:89" ht="14" thickTop="1">
      <c r="A127" s="190"/>
    </row>
    <row r="129" spans="1:89">
      <c r="A129" s="318">
        <f>+A98+1</f>
        <v>43529</v>
      </c>
      <c r="B129" s="318"/>
      <c r="C129" s="318"/>
      <c r="D129" s="318"/>
      <c r="BI129" s="317">
        <f>+BI98+1</f>
        <v>43529</v>
      </c>
      <c r="BJ129" s="317"/>
      <c r="BK129" s="317"/>
      <c r="BL129" s="317"/>
    </row>
    <row r="130" spans="1:89" ht="14" thickBot="1">
      <c r="AE130" s="246" t="s">
        <v>87</v>
      </c>
    </row>
    <row r="131" spans="1:89" ht="15" thickTop="1" thickBot="1">
      <c r="A131" s="315" t="s">
        <v>0</v>
      </c>
      <c r="B131" s="309" t="s">
        <v>1</v>
      </c>
      <c r="C131" s="310"/>
      <c r="D131" s="309" t="s">
        <v>2</v>
      </c>
      <c r="E131" s="310"/>
      <c r="F131" s="309" t="s">
        <v>3</v>
      </c>
      <c r="G131" s="310"/>
      <c r="H131" s="309" t="s">
        <v>4</v>
      </c>
      <c r="I131" s="310"/>
      <c r="J131" s="309" t="s">
        <v>5</v>
      </c>
      <c r="K131" s="310"/>
      <c r="L131" s="309" t="s">
        <v>6</v>
      </c>
      <c r="M131" s="310"/>
      <c r="N131" s="309" t="s">
        <v>7</v>
      </c>
      <c r="O131" s="310"/>
      <c r="P131" s="309" t="s">
        <v>8</v>
      </c>
      <c r="Q131" s="310"/>
      <c r="R131" s="309" t="s">
        <v>9</v>
      </c>
      <c r="S131" s="310"/>
      <c r="T131" s="309" t="s">
        <v>10</v>
      </c>
      <c r="U131" s="310"/>
      <c r="V131" s="309" t="s">
        <v>11</v>
      </c>
      <c r="W131" s="310"/>
      <c r="X131" s="309" t="s">
        <v>12</v>
      </c>
      <c r="Y131" s="310"/>
      <c r="Z131" s="311" t="s">
        <v>40</v>
      </c>
      <c r="AA131" s="312"/>
      <c r="AB131" s="313" t="s">
        <v>41</v>
      </c>
      <c r="AC131" s="314"/>
      <c r="AE131" s="315" t="s">
        <v>0</v>
      </c>
      <c r="AF131" s="309" t="s">
        <v>1</v>
      </c>
      <c r="AG131" s="310"/>
      <c r="AH131" s="309" t="s">
        <v>2</v>
      </c>
      <c r="AI131" s="310"/>
      <c r="AJ131" s="309" t="s">
        <v>3</v>
      </c>
      <c r="AK131" s="310"/>
      <c r="AL131" s="309" t="s">
        <v>4</v>
      </c>
      <c r="AM131" s="310"/>
      <c r="AN131" s="309" t="s">
        <v>5</v>
      </c>
      <c r="AO131" s="310"/>
      <c r="AP131" s="309" t="s">
        <v>6</v>
      </c>
      <c r="AQ131" s="310"/>
      <c r="AR131" s="309" t="s">
        <v>7</v>
      </c>
      <c r="AS131" s="310"/>
      <c r="AT131" s="309" t="s">
        <v>8</v>
      </c>
      <c r="AU131" s="310"/>
      <c r="AV131" s="309" t="s">
        <v>9</v>
      </c>
      <c r="AW131" s="310"/>
      <c r="AX131" s="309" t="s">
        <v>10</v>
      </c>
      <c r="AY131" s="310"/>
      <c r="AZ131" s="309" t="s">
        <v>11</v>
      </c>
      <c r="BA131" s="310"/>
      <c r="BB131" s="309" t="s">
        <v>12</v>
      </c>
      <c r="BC131" s="310"/>
      <c r="BD131" s="311" t="s">
        <v>40</v>
      </c>
      <c r="BE131" s="312"/>
      <c r="BF131" s="313" t="s">
        <v>41</v>
      </c>
      <c r="BG131" s="314"/>
      <c r="BI131" s="315" t="s">
        <v>0</v>
      </c>
      <c r="BJ131" s="309" t="s">
        <v>1</v>
      </c>
      <c r="BK131" s="310"/>
      <c r="BL131" s="309" t="s">
        <v>2</v>
      </c>
      <c r="BM131" s="310"/>
      <c r="BN131" s="309" t="s">
        <v>3</v>
      </c>
      <c r="BO131" s="310"/>
      <c r="BP131" s="309" t="s">
        <v>4</v>
      </c>
      <c r="BQ131" s="310"/>
      <c r="BR131" s="309" t="s">
        <v>5</v>
      </c>
      <c r="BS131" s="310"/>
      <c r="BT131" s="309" t="s">
        <v>6</v>
      </c>
      <c r="BU131" s="310"/>
      <c r="BV131" s="309" t="s">
        <v>7</v>
      </c>
      <c r="BW131" s="310"/>
      <c r="BX131" s="309" t="s">
        <v>8</v>
      </c>
      <c r="BY131" s="310"/>
      <c r="BZ131" s="309" t="s">
        <v>9</v>
      </c>
      <c r="CA131" s="310"/>
      <c r="CB131" s="309" t="s">
        <v>10</v>
      </c>
      <c r="CC131" s="310"/>
      <c r="CD131" s="309" t="s">
        <v>11</v>
      </c>
      <c r="CE131" s="310"/>
      <c r="CF131" s="309" t="s">
        <v>12</v>
      </c>
      <c r="CG131" s="310"/>
      <c r="CH131" s="311" t="s">
        <v>40</v>
      </c>
      <c r="CI131" s="312"/>
      <c r="CJ131" s="309" t="s">
        <v>41</v>
      </c>
      <c r="CK131" s="310"/>
    </row>
    <row r="132" spans="1:89" ht="15" thickTop="1" thickBot="1">
      <c r="A132" s="316"/>
      <c r="B132" s="117" t="s">
        <v>14</v>
      </c>
      <c r="C132" s="118" t="s">
        <v>15</v>
      </c>
      <c r="D132" s="119" t="s">
        <v>14</v>
      </c>
      <c r="E132" s="120" t="s">
        <v>15</v>
      </c>
      <c r="F132" s="117" t="s">
        <v>14</v>
      </c>
      <c r="G132" s="118" t="s">
        <v>15</v>
      </c>
      <c r="H132" s="119" t="s">
        <v>14</v>
      </c>
      <c r="I132" s="120" t="s">
        <v>15</v>
      </c>
      <c r="J132" s="117" t="s">
        <v>14</v>
      </c>
      <c r="K132" s="118" t="s">
        <v>15</v>
      </c>
      <c r="L132" s="119" t="s">
        <v>14</v>
      </c>
      <c r="M132" s="117" t="s">
        <v>15</v>
      </c>
      <c r="N132" s="121" t="s">
        <v>14</v>
      </c>
      <c r="O132" s="122" t="s">
        <v>15</v>
      </c>
      <c r="P132" s="117" t="s">
        <v>14</v>
      </c>
      <c r="Q132" s="118" t="s">
        <v>15</v>
      </c>
      <c r="R132" s="119" t="s">
        <v>14</v>
      </c>
      <c r="S132" s="120" t="s">
        <v>15</v>
      </c>
      <c r="T132" s="117" t="s">
        <v>14</v>
      </c>
      <c r="U132" s="118" t="s">
        <v>15</v>
      </c>
      <c r="V132" s="119" t="s">
        <v>14</v>
      </c>
      <c r="W132" s="120" t="s">
        <v>15</v>
      </c>
      <c r="X132" s="117" t="s">
        <v>14</v>
      </c>
      <c r="Y132" s="118" t="s">
        <v>15</v>
      </c>
      <c r="Z132" s="28" t="s">
        <v>14</v>
      </c>
      <c r="AA132" s="123" t="s">
        <v>15</v>
      </c>
      <c r="AB132" s="177" t="s">
        <v>14</v>
      </c>
      <c r="AC132" s="178" t="s">
        <v>15</v>
      </c>
      <c r="AE132" s="316"/>
      <c r="AF132" s="117" t="s">
        <v>14</v>
      </c>
      <c r="AG132" s="118" t="s">
        <v>15</v>
      </c>
      <c r="AH132" s="119" t="s">
        <v>14</v>
      </c>
      <c r="AI132" s="120" t="s">
        <v>15</v>
      </c>
      <c r="AJ132" s="117" t="s">
        <v>14</v>
      </c>
      <c r="AK132" s="118" t="s">
        <v>15</v>
      </c>
      <c r="AL132" s="119" t="s">
        <v>14</v>
      </c>
      <c r="AM132" s="120" t="s">
        <v>15</v>
      </c>
      <c r="AN132" s="117" t="s">
        <v>14</v>
      </c>
      <c r="AO132" s="118" t="s">
        <v>15</v>
      </c>
      <c r="AP132" s="119" t="s">
        <v>14</v>
      </c>
      <c r="AQ132" s="117" t="s">
        <v>15</v>
      </c>
      <c r="AR132" s="121" t="s">
        <v>14</v>
      </c>
      <c r="AS132" s="122" t="s">
        <v>15</v>
      </c>
      <c r="AT132" s="117" t="s">
        <v>14</v>
      </c>
      <c r="AU132" s="118" t="s">
        <v>15</v>
      </c>
      <c r="AV132" s="119" t="s">
        <v>14</v>
      </c>
      <c r="AW132" s="120" t="s">
        <v>15</v>
      </c>
      <c r="AX132" s="117" t="s">
        <v>14</v>
      </c>
      <c r="AY132" s="118" t="s">
        <v>15</v>
      </c>
      <c r="AZ132" s="119" t="s">
        <v>14</v>
      </c>
      <c r="BA132" s="120" t="s">
        <v>15</v>
      </c>
      <c r="BB132" s="117" t="s">
        <v>14</v>
      </c>
      <c r="BC132" s="118" t="s">
        <v>15</v>
      </c>
      <c r="BD132" s="28" t="s">
        <v>14</v>
      </c>
      <c r="BE132" s="123" t="s">
        <v>15</v>
      </c>
      <c r="BF132" s="177" t="s">
        <v>14</v>
      </c>
      <c r="BG132" s="178" t="s">
        <v>15</v>
      </c>
      <c r="BI132" s="316"/>
      <c r="BJ132" s="117" t="s">
        <v>14</v>
      </c>
      <c r="BK132" s="118" t="s">
        <v>15</v>
      </c>
      <c r="BL132" s="119" t="s">
        <v>14</v>
      </c>
      <c r="BM132" s="120" t="s">
        <v>15</v>
      </c>
      <c r="BN132" s="117" t="s">
        <v>14</v>
      </c>
      <c r="BO132" s="118" t="s">
        <v>15</v>
      </c>
      <c r="BP132" s="119" t="s">
        <v>14</v>
      </c>
      <c r="BQ132" s="120" t="s">
        <v>15</v>
      </c>
      <c r="BR132" s="117" t="s">
        <v>14</v>
      </c>
      <c r="BS132" s="118" t="s">
        <v>15</v>
      </c>
      <c r="BT132" s="119" t="s">
        <v>14</v>
      </c>
      <c r="BU132" s="117" t="s">
        <v>15</v>
      </c>
      <c r="BV132" s="121" t="s">
        <v>14</v>
      </c>
      <c r="BW132" s="122" t="s">
        <v>15</v>
      </c>
      <c r="BX132" s="117" t="s">
        <v>14</v>
      </c>
      <c r="BY132" s="118" t="s">
        <v>15</v>
      </c>
      <c r="BZ132" s="119" t="s">
        <v>14</v>
      </c>
      <c r="CA132" s="120" t="s">
        <v>15</v>
      </c>
      <c r="CB132" s="117" t="s">
        <v>14</v>
      </c>
      <c r="CC132" s="118" t="s">
        <v>15</v>
      </c>
      <c r="CD132" s="119" t="s">
        <v>14</v>
      </c>
      <c r="CE132" s="120" t="s">
        <v>15</v>
      </c>
      <c r="CF132" s="117" t="s">
        <v>14</v>
      </c>
      <c r="CG132" s="118" t="s">
        <v>15</v>
      </c>
      <c r="CH132" s="28" t="s">
        <v>14</v>
      </c>
      <c r="CI132" s="123" t="s">
        <v>15</v>
      </c>
      <c r="CJ132" s="121" t="s">
        <v>14</v>
      </c>
      <c r="CK132" s="122" t="s">
        <v>15</v>
      </c>
    </row>
    <row r="133" spans="1:89" ht="14" thickTop="1">
      <c r="A133" s="247" t="s">
        <v>16</v>
      </c>
      <c r="B133" s="127"/>
      <c r="C133" s="189"/>
      <c r="D133" s="128"/>
      <c r="E133" s="181"/>
      <c r="F133" s="127"/>
      <c r="G133" s="129"/>
      <c r="H133" s="128"/>
      <c r="I133" s="181"/>
      <c r="J133" s="127"/>
      <c r="K133" s="129"/>
      <c r="L133" s="128"/>
      <c r="M133" s="127"/>
      <c r="N133" s="180"/>
      <c r="O133" s="182"/>
      <c r="P133" s="127"/>
      <c r="Q133" s="129"/>
      <c r="R133" s="128"/>
      <c r="S133" s="181"/>
      <c r="T133" s="127"/>
      <c r="U133" s="129"/>
      <c r="V133" s="128"/>
      <c r="W133" s="181"/>
      <c r="X133" s="127"/>
      <c r="Y133" s="129"/>
      <c r="Z133" s="187"/>
      <c r="AA133" s="188"/>
      <c r="AB133" s="171">
        <f>B133+D133+F133+H133+J133+L133+N133+P133+R133+T133+V133+X133+Z133</f>
        <v>0</v>
      </c>
      <c r="AC133" s="172">
        <f>C133+E133+G133+I133+K133+M133+O133+Q133+S133+U133+W133+Y133+AA133</f>
        <v>0</v>
      </c>
      <c r="AE133" s="254" t="str">
        <f>$AE$9</f>
        <v>07:00 - 07:59</v>
      </c>
      <c r="AF133" s="127">
        <f>SUMIF($A$9:$A$32,$AE133,B$133:B$156)</f>
        <v>3482</v>
      </c>
      <c r="AG133" s="189">
        <f t="shared" ref="AG133:BE135" si="161">SUMIF($A$9:$A$32,$AE133,C$133:C$156)</f>
        <v>491</v>
      </c>
      <c r="AH133" s="128">
        <f t="shared" si="161"/>
        <v>910</v>
      </c>
      <c r="AI133" s="181">
        <f t="shared" si="161"/>
        <v>675</v>
      </c>
      <c r="AJ133" s="127">
        <f t="shared" si="161"/>
        <v>450</v>
      </c>
      <c r="AK133" s="129">
        <f t="shared" si="161"/>
        <v>721</v>
      </c>
      <c r="AL133" s="128">
        <f t="shared" si="161"/>
        <v>608</v>
      </c>
      <c r="AM133" s="181">
        <f t="shared" si="161"/>
        <v>980</v>
      </c>
      <c r="AN133" s="127">
        <f t="shared" si="161"/>
        <v>410</v>
      </c>
      <c r="AO133" s="129">
        <f t="shared" si="161"/>
        <v>469</v>
      </c>
      <c r="AP133" s="128">
        <f t="shared" si="161"/>
        <v>552</v>
      </c>
      <c r="AQ133" s="127">
        <f t="shared" si="161"/>
        <v>1267</v>
      </c>
      <c r="AR133" s="180">
        <f t="shared" si="161"/>
        <v>1516</v>
      </c>
      <c r="AS133" s="182">
        <f t="shared" si="161"/>
        <v>1471</v>
      </c>
      <c r="AT133" s="127">
        <f t="shared" si="161"/>
        <v>1203</v>
      </c>
      <c r="AU133" s="129">
        <f t="shared" si="161"/>
        <v>881</v>
      </c>
      <c r="AV133" s="128">
        <f t="shared" si="161"/>
        <v>1275</v>
      </c>
      <c r="AW133" s="181">
        <f t="shared" si="161"/>
        <v>1367</v>
      </c>
      <c r="AX133" s="127">
        <f t="shared" si="161"/>
        <v>300</v>
      </c>
      <c r="AY133" s="129">
        <f t="shared" si="161"/>
        <v>1171</v>
      </c>
      <c r="AZ133" s="128">
        <f t="shared" si="161"/>
        <v>1008</v>
      </c>
      <c r="BA133" s="181">
        <f t="shared" si="161"/>
        <v>1923</v>
      </c>
      <c r="BB133" s="127">
        <f t="shared" si="161"/>
        <v>1041</v>
      </c>
      <c r="BC133" s="129">
        <f t="shared" si="161"/>
        <v>937</v>
      </c>
      <c r="BD133" s="187">
        <f t="shared" si="161"/>
        <v>3189</v>
      </c>
      <c r="BE133" s="188">
        <f t="shared" si="161"/>
        <v>1908</v>
      </c>
      <c r="BF133" s="171">
        <f>AF133+AH133+AJ133+AL133+AN133+AP133+AR133+AT133+AV133+AX133+AZ133+BB133+BD133</f>
        <v>15944</v>
      </c>
      <c r="BG133" s="172">
        <f>AG133+AI133+AK133+AM133+AO133+AQ133+AS133+AU133+AW133+AY133+BA133+BC133+BE133</f>
        <v>14261</v>
      </c>
      <c r="BI133" s="126" t="s">
        <v>16</v>
      </c>
      <c r="BJ133" s="130">
        <f t="shared" ref="BJ133:CK133" si="162">B133/B157</f>
        <v>0</v>
      </c>
      <c r="BK133" s="131">
        <f t="shared" si="162"/>
        <v>0</v>
      </c>
      <c r="BL133" s="132">
        <f t="shared" si="162"/>
        <v>0</v>
      </c>
      <c r="BM133" s="133">
        <f t="shared" si="162"/>
        <v>0</v>
      </c>
      <c r="BN133" s="130">
        <f t="shared" si="162"/>
        <v>0</v>
      </c>
      <c r="BO133" s="131">
        <f t="shared" si="162"/>
        <v>0</v>
      </c>
      <c r="BP133" s="132">
        <f t="shared" si="162"/>
        <v>0</v>
      </c>
      <c r="BQ133" s="133">
        <f t="shared" si="162"/>
        <v>0</v>
      </c>
      <c r="BR133" s="130">
        <f t="shared" si="162"/>
        <v>0</v>
      </c>
      <c r="BS133" s="131">
        <f t="shared" si="162"/>
        <v>0</v>
      </c>
      <c r="BT133" s="132">
        <f t="shared" si="162"/>
        <v>0</v>
      </c>
      <c r="BU133" s="130">
        <f t="shared" si="162"/>
        <v>0</v>
      </c>
      <c r="BV133" s="134">
        <f t="shared" si="162"/>
        <v>0</v>
      </c>
      <c r="BW133" s="135">
        <f t="shared" si="162"/>
        <v>0</v>
      </c>
      <c r="BX133" s="130">
        <f t="shared" si="162"/>
        <v>0</v>
      </c>
      <c r="BY133" s="131">
        <f t="shared" si="162"/>
        <v>0</v>
      </c>
      <c r="BZ133" s="132">
        <f t="shared" si="162"/>
        <v>0</v>
      </c>
      <c r="CA133" s="133">
        <f t="shared" si="162"/>
        <v>0</v>
      </c>
      <c r="CB133" s="130">
        <f t="shared" si="162"/>
        <v>0</v>
      </c>
      <c r="CC133" s="131">
        <f t="shared" si="162"/>
        <v>0</v>
      </c>
      <c r="CD133" s="132">
        <f t="shared" si="162"/>
        <v>0</v>
      </c>
      <c r="CE133" s="133">
        <f t="shared" si="162"/>
        <v>0</v>
      </c>
      <c r="CF133" s="130">
        <f t="shared" si="162"/>
        <v>0</v>
      </c>
      <c r="CG133" s="131">
        <f t="shared" si="162"/>
        <v>0</v>
      </c>
      <c r="CH133" s="132">
        <f t="shared" si="162"/>
        <v>0</v>
      </c>
      <c r="CI133" s="130">
        <f t="shared" si="162"/>
        <v>0</v>
      </c>
      <c r="CJ133" s="136">
        <f t="shared" si="162"/>
        <v>0</v>
      </c>
      <c r="CK133" s="137">
        <f t="shared" si="162"/>
        <v>0</v>
      </c>
    </row>
    <row r="134" spans="1:89">
      <c r="A134" s="248" t="s">
        <v>17</v>
      </c>
      <c r="B134" s="192">
        <v>652</v>
      </c>
      <c r="C134" s="193">
        <v>0</v>
      </c>
      <c r="D134" s="194">
        <v>210</v>
      </c>
      <c r="E134" s="195">
        <v>0</v>
      </c>
      <c r="F134" s="192">
        <v>112</v>
      </c>
      <c r="G134" s="196">
        <v>0</v>
      </c>
      <c r="H134" s="194">
        <v>304</v>
      </c>
      <c r="I134" s="195">
        <v>13</v>
      </c>
      <c r="J134" s="192">
        <v>12</v>
      </c>
      <c r="K134" s="196">
        <v>1</v>
      </c>
      <c r="L134" s="194">
        <v>4</v>
      </c>
      <c r="M134" s="192">
        <v>24</v>
      </c>
      <c r="N134" s="197">
        <v>41</v>
      </c>
      <c r="O134" s="198">
        <v>38</v>
      </c>
      <c r="P134" s="192">
        <v>16</v>
      </c>
      <c r="Q134" s="196">
        <v>0</v>
      </c>
      <c r="R134" s="194">
        <v>9</v>
      </c>
      <c r="S134" s="195">
        <v>0</v>
      </c>
      <c r="T134" s="192">
        <v>0</v>
      </c>
      <c r="U134" s="196">
        <v>0</v>
      </c>
      <c r="V134" s="194">
        <v>0</v>
      </c>
      <c r="W134" s="195">
        <v>0</v>
      </c>
      <c r="X134" s="192">
        <v>0</v>
      </c>
      <c r="Y134" s="196">
        <v>0</v>
      </c>
      <c r="Z134" s="194">
        <v>0</v>
      </c>
      <c r="AA134" s="192">
        <v>0</v>
      </c>
      <c r="AB134" s="173">
        <f>B134+D134+F134+H134+J134+L134+N134+P134+R134+T134+V134+X134+Z134</f>
        <v>1360</v>
      </c>
      <c r="AC134" s="174">
        <f t="shared" ref="AC134:AC154" si="163">C134+E134+G134+I134+K134+M134+O134+Q134+S134+U134+W134+Y134+AA134</f>
        <v>76</v>
      </c>
      <c r="AE134" s="255" t="str">
        <f>$AE$10</f>
        <v>08:00 - 08:59</v>
      </c>
      <c r="AF134" s="127">
        <f>SUMIF($A$9:$A$32,$AE134,B$133:B$156)</f>
        <v>6807</v>
      </c>
      <c r="AG134" s="193">
        <f t="shared" si="161"/>
        <v>1321</v>
      </c>
      <c r="AH134" s="194">
        <f t="shared" si="161"/>
        <v>1639</v>
      </c>
      <c r="AI134" s="195">
        <f t="shared" si="161"/>
        <v>1585</v>
      </c>
      <c r="AJ134" s="192">
        <f t="shared" si="161"/>
        <v>1051</v>
      </c>
      <c r="AK134" s="196">
        <f t="shared" si="161"/>
        <v>595</v>
      </c>
      <c r="AL134" s="194">
        <f t="shared" si="161"/>
        <v>713</v>
      </c>
      <c r="AM134" s="195">
        <f t="shared" si="161"/>
        <v>1886</v>
      </c>
      <c r="AN134" s="192">
        <f t="shared" si="161"/>
        <v>452</v>
      </c>
      <c r="AO134" s="196">
        <f t="shared" si="161"/>
        <v>967</v>
      </c>
      <c r="AP134" s="194">
        <f t="shared" si="161"/>
        <v>609</v>
      </c>
      <c r="AQ134" s="192">
        <f t="shared" si="161"/>
        <v>2378</v>
      </c>
      <c r="AR134" s="197">
        <f t="shared" si="161"/>
        <v>1779</v>
      </c>
      <c r="AS134" s="198">
        <f t="shared" si="161"/>
        <v>2773</v>
      </c>
      <c r="AT134" s="192">
        <f t="shared" si="161"/>
        <v>1190</v>
      </c>
      <c r="AU134" s="196">
        <f t="shared" si="161"/>
        <v>1401</v>
      </c>
      <c r="AV134" s="194">
        <f t="shared" si="161"/>
        <v>1545</v>
      </c>
      <c r="AW134" s="195">
        <f t="shared" si="161"/>
        <v>1249</v>
      </c>
      <c r="AX134" s="192">
        <f t="shared" si="161"/>
        <v>383</v>
      </c>
      <c r="AY134" s="196">
        <f t="shared" si="161"/>
        <v>1558</v>
      </c>
      <c r="AZ134" s="194">
        <f t="shared" si="161"/>
        <v>1008</v>
      </c>
      <c r="BA134" s="195">
        <f t="shared" si="161"/>
        <v>2008</v>
      </c>
      <c r="BB134" s="192">
        <f t="shared" si="161"/>
        <v>1409</v>
      </c>
      <c r="BC134" s="196">
        <f t="shared" si="161"/>
        <v>1596</v>
      </c>
      <c r="BD134" s="194">
        <f t="shared" si="161"/>
        <v>4523</v>
      </c>
      <c r="BE134" s="192">
        <f t="shared" si="161"/>
        <v>2235</v>
      </c>
      <c r="BF134" s="173">
        <f>SUM(AF134,AH134,AJ134,AL134,AN134,AP134,AR134,AT134,AV134,AX134,AZ134,BB134,BD134)</f>
        <v>23108</v>
      </c>
      <c r="BG134" s="174">
        <f>SUM(AG134,AI134,AK134,AM134,AO134,AQ134,AS134,AU134,AW134,AY134,BA134,BC134,BE134)</f>
        <v>21552</v>
      </c>
      <c r="BI134" s="138" t="s">
        <v>17</v>
      </c>
      <c r="BJ134" s="130">
        <f t="shared" ref="BJ134:CK134" si="164">B134/B157</f>
        <v>1.1698214766304836E-2</v>
      </c>
      <c r="BK134" s="131">
        <f t="shared" si="164"/>
        <v>0</v>
      </c>
      <c r="BL134" s="132">
        <f t="shared" si="164"/>
        <v>9.5220821619660841E-3</v>
      </c>
      <c r="BM134" s="133">
        <f t="shared" si="164"/>
        <v>0</v>
      </c>
      <c r="BN134" s="130">
        <f t="shared" si="164"/>
        <v>9.0061112898037962E-3</v>
      </c>
      <c r="BO134" s="131">
        <f t="shared" si="164"/>
        <v>0</v>
      </c>
      <c r="BP134" s="132">
        <f t="shared" si="164"/>
        <v>1.1933736358640182E-2</v>
      </c>
      <c r="BQ134" s="133">
        <f t="shared" si="164"/>
        <v>3.2724984266834488E-4</v>
      </c>
      <c r="BR134" s="130">
        <f t="shared" si="164"/>
        <v>1.7513134851138354E-3</v>
      </c>
      <c r="BS134" s="131">
        <f t="shared" si="164"/>
        <v>1.300221037576388E-4</v>
      </c>
      <c r="BT134" s="132">
        <f t="shared" si="164"/>
        <v>3.1730921783277807E-4</v>
      </c>
      <c r="BU134" s="130">
        <f t="shared" si="164"/>
        <v>1.1250175783996624E-3</v>
      </c>
      <c r="BV134" s="134">
        <f t="shared" si="164"/>
        <v>1.5418170878459688E-3</v>
      </c>
      <c r="BW134" s="135">
        <f t="shared" si="164"/>
        <v>1.0952902519167579E-3</v>
      </c>
      <c r="BX134" s="130">
        <f t="shared" si="164"/>
        <v>9.7507465415320863E-4</v>
      </c>
      <c r="BY134" s="131">
        <f t="shared" si="164"/>
        <v>0</v>
      </c>
      <c r="BZ134" s="132">
        <f t="shared" si="164"/>
        <v>4.3134435657800146E-4</v>
      </c>
      <c r="CA134" s="133">
        <f t="shared" si="164"/>
        <v>0</v>
      </c>
      <c r="CB134" s="130">
        <f t="shared" si="164"/>
        <v>0</v>
      </c>
      <c r="CC134" s="131">
        <f t="shared" si="164"/>
        <v>0</v>
      </c>
      <c r="CD134" s="132">
        <f t="shared" si="164"/>
        <v>0</v>
      </c>
      <c r="CE134" s="133">
        <f t="shared" si="164"/>
        <v>0</v>
      </c>
      <c r="CF134" s="130">
        <f t="shared" si="164"/>
        <v>0</v>
      </c>
      <c r="CG134" s="131">
        <f t="shared" si="164"/>
        <v>0</v>
      </c>
      <c r="CH134" s="132">
        <f t="shared" si="164"/>
        <v>0</v>
      </c>
      <c r="CI134" s="130">
        <f t="shared" si="164"/>
        <v>0</v>
      </c>
      <c r="CJ134" s="136">
        <f t="shared" si="164"/>
        <v>4.3370389504365737E-3</v>
      </c>
      <c r="CK134" s="137">
        <f t="shared" si="164"/>
        <v>2.4296286824059717E-4</v>
      </c>
    </row>
    <row r="135" spans="1:89" ht="14" thickBot="1">
      <c r="A135" s="249" t="s">
        <v>18</v>
      </c>
      <c r="B135" s="199">
        <v>2783</v>
      </c>
      <c r="C135" s="200">
        <v>1</v>
      </c>
      <c r="D135" s="201">
        <v>971</v>
      </c>
      <c r="E135" s="202">
        <v>92</v>
      </c>
      <c r="F135" s="199">
        <v>411</v>
      </c>
      <c r="G135" s="203">
        <v>24</v>
      </c>
      <c r="H135" s="201">
        <v>1000</v>
      </c>
      <c r="I135" s="202">
        <v>228</v>
      </c>
      <c r="J135" s="199">
        <v>89</v>
      </c>
      <c r="K135" s="203">
        <v>61</v>
      </c>
      <c r="L135" s="201">
        <v>77</v>
      </c>
      <c r="M135" s="199">
        <v>345</v>
      </c>
      <c r="N135" s="204">
        <v>460</v>
      </c>
      <c r="O135" s="205">
        <v>554</v>
      </c>
      <c r="P135" s="199">
        <v>293</v>
      </c>
      <c r="Q135" s="203">
        <v>342</v>
      </c>
      <c r="R135" s="201">
        <v>447</v>
      </c>
      <c r="S135" s="202">
        <v>459</v>
      </c>
      <c r="T135" s="199">
        <v>69</v>
      </c>
      <c r="U135" s="203">
        <v>254</v>
      </c>
      <c r="V135" s="201">
        <v>242</v>
      </c>
      <c r="W135" s="202">
        <v>659</v>
      </c>
      <c r="X135" s="199">
        <v>344</v>
      </c>
      <c r="Y135" s="203">
        <v>393</v>
      </c>
      <c r="Z135" s="201">
        <v>1409</v>
      </c>
      <c r="AA135" s="199">
        <v>526</v>
      </c>
      <c r="AB135" s="173">
        <f>B135+D135+F135+H135+J135+L135+N135+P135+R135+T135+V135+X135+Z135</f>
        <v>8595</v>
      </c>
      <c r="AC135" s="174">
        <f t="shared" si="163"/>
        <v>3938</v>
      </c>
      <c r="AE135" s="254" t="str">
        <f>$AE$11</f>
        <v>09:00 - 09:59</v>
      </c>
      <c r="AF135" s="127">
        <f>SUMIF($A$9:$A$32,$AE135,B$133:B$156)</f>
        <v>5290</v>
      </c>
      <c r="AG135" s="200">
        <f t="shared" si="161"/>
        <v>1312</v>
      </c>
      <c r="AH135" s="201">
        <f t="shared" si="161"/>
        <v>1517</v>
      </c>
      <c r="AI135" s="202">
        <f t="shared" si="161"/>
        <v>1229</v>
      </c>
      <c r="AJ135" s="199">
        <f t="shared" si="161"/>
        <v>910</v>
      </c>
      <c r="AK135" s="203">
        <f t="shared" si="161"/>
        <v>663</v>
      </c>
      <c r="AL135" s="201">
        <f t="shared" si="161"/>
        <v>1209</v>
      </c>
      <c r="AM135" s="202">
        <f t="shared" si="161"/>
        <v>1592</v>
      </c>
      <c r="AN135" s="199">
        <f t="shared" si="161"/>
        <v>480</v>
      </c>
      <c r="AO135" s="203">
        <f t="shared" si="161"/>
        <v>1049</v>
      </c>
      <c r="AP135" s="201">
        <f t="shared" si="161"/>
        <v>510</v>
      </c>
      <c r="AQ135" s="199">
        <f t="shared" si="161"/>
        <v>2587</v>
      </c>
      <c r="AR135" s="204">
        <f t="shared" si="161"/>
        <v>1509</v>
      </c>
      <c r="AS135" s="205">
        <f t="shared" si="161"/>
        <v>3322</v>
      </c>
      <c r="AT135" s="199">
        <f t="shared" si="161"/>
        <v>1008</v>
      </c>
      <c r="AU135" s="203">
        <f t="shared" si="161"/>
        <v>1728</v>
      </c>
      <c r="AV135" s="201">
        <f t="shared" si="161"/>
        <v>1511</v>
      </c>
      <c r="AW135" s="202">
        <f t="shared" si="161"/>
        <v>1610</v>
      </c>
      <c r="AX135" s="199">
        <f t="shared" si="161"/>
        <v>345</v>
      </c>
      <c r="AY135" s="203">
        <f t="shared" si="161"/>
        <v>1389</v>
      </c>
      <c r="AZ135" s="201">
        <f t="shared" si="161"/>
        <v>889</v>
      </c>
      <c r="BA135" s="202">
        <f t="shared" si="161"/>
        <v>2868</v>
      </c>
      <c r="BB135" s="199">
        <f t="shared" si="161"/>
        <v>1293</v>
      </c>
      <c r="BC135" s="203">
        <f t="shared" si="161"/>
        <v>1618</v>
      </c>
      <c r="BD135" s="201">
        <f t="shared" si="161"/>
        <v>4196</v>
      </c>
      <c r="BE135" s="199">
        <f t="shared" si="161"/>
        <v>2570</v>
      </c>
      <c r="BF135" s="173">
        <f>SUM(AF135,AH135,AJ135,AL135,AN135,AP135,AR135,AT135,AV135,AX135,AZ135,BB135,BD135)</f>
        <v>20667</v>
      </c>
      <c r="BG135" s="174">
        <f>SUM(AG135,AI135,AK135,AM135,AO135,AQ135,AS135,AU135,AW135,AY135,BA135,BC135,BE135)</f>
        <v>23537</v>
      </c>
      <c r="BI135" s="147" t="s">
        <v>18</v>
      </c>
      <c r="BJ135" s="130">
        <f t="shared" ref="BJ135:CK135" si="165">B135/B157</f>
        <v>4.9932717323046556E-2</v>
      </c>
      <c r="BK135" s="131">
        <f t="shared" si="165"/>
        <v>2.9271434007552029E-5</v>
      </c>
      <c r="BL135" s="132">
        <f t="shared" si="165"/>
        <v>4.4028294186995554E-2</v>
      </c>
      <c r="BM135" s="133">
        <f t="shared" si="165"/>
        <v>4.5137866745167303E-3</v>
      </c>
      <c r="BN135" s="130">
        <f t="shared" si="165"/>
        <v>3.3049211965262143E-2</v>
      </c>
      <c r="BO135" s="131">
        <f t="shared" si="165"/>
        <v>2.8034108164934003E-3</v>
      </c>
      <c r="BP135" s="132">
        <f t="shared" si="165"/>
        <v>3.9255711706053228E-2</v>
      </c>
      <c r="BQ135" s="133">
        <f t="shared" si="165"/>
        <v>5.7394587791063561E-3</v>
      </c>
      <c r="BR135" s="130">
        <f t="shared" si="165"/>
        <v>1.2988908347927612E-2</v>
      </c>
      <c r="BS135" s="131">
        <f t="shared" si="165"/>
        <v>7.9313483292159665E-3</v>
      </c>
      <c r="BT135" s="132">
        <f t="shared" si="165"/>
        <v>6.1082024432809771E-3</v>
      </c>
      <c r="BU135" s="130">
        <f t="shared" si="165"/>
        <v>1.617212768949515E-2</v>
      </c>
      <c r="BV135" s="134">
        <f t="shared" si="165"/>
        <v>1.7298435619735257E-2</v>
      </c>
      <c r="BW135" s="135">
        <f t="shared" si="165"/>
        <v>1.5968178935839052E-2</v>
      </c>
      <c r="BX135" s="130">
        <f t="shared" si="165"/>
        <v>1.7856054604180632E-2</v>
      </c>
      <c r="BY135" s="131">
        <f t="shared" si="165"/>
        <v>1.6809200825715128E-2</v>
      </c>
      <c r="BZ135" s="132">
        <f t="shared" si="165"/>
        <v>2.1423436376707405E-2</v>
      </c>
      <c r="CA135" s="133">
        <f t="shared" si="165"/>
        <v>1.962796664528544E-2</v>
      </c>
      <c r="CB135" s="130">
        <f t="shared" si="165"/>
        <v>7.0136206546045944E-3</v>
      </c>
      <c r="CC135" s="131">
        <f t="shared" si="165"/>
        <v>2.2276793544992107E-2</v>
      </c>
      <c r="CD135" s="132">
        <f t="shared" si="165"/>
        <v>9.3871217998448414E-3</v>
      </c>
      <c r="CE135" s="133">
        <f t="shared" si="165"/>
        <v>2.3121995719448441E-2</v>
      </c>
      <c r="CF135" s="130">
        <f t="shared" si="165"/>
        <v>1.3704087323719225E-2</v>
      </c>
      <c r="CG135" s="131">
        <f t="shared" si="165"/>
        <v>2.5599270453361127E-2</v>
      </c>
      <c r="CH135" s="132">
        <f t="shared" si="165"/>
        <v>2.6172564316894215E-2</v>
      </c>
      <c r="CI135" s="130">
        <f t="shared" si="165"/>
        <v>1.1127565051829913E-2</v>
      </c>
      <c r="CJ135" s="136">
        <f t="shared" si="165"/>
        <v>2.7409448366913496E-2</v>
      </c>
      <c r="CK135" s="137">
        <f t="shared" si="165"/>
        <v>1.258931283067726E-2</v>
      </c>
    </row>
    <row r="136" spans="1:89" ht="15" thickTop="1" thickBot="1">
      <c r="A136" s="248" t="s">
        <v>19</v>
      </c>
      <c r="B136" s="192">
        <v>5543</v>
      </c>
      <c r="C136" s="193">
        <v>628</v>
      </c>
      <c r="D136" s="194">
        <v>1538</v>
      </c>
      <c r="E136" s="195">
        <v>597</v>
      </c>
      <c r="F136" s="192">
        <v>787</v>
      </c>
      <c r="G136" s="196">
        <v>386</v>
      </c>
      <c r="H136" s="194">
        <v>709</v>
      </c>
      <c r="I136" s="195">
        <v>1073</v>
      </c>
      <c r="J136" s="192">
        <v>281</v>
      </c>
      <c r="K136" s="196">
        <v>346</v>
      </c>
      <c r="L136" s="194">
        <v>350</v>
      </c>
      <c r="M136" s="192">
        <v>926</v>
      </c>
      <c r="N136" s="197">
        <v>1218</v>
      </c>
      <c r="O136" s="198">
        <v>1414</v>
      </c>
      <c r="P136" s="192">
        <v>1014</v>
      </c>
      <c r="Q136" s="196">
        <v>687</v>
      </c>
      <c r="R136" s="194">
        <v>1297</v>
      </c>
      <c r="S136" s="195">
        <v>916</v>
      </c>
      <c r="T136" s="192">
        <v>263</v>
      </c>
      <c r="U136" s="196">
        <v>686</v>
      </c>
      <c r="V136" s="194">
        <v>743</v>
      </c>
      <c r="W136" s="195">
        <v>1457</v>
      </c>
      <c r="X136" s="192">
        <v>1168</v>
      </c>
      <c r="Y136" s="196">
        <v>1001</v>
      </c>
      <c r="Z136" s="194">
        <v>2834</v>
      </c>
      <c r="AA136" s="192">
        <v>1316</v>
      </c>
      <c r="AB136" s="173">
        <f>B136+D136+F136+H136+J136+L136+N136+P136+R136+T136+V136+X136+Z136</f>
        <v>17745</v>
      </c>
      <c r="AC136" s="174">
        <f t="shared" si="163"/>
        <v>11433</v>
      </c>
      <c r="AE136" s="253" t="s">
        <v>13</v>
      </c>
      <c r="AF136" s="20">
        <f t="shared" ref="AF136:BG136" si="166">SUM(AF133:AF135)</f>
        <v>15579</v>
      </c>
      <c r="AG136" s="21">
        <f t="shared" si="166"/>
        <v>3124</v>
      </c>
      <c r="AH136" s="20">
        <f t="shared" si="166"/>
        <v>4066</v>
      </c>
      <c r="AI136" s="21">
        <f t="shared" si="166"/>
        <v>3489</v>
      </c>
      <c r="AJ136" s="20">
        <f t="shared" si="166"/>
        <v>2411</v>
      </c>
      <c r="AK136" s="21">
        <f t="shared" si="166"/>
        <v>1979</v>
      </c>
      <c r="AL136" s="20">
        <f t="shared" si="166"/>
        <v>2530</v>
      </c>
      <c r="AM136" s="21">
        <f t="shared" si="166"/>
        <v>4458</v>
      </c>
      <c r="AN136" s="20">
        <f t="shared" si="166"/>
        <v>1342</v>
      </c>
      <c r="AO136" s="21">
        <f t="shared" si="166"/>
        <v>2485</v>
      </c>
      <c r="AP136" s="20">
        <f t="shared" si="166"/>
        <v>1671</v>
      </c>
      <c r="AQ136" s="21">
        <f t="shared" si="166"/>
        <v>6232</v>
      </c>
      <c r="AR136" s="20">
        <f t="shared" si="166"/>
        <v>4804</v>
      </c>
      <c r="AS136" s="21">
        <f t="shared" si="166"/>
        <v>7566</v>
      </c>
      <c r="AT136" s="20">
        <f t="shared" si="166"/>
        <v>3401</v>
      </c>
      <c r="AU136" s="21">
        <f t="shared" si="166"/>
        <v>4010</v>
      </c>
      <c r="AV136" s="20">
        <f t="shared" si="166"/>
        <v>4331</v>
      </c>
      <c r="AW136" s="21">
        <f t="shared" si="166"/>
        <v>4226</v>
      </c>
      <c r="AX136" s="20">
        <f t="shared" si="166"/>
        <v>1028</v>
      </c>
      <c r="AY136" s="21">
        <f t="shared" si="166"/>
        <v>4118</v>
      </c>
      <c r="AZ136" s="20">
        <f t="shared" si="166"/>
        <v>2905</v>
      </c>
      <c r="BA136" s="21">
        <f t="shared" si="166"/>
        <v>6799</v>
      </c>
      <c r="BB136" s="20">
        <f t="shared" si="166"/>
        <v>3743</v>
      </c>
      <c r="BC136" s="21">
        <f t="shared" si="166"/>
        <v>4151</v>
      </c>
      <c r="BD136" s="20">
        <f t="shared" si="166"/>
        <v>11908</v>
      </c>
      <c r="BE136" s="21">
        <f t="shared" si="166"/>
        <v>6713</v>
      </c>
      <c r="BF136" s="175">
        <f t="shared" si="166"/>
        <v>59719</v>
      </c>
      <c r="BG136" s="176">
        <f t="shared" si="166"/>
        <v>59350</v>
      </c>
      <c r="BI136" s="138" t="s">
        <v>19</v>
      </c>
      <c r="BJ136" s="130">
        <f t="shared" ref="BJ136:CK136" si="167">B136/B157</f>
        <v>9.9452767560778685E-2</v>
      </c>
      <c r="BK136" s="131">
        <f t="shared" si="167"/>
        <v>1.8382460556742676E-2</v>
      </c>
      <c r="BL136" s="132">
        <f t="shared" si="167"/>
        <v>6.9737916024303986E-2</v>
      </c>
      <c r="BM136" s="133">
        <f t="shared" si="167"/>
        <v>2.9290550485722697E-2</v>
      </c>
      <c r="BN136" s="130">
        <f t="shared" si="167"/>
        <v>6.3284014152460599E-2</v>
      </c>
      <c r="BO136" s="131">
        <f t="shared" si="167"/>
        <v>4.5088190631935525E-2</v>
      </c>
      <c r="BP136" s="132">
        <f t="shared" si="167"/>
        <v>2.7832299599591742E-2</v>
      </c>
      <c r="BQ136" s="133">
        <f t="shared" si="167"/>
        <v>2.7010698552548774E-2</v>
      </c>
      <c r="BR136" s="130">
        <f t="shared" si="167"/>
        <v>4.1009924109748977E-2</v>
      </c>
      <c r="BS136" s="131">
        <f t="shared" si="167"/>
        <v>4.4987647900143021E-2</v>
      </c>
      <c r="BT136" s="132">
        <f t="shared" si="167"/>
        <v>2.7764556560368078E-2</v>
      </c>
      <c r="BU136" s="130">
        <f t="shared" si="167"/>
        <v>4.3406928233253643E-2</v>
      </c>
      <c r="BV136" s="134">
        <f t="shared" si="167"/>
        <v>4.5803249097472923E-2</v>
      </c>
      <c r="BW136" s="135">
        <f t="shared" si="167"/>
        <v>4.0756326742376205E-2</v>
      </c>
      <c r="BX136" s="130">
        <f t="shared" si="167"/>
        <v>6.1795356206959598E-2</v>
      </c>
      <c r="BY136" s="131">
        <f t="shared" si="167"/>
        <v>3.3765850781480387E-2</v>
      </c>
      <c r="BZ136" s="132">
        <f t="shared" si="167"/>
        <v>6.2161514497963095E-2</v>
      </c>
      <c r="CA136" s="133">
        <f t="shared" si="167"/>
        <v>3.9170408381441098E-2</v>
      </c>
      <c r="CB136" s="130">
        <f t="shared" si="167"/>
        <v>2.6733075828420411E-2</v>
      </c>
      <c r="CC136" s="131">
        <f t="shared" si="167"/>
        <v>6.0164883353797577E-2</v>
      </c>
      <c r="CD136" s="132">
        <f t="shared" si="167"/>
        <v>2.8820791311093871E-2</v>
      </c>
      <c r="CE136" s="133">
        <f t="shared" si="167"/>
        <v>5.1121013297779024E-2</v>
      </c>
      <c r="CF136" s="130">
        <f t="shared" si="167"/>
        <v>4.6530156959604815E-2</v>
      </c>
      <c r="CG136" s="131">
        <f t="shared" si="167"/>
        <v>6.5203230849400731E-2</v>
      </c>
      <c r="CH136" s="132">
        <f t="shared" si="167"/>
        <v>5.2642333054704192E-2</v>
      </c>
      <c r="CI136" s="130">
        <f t="shared" si="167"/>
        <v>2.7840067696213243E-2</v>
      </c>
      <c r="CJ136" s="136">
        <f t="shared" si="167"/>
        <v>5.6588791305512504E-2</v>
      </c>
      <c r="CK136" s="137">
        <f t="shared" si="167"/>
        <v>3.6549927270983523E-2</v>
      </c>
    </row>
    <row r="137" spans="1:89" ht="14" thickTop="1">
      <c r="A137" s="249" t="s">
        <v>20</v>
      </c>
      <c r="B137" s="199">
        <v>3482</v>
      </c>
      <c r="C137" s="200">
        <v>491</v>
      </c>
      <c r="D137" s="201">
        <v>910</v>
      </c>
      <c r="E137" s="202">
        <v>675</v>
      </c>
      <c r="F137" s="199">
        <v>450</v>
      </c>
      <c r="G137" s="203">
        <v>721</v>
      </c>
      <c r="H137" s="201">
        <v>608</v>
      </c>
      <c r="I137" s="202">
        <v>980</v>
      </c>
      <c r="J137" s="199">
        <v>410</v>
      </c>
      <c r="K137" s="203">
        <v>469</v>
      </c>
      <c r="L137" s="201">
        <v>552</v>
      </c>
      <c r="M137" s="199">
        <v>1267</v>
      </c>
      <c r="N137" s="204">
        <v>1516</v>
      </c>
      <c r="O137" s="205">
        <v>1471</v>
      </c>
      <c r="P137" s="199">
        <v>1203</v>
      </c>
      <c r="Q137" s="203">
        <v>881</v>
      </c>
      <c r="R137" s="201">
        <v>1275</v>
      </c>
      <c r="S137" s="202">
        <v>1367</v>
      </c>
      <c r="T137" s="199">
        <v>300</v>
      </c>
      <c r="U137" s="203">
        <v>1171</v>
      </c>
      <c r="V137" s="201">
        <v>1008</v>
      </c>
      <c r="W137" s="202">
        <v>1923</v>
      </c>
      <c r="X137" s="199">
        <v>1041</v>
      </c>
      <c r="Y137" s="203">
        <v>937</v>
      </c>
      <c r="Z137" s="201">
        <v>3189</v>
      </c>
      <c r="AA137" s="199">
        <v>1908</v>
      </c>
      <c r="AB137" s="173">
        <f t="shared" ref="AB137:AB153" si="168">B137+D137+F137+H137+J137+L137+N137+P137+R137+T137+V137+X137+Z137</f>
        <v>15944</v>
      </c>
      <c r="AC137" s="174">
        <f t="shared" si="163"/>
        <v>14261</v>
      </c>
      <c r="BI137" s="147" t="s">
        <v>20</v>
      </c>
      <c r="BJ137" s="130">
        <f t="shared" ref="BJ137:CK137" si="169">B137/B157</f>
        <v>6.247420830716785E-2</v>
      </c>
      <c r="BK137" s="131">
        <f t="shared" si="169"/>
        <v>1.4372274097708047E-2</v>
      </c>
      <c r="BL137" s="132">
        <f t="shared" si="169"/>
        <v>4.1262356035186361E-2</v>
      </c>
      <c r="BM137" s="133">
        <f t="shared" si="169"/>
        <v>3.3117456579334709E-2</v>
      </c>
      <c r="BN137" s="130">
        <f t="shared" si="169"/>
        <v>3.6185268575104533E-2</v>
      </c>
      <c r="BO137" s="131">
        <f t="shared" si="169"/>
        <v>8.4219133278822564E-2</v>
      </c>
      <c r="BP137" s="132">
        <f t="shared" si="169"/>
        <v>2.3867472717280364E-2</v>
      </c>
      <c r="BQ137" s="133">
        <f t="shared" si="169"/>
        <v>2.4669603524229075E-2</v>
      </c>
      <c r="BR137" s="130">
        <f t="shared" si="169"/>
        <v>5.9836544074722706E-2</v>
      </c>
      <c r="BS137" s="131">
        <f t="shared" si="169"/>
        <v>6.09803666623326E-2</v>
      </c>
      <c r="BT137" s="132">
        <f t="shared" si="169"/>
        <v>4.3788672060923371E-2</v>
      </c>
      <c r="BU137" s="130">
        <f t="shared" si="169"/>
        <v>5.9391552993015517E-2</v>
      </c>
      <c r="BV137" s="134">
        <f t="shared" si="169"/>
        <v>5.7009626955475332E-2</v>
      </c>
      <c r="BW137" s="135">
        <f t="shared" si="169"/>
        <v>4.2399262120251344E-2</v>
      </c>
      <c r="BX137" s="130">
        <f t="shared" si="169"/>
        <v>7.3313425559144371E-2</v>
      </c>
      <c r="BY137" s="131">
        <f t="shared" si="169"/>
        <v>4.3300894524722307E-2</v>
      </c>
      <c r="BZ137" s="132">
        <f t="shared" si="169"/>
        <v>6.1107117181883538E-2</v>
      </c>
      <c r="CA137" s="133">
        <f t="shared" si="169"/>
        <v>5.8456275390207396E-2</v>
      </c>
      <c r="CB137" s="130">
        <f t="shared" si="169"/>
        <v>3.0494002846106934E-2</v>
      </c>
      <c r="CC137" s="131">
        <f t="shared" si="169"/>
        <v>0.10270128047710927</v>
      </c>
      <c r="CD137" s="132">
        <f t="shared" si="169"/>
        <v>3.9100077579519006E-2</v>
      </c>
      <c r="CE137" s="133">
        <f t="shared" si="169"/>
        <v>6.7471316795901903E-2</v>
      </c>
      <c r="CF137" s="130">
        <f t="shared" si="169"/>
        <v>4.1470799139510794E-2</v>
      </c>
      <c r="CG137" s="131">
        <f t="shared" si="169"/>
        <v>6.1034392912975508E-2</v>
      </c>
      <c r="CH137" s="132">
        <f t="shared" si="169"/>
        <v>5.9236556143772635E-2</v>
      </c>
      <c r="CI137" s="130">
        <f t="shared" si="169"/>
        <v>4.0363867146181509E-2</v>
      </c>
      <c r="CJ137" s="136">
        <f t="shared" si="169"/>
        <v>5.0845403695412308E-2</v>
      </c>
      <c r="CK137" s="137">
        <f t="shared" si="169"/>
        <v>4.5590703473409953E-2</v>
      </c>
    </row>
    <row r="138" spans="1:89" ht="14" thickBot="1">
      <c r="A138" s="248" t="s">
        <v>21</v>
      </c>
      <c r="B138" s="192">
        <v>6807</v>
      </c>
      <c r="C138" s="193">
        <v>1321</v>
      </c>
      <c r="D138" s="194">
        <v>1639</v>
      </c>
      <c r="E138" s="195">
        <v>1585</v>
      </c>
      <c r="F138" s="192">
        <v>1051</v>
      </c>
      <c r="G138" s="196">
        <v>595</v>
      </c>
      <c r="H138" s="194">
        <v>713</v>
      </c>
      <c r="I138" s="195">
        <v>1886</v>
      </c>
      <c r="J138" s="192">
        <v>452</v>
      </c>
      <c r="K138" s="196">
        <v>967</v>
      </c>
      <c r="L138" s="194">
        <v>609</v>
      </c>
      <c r="M138" s="192">
        <v>2378</v>
      </c>
      <c r="N138" s="197">
        <v>1779</v>
      </c>
      <c r="O138" s="198">
        <v>2773</v>
      </c>
      <c r="P138" s="192">
        <v>1190</v>
      </c>
      <c r="Q138" s="196">
        <v>1401</v>
      </c>
      <c r="R138" s="194">
        <v>1545</v>
      </c>
      <c r="S138" s="195">
        <v>1249</v>
      </c>
      <c r="T138" s="192">
        <v>383</v>
      </c>
      <c r="U138" s="196">
        <v>1558</v>
      </c>
      <c r="V138" s="194">
        <v>1008</v>
      </c>
      <c r="W138" s="195">
        <v>2008</v>
      </c>
      <c r="X138" s="192">
        <v>1409</v>
      </c>
      <c r="Y138" s="196">
        <v>1596</v>
      </c>
      <c r="Z138" s="194">
        <v>4523</v>
      </c>
      <c r="AA138" s="192">
        <v>2235</v>
      </c>
      <c r="AB138" s="173">
        <f t="shared" si="168"/>
        <v>23108</v>
      </c>
      <c r="AC138" s="174">
        <f t="shared" si="163"/>
        <v>21552</v>
      </c>
      <c r="AE138" s="246" t="s">
        <v>88</v>
      </c>
      <c r="BI138" s="138" t="s">
        <v>21</v>
      </c>
      <c r="BJ138" s="130">
        <f t="shared" ref="BJ138:CK138" si="170">B138/B157</f>
        <v>0.12213151520588499</v>
      </c>
      <c r="BK138" s="131">
        <f t="shared" si="170"/>
        <v>3.8667564323976229E-2</v>
      </c>
      <c r="BL138" s="132">
        <f t="shared" si="170"/>
        <v>7.431758411172576E-2</v>
      </c>
      <c r="BM138" s="133">
        <f t="shared" si="170"/>
        <v>7.7764694338141496E-2</v>
      </c>
      <c r="BN138" s="130">
        <f t="shared" si="170"/>
        <v>8.4512705049855252E-2</v>
      </c>
      <c r="BO138" s="131">
        <f t="shared" si="170"/>
        <v>6.9501226492232213E-2</v>
      </c>
      <c r="BP138" s="132">
        <f t="shared" si="170"/>
        <v>2.7989322446415953E-2</v>
      </c>
      <c r="BQ138" s="133">
        <f t="shared" si="170"/>
        <v>4.7476400251730645E-2</v>
      </c>
      <c r="BR138" s="130">
        <f t="shared" si="170"/>
        <v>6.5966141272621126E-2</v>
      </c>
      <c r="BS138" s="131">
        <f t="shared" si="170"/>
        <v>0.12573137433363671</v>
      </c>
      <c r="BT138" s="132">
        <f t="shared" si="170"/>
        <v>4.831032841504046E-2</v>
      </c>
      <c r="BU138" s="130">
        <f t="shared" si="170"/>
        <v>0.11147049172643322</v>
      </c>
      <c r="BV138" s="134">
        <f t="shared" si="170"/>
        <v>6.6899819494584831E-2</v>
      </c>
      <c r="BW138" s="135">
        <f t="shared" si="170"/>
        <v>7.9927364962241315E-2</v>
      </c>
      <c r="BX138" s="130">
        <f t="shared" si="170"/>
        <v>7.2521177402644896E-2</v>
      </c>
      <c r="BY138" s="131">
        <f t="shared" si="170"/>
        <v>6.885874373341197E-2</v>
      </c>
      <c r="BZ138" s="132">
        <f t="shared" si="170"/>
        <v>7.4047447879223585E-2</v>
      </c>
      <c r="CA138" s="133">
        <f t="shared" si="170"/>
        <v>5.341030575155014E-2</v>
      </c>
      <c r="CB138" s="130">
        <f t="shared" si="170"/>
        <v>3.8930676966863184E-2</v>
      </c>
      <c r="CC138" s="131">
        <f t="shared" si="170"/>
        <v>0.13664269426416417</v>
      </c>
      <c r="CD138" s="132">
        <f t="shared" si="170"/>
        <v>3.9100077579519006E-2</v>
      </c>
      <c r="CE138" s="133">
        <f t="shared" si="170"/>
        <v>7.0453668292340621E-2</v>
      </c>
      <c r="CF138" s="130">
        <f t="shared" si="170"/>
        <v>5.613098557883834E-2</v>
      </c>
      <c r="CG138" s="131">
        <f t="shared" si="170"/>
        <v>0.10396039603960396</v>
      </c>
      <c r="CH138" s="132">
        <f t="shared" si="170"/>
        <v>8.4015974737624219E-2</v>
      </c>
      <c r="CI138" s="130">
        <f t="shared" si="170"/>
        <v>4.7281573936957901E-2</v>
      </c>
      <c r="CJ138" s="136">
        <f t="shared" si="170"/>
        <v>7.3691394166682606E-2</v>
      </c>
      <c r="CK138" s="137">
        <f t="shared" si="170"/>
        <v>6.8899154425280926E-2</v>
      </c>
    </row>
    <row r="139" spans="1:89" ht="15" thickTop="1" thickBot="1">
      <c r="A139" s="249" t="s">
        <v>22</v>
      </c>
      <c r="B139" s="199">
        <v>5290</v>
      </c>
      <c r="C139" s="200">
        <v>1312</v>
      </c>
      <c r="D139" s="201">
        <v>1517</v>
      </c>
      <c r="E139" s="202">
        <v>1229</v>
      </c>
      <c r="F139" s="199">
        <v>910</v>
      </c>
      <c r="G139" s="203">
        <v>663</v>
      </c>
      <c r="H139" s="201">
        <v>1209</v>
      </c>
      <c r="I139" s="202">
        <v>1592</v>
      </c>
      <c r="J139" s="199">
        <v>480</v>
      </c>
      <c r="K139" s="203">
        <v>1049</v>
      </c>
      <c r="L139" s="201">
        <v>510</v>
      </c>
      <c r="M139" s="199">
        <v>2587</v>
      </c>
      <c r="N139" s="204">
        <v>1509</v>
      </c>
      <c r="O139" s="205">
        <v>3322</v>
      </c>
      <c r="P139" s="199">
        <v>1008</v>
      </c>
      <c r="Q139" s="203">
        <v>1728</v>
      </c>
      <c r="R139" s="201">
        <v>1511</v>
      </c>
      <c r="S139" s="202">
        <v>1610</v>
      </c>
      <c r="T139" s="199">
        <v>345</v>
      </c>
      <c r="U139" s="203">
        <v>1389</v>
      </c>
      <c r="V139" s="201">
        <v>889</v>
      </c>
      <c r="W139" s="202">
        <v>2868</v>
      </c>
      <c r="X139" s="199">
        <v>1293</v>
      </c>
      <c r="Y139" s="203">
        <v>1618</v>
      </c>
      <c r="Z139" s="201">
        <v>4196</v>
      </c>
      <c r="AA139" s="199">
        <v>2570</v>
      </c>
      <c r="AB139" s="173">
        <f t="shared" si="168"/>
        <v>20667</v>
      </c>
      <c r="AC139" s="174">
        <f t="shared" si="163"/>
        <v>23537</v>
      </c>
      <c r="AE139" s="315" t="s">
        <v>0</v>
      </c>
      <c r="AF139" s="309" t="s">
        <v>1</v>
      </c>
      <c r="AG139" s="310"/>
      <c r="AH139" s="309" t="s">
        <v>2</v>
      </c>
      <c r="AI139" s="310"/>
      <c r="AJ139" s="309" t="s">
        <v>3</v>
      </c>
      <c r="AK139" s="310"/>
      <c r="AL139" s="309" t="s">
        <v>4</v>
      </c>
      <c r="AM139" s="310"/>
      <c r="AN139" s="309" t="s">
        <v>5</v>
      </c>
      <c r="AO139" s="310"/>
      <c r="AP139" s="309" t="s">
        <v>6</v>
      </c>
      <c r="AQ139" s="310"/>
      <c r="AR139" s="309" t="s">
        <v>7</v>
      </c>
      <c r="AS139" s="310"/>
      <c r="AT139" s="309" t="s">
        <v>8</v>
      </c>
      <c r="AU139" s="310"/>
      <c r="AV139" s="309" t="s">
        <v>9</v>
      </c>
      <c r="AW139" s="310"/>
      <c r="AX139" s="309" t="s">
        <v>10</v>
      </c>
      <c r="AY139" s="310"/>
      <c r="AZ139" s="309" t="s">
        <v>11</v>
      </c>
      <c r="BA139" s="310"/>
      <c r="BB139" s="309" t="s">
        <v>12</v>
      </c>
      <c r="BC139" s="310"/>
      <c r="BD139" s="311" t="s">
        <v>40</v>
      </c>
      <c r="BE139" s="312"/>
      <c r="BF139" s="313" t="s">
        <v>41</v>
      </c>
      <c r="BG139" s="314"/>
      <c r="BI139" s="147" t="s">
        <v>22</v>
      </c>
      <c r="BJ139" s="130">
        <f t="shared" ref="BJ139:CK139" si="171">B139/B157</f>
        <v>9.4913429622319911E-2</v>
      </c>
      <c r="BK139" s="131">
        <f t="shared" si="171"/>
        <v>3.8404121417908263E-2</v>
      </c>
      <c r="BL139" s="132">
        <f t="shared" si="171"/>
        <v>6.8785707808107374E-2</v>
      </c>
      <c r="BM139" s="133">
        <f t="shared" si="171"/>
        <v>6.0298302423707192E-2</v>
      </c>
      <c r="BN139" s="130">
        <f t="shared" si="171"/>
        <v>7.3174654229655842E-2</v>
      </c>
      <c r="BO139" s="131">
        <f t="shared" si="171"/>
        <v>7.744422380563018E-2</v>
      </c>
      <c r="BP139" s="132">
        <f t="shared" si="171"/>
        <v>4.7460155452618356E-2</v>
      </c>
      <c r="BQ139" s="133">
        <f t="shared" si="171"/>
        <v>4.0075519194461923E-2</v>
      </c>
      <c r="BR139" s="130">
        <f t="shared" si="171"/>
        <v>7.0052539404553416E-2</v>
      </c>
      <c r="BS139" s="131">
        <f t="shared" si="171"/>
        <v>0.1363931868417631</v>
      </c>
      <c r="BT139" s="132">
        <f t="shared" si="171"/>
        <v>4.0456925273679202E-2</v>
      </c>
      <c r="BU139" s="130">
        <f t="shared" si="171"/>
        <v>0.12126751980499695</v>
      </c>
      <c r="BV139" s="134">
        <f t="shared" si="171"/>
        <v>5.6746389891696752E-2</v>
      </c>
      <c r="BW139" s="135">
        <f t="shared" si="171"/>
        <v>9.5751426759670258E-2</v>
      </c>
      <c r="BX139" s="130">
        <f t="shared" si="171"/>
        <v>6.1429703211652142E-2</v>
      </c>
      <c r="BY139" s="131">
        <f t="shared" si="171"/>
        <v>8.4930698908876431E-2</v>
      </c>
      <c r="BZ139" s="132">
        <f t="shared" si="171"/>
        <v>7.241792475437335E-2</v>
      </c>
      <c r="CA139" s="133">
        <f t="shared" si="171"/>
        <v>6.8847551849476163E-2</v>
      </c>
      <c r="CB139" s="130">
        <f t="shared" si="171"/>
        <v>3.5068103273022976E-2</v>
      </c>
      <c r="CC139" s="131">
        <f t="shared" si="171"/>
        <v>0.12182073320470092</v>
      </c>
      <c r="CD139" s="132">
        <f t="shared" si="171"/>
        <v>3.448409619860357E-2</v>
      </c>
      <c r="CE139" s="133">
        <f t="shared" si="171"/>
        <v>0.1006280481386618</v>
      </c>
      <c r="CF139" s="130">
        <f t="shared" si="171"/>
        <v>5.1509839853398139E-2</v>
      </c>
      <c r="CG139" s="131">
        <f t="shared" si="171"/>
        <v>0.10539343408025013</v>
      </c>
      <c r="CH139" s="132">
        <f t="shared" si="171"/>
        <v>7.7941859385158352E-2</v>
      </c>
      <c r="CI139" s="130">
        <f t="shared" si="171"/>
        <v>5.4368521260841969E-2</v>
      </c>
      <c r="CJ139" s="136">
        <f t="shared" si="171"/>
        <v>6.5907047050494619E-2</v>
      </c>
      <c r="CK139" s="137">
        <f t="shared" si="171"/>
        <v>7.5244960918143894E-2</v>
      </c>
    </row>
    <row r="140" spans="1:89" ht="15" thickTop="1" thickBot="1">
      <c r="A140" s="248" t="s">
        <v>23</v>
      </c>
      <c r="B140" s="192">
        <v>3902</v>
      </c>
      <c r="C140" s="193">
        <v>1243</v>
      </c>
      <c r="D140" s="194">
        <v>1658</v>
      </c>
      <c r="E140" s="195">
        <v>1020</v>
      </c>
      <c r="F140" s="192">
        <v>879</v>
      </c>
      <c r="G140" s="196">
        <v>601</v>
      </c>
      <c r="H140" s="194">
        <v>1389</v>
      </c>
      <c r="I140" s="195">
        <v>2116</v>
      </c>
      <c r="J140" s="192">
        <v>370</v>
      </c>
      <c r="K140" s="196">
        <v>984</v>
      </c>
      <c r="L140" s="194">
        <v>531</v>
      </c>
      <c r="M140" s="192">
        <v>1761</v>
      </c>
      <c r="N140" s="197">
        <v>1318</v>
      </c>
      <c r="O140" s="198">
        <v>2622</v>
      </c>
      <c r="P140" s="192">
        <v>840</v>
      </c>
      <c r="Q140" s="196">
        <v>1202</v>
      </c>
      <c r="R140" s="194">
        <v>1288</v>
      </c>
      <c r="S140" s="195">
        <v>1163</v>
      </c>
      <c r="T140" s="192">
        <v>406</v>
      </c>
      <c r="U140" s="196">
        <v>820</v>
      </c>
      <c r="V140" s="194">
        <v>829</v>
      </c>
      <c r="W140" s="195">
        <v>2329</v>
      </c>
      <c r="X140" s="192">
        <v>1001</v>
      </c>
      <c r="Y140" s="196">
        <v>1190</v>
      </c>
      <c r="Z140" s="194">
        <v>3186</v>
      </c>
      <c r="AA140" s="192">
        <v>2201</v>
      </c>
      <c r="AB140" s="173">
        <f t="shared" si="168"/>
        <v>17597</v>
      </c>
      <c r="AC140" s="174">
        <f t="shared" si="163"/>
        <v>19252</v>
      </c>
      <c r="AE140" s="316"/>
      <c r="AF140" s="117" t="s">
        <v>14</v>
      </c>
      <c r="AG140" s="118" t="s">
        <v>15</v>
      </c>
      <c r="AH140" s="119" t="s">
        <v>14</v>
      </c>
      <c r="AI140" s="120" t="s">
        <v>15</v>
      </c>
      <c r="AJ140" s="117" t="s">
        <v>14</v>
      </c>
      <c r="AK140" s="118" t="s">
        <v>15</v>
      </c>
      <c r="AL140" s="119" t="s">
        <v>14</v>
      </c>
      <c r="AM140" s="120" t="s">
        <v>15</v>
      </c>
      <c r="AN140" s="117" t="s">
        <v>14</v>
      </c>
      <c r="AO140" s="118" t="s">
        <v>15</v>
      </c>
      <c r="AP140" s="119" t="s">
        <v>14</v>
      </c>
      <c r="AQ140" s="117" t="s">
        <v>15</v>
      </c>
      <c r="AR140" s="121" t="s">
        <v>14</v>
      </c>
      <c r="AS140" s="122" t="s">
        <v>15</v>
      </c>
      <c r="AT140" s="117" t="s">
        <v>14</v>
      </c>
      <c r="AU140" s="118" t="s">
        <v>15</v>
      </c>
      <c r="AV140" s="119" t="s">
        <v>14</v>
      </c>
      <c r="AW140" s="120" t="s">
        <v>15</v>
      </c>
      <c r="AX140" s="117" t="s">
        <v>14</v>
      </c>
      <c r="AY140" s="118" t="s">
        <v>15</v>
      </c>
      <c r="AZ140" s="119" t="s">
        <v>14</v>
      </c>
      <c r="BA140" s="120" t="s">
        <v>15</v>
      </c>
      <c r="BB140" s="117" t="s">
        <v>14</v>
      </c>
      <c r="BC140" s="118" t="s">
        <v>15</v>
      </c>
      <c r="BD140" s="28" t="s">
        <v>14</v>
      </c>
      <c r="BE140" s="123" t="s">
        <v>15</v>
      </c>
      <c r="BF140" s="177" t="s">
        <v>14</v>
      </c>
      <c r="BG140" s="178" t="s">
        <v>15</v>
      </c>
      <c r="BI140" s="138" t="s">
        <v>23</v>
      </c>
      <c r="BJ140" s="130">
        <f t="shared" ref="BJ140:CK140" si="172">B140/B157</f>
        <v>7.0009868125953167E-2</v>
      </c>
      <c r="BK140" s="131">
        <f t="shared" si="172"/>
        <v>3.6384392471387174E-2</v>
      </c>
      <c r="BL140" s="132">
        <f t="shared" si="172"/>
        <v>7.5179105831141749E-2</v>
      </c>
      <c r="BM140" s="133">
        <f t="shared" si="172"/>
        <v>5.0044156608772448E-2</v>
      </c>
      <c r="BN140" s="130">
        <f t="shared" si="172"/>
        <v>7.0681891283370865E-2</v>
      </c>
      <c r="BO140" s="131">
        <f t="shared" si="172"/>
        <v>7.0202079196355571E-2</v>
      </c>
      <c r="BP140" s="132">
        <f t="shared" si="172"/>
        <v>5.4526183559707939E-2</v>
      </c>
      <c r="BQ140" s="133">
        <f t="shared" si="172"/>
        <v>5.3266205160478287E-2</v>
      </c>
      <c r="BR140" s="130">
        <f t="shared" si="172"/>
        <v>5.3998832457676588E-2</v>
      </c>
      <c r="BS140" s="131">
        <f t="shared" si="172"/>
        <v>0.12794175009751657</v>
      </c>
      <c r="BT140" s="132">
        <f t="shared" si="172"/>
        <v>4.2122798667301287E-2</v>
      </c>
      <c r="BU140" s="130">
        <f t="shared" si="172"/>
        <v>8.2548164815075237E-2</v>
      </c>
      <c r="BV140" s="134">
        <f t="shared" si="172"/>
        <v>4.9563778580024066E-2</v>
      </c>
      <c r="BW140" s="135">
        <f t="shared" si="172"/>
        <v>7.5575027382256299E-2</v>
      </c>
      <c r="BX140" s="130">
        <f t="shared" si="172"/>
        <v>5.119141934304345E-2</v>
      </c>
      <c r="BY140" s="131">
        <f t="shared" si="172"/>
        <v>5.9077951440086506E-2</v>
      </c>
      <c r="BZ140" s="132">
        <f t="shared" si="172"/>
        <v>6.1730170141385092E-2</v>
      </c>
      <c r="CA140" s="133">
        <f t="shared" si="172"/>
        <v>4.9732734658969428E-2</v>
      </c>
      <c r="CB140" s="130">
        <f t="shared" si="172"/>
        <v>4.1268550518398048E-2</v>
      </c>
      <c r="CC140" s="131">
        <f t="shared" si="172"/>
        <v>7.1917207507454839E-2</v>
      </c>
      <c r="CD140" s="132">
        <f t="shared" si="172"/>
        <v>3.2156710628394106E-2</v>
      </c>
      <c r="CE140" s="133">
        <f t="shared" si="172"/>
        <v>8.1716431002420972E-2</v>
      </c>
      <c r="CF140" s="130">
        <f t="shared" si="172"/>
        <v>3.9877300613496931E-2</v>
      </c>
      <c r="CG140" s="131">
        <f t="shared" si="172"/>
        <v>7.7514330380406463E-2</v>
      </c>
      <c r="CH140" s="132">
        <f t="shared" si="172"/>
        <v>5.9180830314850934E-2</v>
      </c>
      <c r="CI140" s="130">
        <f t="shared" si="172"/>
        <v>4.6562301671250264E-2</v>
      </c>
      <c r="CJ140" s="136">
        <f t="shared" si="172"/>
        <v>5.6116819419729701E-2</v>
      </c>
      <c r="CK140" s="137">
        <f t="shared" si="172"/>
        <v>6.1546330781157593E-2</v>
      </c>
    </row>
    <row r="141" spans="1:89" ht="14" thickTop="1">
      <c r="A141" s="249" t="s">
        <v>24</v>
      </c>
      <c r="B141" s="206">
        <v>3594</v>
      </c>
      <c r="C141" s="200">
        <v>1250</v>
      </c>
      <c r="D141" s="201">
        <v>1431</v>
      </c>
      <c r="E141" s="202">
        <v>905</v>
      </c>
      <c r="F141" s="199">
        <v>883</v>
      </c>
      <c r="G141" s="203">
        <v>398</v>
      </c>
      <c r="H141" s="201">
        <v>1849</v>
      </c>
      <c r="I141" s="202">
        <v>1858</v>
      </c>
      <c r="J141" s="199">
        <v>382</v>
      </c>
      <c r="K141" s="203">
        <v>615</v>
      </c>
      <c r="L141" s="201">
        <v>539</v>
      </c>
      <c r="M141" s="199">
        <v>1679</v>
      </c>
      <c r="N141" s="204">
        <v>1423</v>
      </c>
      <c r="O141" s="207">
        <v>2634</v>
      </c>
      <c r="P141" s="199">
        <v>895</v>
      </c>
      <c r="Q141" s="203">
        <v>1220</v>
      </c>
      <c r="R141" s="201">
        <v>1376</v>
      </c>
      <c r="S141" s="202">
        <v>1395</v>
      </c>
      <c r="T141" s="199">
        <v>400</v>
      </c>
      <c r="U141" s="203">
        <v>817</v>
      </c>
      <c r="V141" s="201">
        <v>890</v>
      </c>
      <c r="W141" s="208">
        <v>2255</v>
      </c>
      <c r="X141" s="199">
        <v>1027</v>
      </c>
      <c r="Y141" s="203">
        <v>890</v>
      </c>
      <c r="Z141" s="201">
        <v>2909</v>
      </c>
      <c r="AA141" s="199">
        <v>2431</v>
      </c>
      <c r="AB141" s="173">
        <f t="shared" si="168"/>
        <v>17598</v>
      </c>
      <c r="AC141" s="174">
        <f t="shared" si="163"/>
        <v>18347</v>
      </c>
      <c r="AE141" s="254" t="str">
        <f>$AE$17</f>
        <v>17:00 - 17:59</v>
      </c>
      <c r="AF141" s="127">
        <f t="shared" ref="AF141:AO143" si="173">SUMIF($A$9:$A$32,$AE141,B$133:B$156)</f>
        <v>2567</v>
      </c>
      <c r="AG141" s="189">
        <f t="shared" si="173"/>
        <v>4449</v>
      </c>
      <c r="AH141" s="128">
        <f t="shared" si="173"/>
        <v>1824</v>
      </c>
      <c r="AI141" s="181">
        <f t="shared" si="173"/>
        <v>1991</v>
      </c>
      <c r="AJ141" s="127">
        <f t="shared" si="173"/>
        <v>1178</v>
      </c>
      <c r="AK141" s="129">
        <f t="shared" si="173"/>
        <v>556</v>
      </c>
      <c r="AL141" s="128">
        <f t="shared" si="173"/>
        <v>2295</v>
      </c>
      <c r="AM141" s="181">
        <f t="shared" si="173"/>
        <v>3831</v>
      </c>
      <c r="AN141" s="127">
        <f t="shared" si="173"/>
        <v>722</v>
      </c>
      <c r="AO141" s="129">
        <f t="shared" si="173"/>
        <v>311</v>
      </c>
      <c r="AP141" s="128">
        <f t="shared" ref="AP141:AY143" si="174">SUMIF($A$9:$A$32,$AE141,L$133:L$156)</f>
        <v>1566</v>
      </c>
      <c r="AQ141" s="127">
        <f t="shared" si="174"/>
        <v>1098</v>
      </c>
      <c r="AR141" s="180">
        <f t="shared" si="174"/>
        <v>2264</v>
      </c>
      <c r="AS141" s="182">
        <f t="shared" si="174"/>
        <v>2154</v>
      </c>
      <c r="AT141" s="127">
        <f t="shared" si="174"/>
        <v>1386</v>
      </c>
      <c r="AU141" s="129">
        <f t="shared" si="174"/>
        <v>1357</v>
      </c>
      <c r="AV141" s="128">
        <f t="shared" si="174"/>
        <v>1454</v>
      </c>
      <c r="AW141" s="181">
        <f t="shared" si="174"/>
        <v>1781</v>
      </c>
      <c r="AX141" s="127">
        <f t="shared" si="174"/>
        <v>1213</v>
      </c>
      <c r="AY141" s="129">
        <f t="shared" si="174"/>
        <v>333</v>
      </c>
      <c r="AZ141" s="128">
        <f t="shared" ref="AZ141:BE143" si="175">SUMIF($A$9:$A$32,$AE141,V$133:V$156)</f>
        <v>2536</v>
      </c>
      <c r="BA141" s="181">
        <f t="shared" si="175"/>
        <v>1318</v>
      </c>
      <c r="BB141" s="127">
        <f t="shared" si="175"/>
        <v>2984</v>
      </c>
      <c r="BC141" s="129">
        <f t="shared" si="175"/>
        <v>588</v>
      </c>
      <c r="BD141" s="187">
        <f t="shared" si="175"/>
        <v>3830</v>
      </c>
      <c r="BE141" s="188">
        <f t="shared" si="175"/>
        <v>3500</v>
      </c>
      <c r="BF141" s="171">
        <f>AF141+AH141+AJ141+AL141+AN141+AP141+AR141+AT141+AV141+AX141+AZ141+BB141+BD141</f>
        <v>25819</v>
      </c>
      <c r="BG141" s="172">
        <f>AG141+AI141+AK141+AM141+AO141+AQ141+AS141+AU141+AW141+AY141+BA141+BC141+BE141</f>
        <v>23267</v>
      </c>
      <c r="BI141" s="147" t="s">
        <v>24</v>
      </c>
      <c r="BJ141" s="130">
        <f t="shared" ref="BJ141:CK141" si="176">B141/B157</f>
        <v>6.4483717592177262E-2</v>
      </c>
      <c r="BK141" s="131">
        <f t="shared" si="176"/>
        <v>3.6589292509440034E-2</v>
      </c>
      <c r="BL141" s="132">
        <f t="shared" si="176"/>
        <v>6.4886188446540316E-2</v>
      </c>
      <c r="BM141" s="133">
        <f t="shared" si="176"/>
        <v>4.4401923265626531E-2</v>
      </c>
      <c r="BN141" s="130">
        <f t="shared" si="176"/>
        <v>7.1003538115149561E-2</v>
      </c>
      <c r="BO141" s="131">
        <f t="shared" si="176"/>
        <v>4.6489896040182221E-2</v>
      </c>
      <c r="BP141" s="132">
        <f t="shared" si="176"/>
        <v>7.2583810944492427E-2</v>
      </c>
      <c r="BQ141" s="133">
        <f t="shared" si="176"/>
        <v>4.6771554436752676E-2</v>
      </c>
      <c r="BR141" s="130">
        <f t="shared" si="176"/>
        <v>5.5750145942790423E-2</v>
      </c>
      <c r="BS141" s="131">
        <f t="shared" si="176"/>
        <v>7.9963593810947864E-2</v>
      </c>
      <c r="BT141" s="132">
        <f t="shared" si="176"/>
        <v>4.2757417102966842E-2</v>
      </c>
      <c r="BU141" s="130">
        <f t="shared" si="176"/>
        <v>7.8704354755543049E-2</v>
      </c>
      <c r="BV141" s="134">
        <f t="shared" si="176"/>
        <v>5.3512334536702767E-2</v>
      </c>
      <c r="BW141" s="135">
        <f t="shared" si="176"/>
        <v>7.5920908514440541E-2</v>
      </c>
      <c r="BX141" s="130">
        <f t="shared" si="176"/>
        <v>5.4543238466695107E-2</v>
      </c>
      <c r="BY141" s="131">
        <f t="shared" si="176"/>
        <v>5.99626462203873E-2</v>
      </c>
      <c r="BZ141" s="132">
        <f t="shared" si="176"/>
        <v>6.5947759405703327E-2</v>
      </c>
      <c r="CA141" s="133">
        <f t="shared" si="176"/>
        <v>5.9653624118024377E-2</v>
      </c>
      <c r="CB141" s="130">
        <f t="shared" si="176"/>
        <v>4.0658670461475907E-2</v>
      </c>
      <c r="CC141" s="131">
        <f t="shared" si="176"/>
        <v>7.1654095772671456E-2</v>
      </c>
      <c r="CD141" s="132">
        <f t="shared" si="176"/>
        <v>3.4522885958107062E-2</v>
      </c>
      <c r="CE141" s="133">
        <f t="shared" si="176"/>
        <v>7.9120030876109609E-2</v>
      </c>
      <c r="CF141" s="130">
        <f t="shared" si="176"/>
        <v>4.0913074655405945E-2</v>
      </c>
      <c r="CG141" s="131">
        <f t="shared" si="176"/>
        <v>5.7972902553413239E-2</v>
      </c>
      <c r="CH141" s="132">
        <f t="shared" si="176"/>
        <v>5.4035478777746816E-2</v>
      </c>
      <c r="CI141" s="130">
        <f t="shared" si="176"/>
        <v>5.1427966998096042E-2</v>
      </c>
      <c r="CJ141" s="136">
        <f t="shared" si="176"/>
        <v>5.6120008418957965E-2</v>
      </c>
      <c r="CK141" s="137">
        <f t="shared" si="176"/>
        <v>5.8653154521187321E-2</v>
      </c>
    </row>
    <row r="142" spans="1:89">
      <c r="A142" s="248" t="s">
        <v>25</v>
      </c>
      <c r="B142" s="209">
        <v>3556</v>
      </c>
      <c r="C142" s="193">
        <v>1510</v>
      </c>
      <c r="D142" s="194">
        <v>1380</v>
      </c>
      <c r="E142" s="195">
        <v>905</v>
      </c>
      <c r="F142" s="192">
        <v>838</v>
      </c>
      <c r="G142" s="196">
        <v>419</v>
      </c>
      <c r="H142" s="194">
        <v>1571</v>
      </c>
      <c r="I142" s="195">
        <v>2444</v>
      </c>
      <c r="J142" s="192">
        <v>410</v>
      </c>
      <c r="K142" s="193">
        <v>496</v>
      </c>
      <c r="L142" s="194">
        <v>611</v>
      </c>
      <c r="M142" s="192">
        <v>1451</v>
      </c>
      <c r="N142" s="197">
        <v>1446</v>
      </c>
      <c r="O142" s="210">
        <v>2191</v>
      </c>
      <c r="P142" s="192">
        <v>837</v>
      </c>
      <c r="Q142" s="193">
        <v>963</v>
      </c>
      <c r="R142" s="194">
        <v>1155</v>
      </c>
      <c r="S142" s="195">
        <v>1113</v>
      </c>
      <c r="T142" s="201">
        <v>454</v>
      </c>
      <c r="U142" s="192">
        <v>624</v>
      </c>
      <c r="V142" s="194">
        <v>1047</v>
      </c>
      <c r="W142" s="211">
        <v>1932</v>
      </c>
      <c r="X142" s="192">
        <v>1168</v>
      </c>
      <c r="Y142" s="196">
        <v>879</v>
      </c>
      <c r="Z142" s="194">
        <v>2981</v>
      </c>
      <c r="AA142" s="192">
        <v>2947</v>
      </c>
      <c r="AB142" s="173">
        <f t="shared" si="168"/>
        <v>17454</v>
      </c>
      <c r="AC142" s="174">
        <f t="shared" si="163"/>
        <v>17874</v>
      </c>
      <c r="AE142" s="255" t="str">
        <f>$AE$18</f>
        <v>18:00 - 18:59</v>
      </c>
      <c r="AF142" s="127">
        <f t="shared" si="173"/>
        <v>2575</v>
      </c>
      <c r="AG142" s="193">
        <f t="shared" si="173"/>
        <v>3519</v>
      </c>
      <c r="AH142" s="194">
        <f t="shared" si="173"/>
        <v>1748</v>
      </c>
      <c r="AI142" s="195">
        <f t="shared" si="173"/>
        <v>1649</v>
      </c>
      <c r="AJ142" s="192">
        <f t="shared" si="173"/>
        <v>830</v>
      </c>
      <c r="AK142" s="196">
        <f t="shared" si="173"/>
        <v>531</v>
      </c>
      <c r="AL142" s="194">
        <f t="shared" si="173"/>
        <v>2323</v>
      </c>
      <c r="AM142" s="195">
        <f t="shared" si="173"/>
        <v>3447</v>
      </c>
      <c r="AN142" s="192">
        <f t="shared" si="173"/>
        <v>649</v>
      </c>
      <c r="AO142" s="196">
        <f t="shared" si="173"/>
        <v>271</v>
      </c>
      <c r="AP142" s="194">
        <f t="shared" si="174"/>
        <v>1652</v>
      </c>
      <c r="AQ142" s="192">
        <f t="shared" si="174"/>
        <v>954</v>
      </c>
      <c r="AR142" s="197">
        <f t="shared" si="174"/>
        <v>2527</v>
      </c>
      <c r="AS142" s="198">
        <f t="shared" si="174"/>
        <v>1994</v>
      </c>
      <c r="AT142" s="192">
        <f t="shared" si="174"/>
        <v>1268</v>
      </c>
      <c r="AU142" s="196">
        <f t="shared" si="174"/>
        <v>1608</v>
      </c>
      <c r="AV142" s="194">
        <f t="shared" si="174"/>
        <v>1396</v>
      </c>
      <c r="AW142" s="195">
        <f t="shared" si="174"/>
        <v>2011</v>
      </c>
      <c r="AX142" s="192">
        <f t="shared" si="174"/>
        <v>1040</v>
      </c>
      <c r="AY142" s="196">
        <f t="shared" si="174"/>
        <v>439</v>
      </c>
      <c r="AZ142" s="194">
        <f t="shared" si="175"/>
        <v>2806</v>
      </c>
      <c r="BA142" s="195">
        <f t="shared" si="175"/>
        <v>1495</v>
      </c>
      <c r="BB142" s="192">
        <f t="shared" si="175"/>
        <v>2817</v>
      </c>
      <c r="BC142" s="196">
        <f t="shared" si="175"/>
        <v>917</v>
      </c>
      <c r="BD142" s="194">
        <f t="shared" si="175"/>
        <v>4021</v>
      </c>
      <c r="BE142" s="192">
        <f t="shared" si="175"/>
        <v>5891</v>
      </c>
      <c r="BF142" s="173">
        <f>SUM(AF142,AH142,AJ142,AL142,AN142,AP142,AR142,AT142,AV142,AX142,AZ142,BB142,BD142)</f>
        <v>25652</v>
      </c>
      <c r="BG142" s="174">
        <f>SUM(AG142,AI142,AK142,AM142,AO142,AQ142,AS142,AU142,AW142,AY142,BA142,BC142,BE142)</f>
        <v>24726</v>
      </c>
      <c r="BI142" s="138" t="s">
        <v>25</v>
      </c>
      <c r="BJ142" s="130">
        <f t="shared" ref="BJ142:CK142" si="177">B142/B157</f>
        <v>6.3801919799049076E-2</v>
      </c>
      <c r="BK142" s="131">
        <f t="shared" si="177"/>
        <v>4.4199865351403564E-2</v>
      </c>
      <c r="BL142" s="132">
        <f t="shared" si="177"/>
        <v>6.257368277863426E-2</v>
      </c>
      <c r="BM142" s="133">
        <f t="shared" si="177"/>
        <v>4.4401923265626531E-2</v>
      </c>
      <c r="BN142" s="130">
        <f t="shared" si="177"/>
        <v>6.7385011257639113E-2</v>
      </c>
      <c r="BO142" s="131">
        <f t="shared" si="177"/>
        <v>4.8942880504613949E-2</v>
      </c>
      <c r="BP142" s="132">
        <f t="shared" si="177"/>
        <v>6.1670723090209628E-2</v>
      </c>
      <c r="BQ142" s="133">
        <f t="shared" si="177"/>
        <v>6.1522970421648837E-2</v>
      </c>
      <c r="BR142" s="130">
        <f t="shared" si="177"/>
        <v>5.9836544074722706E-2</v>
      </c>
      <c r="BS142" s="131">
        <f t="shared" si="177"/>
        <v>6.4490963463788839E-2</v>
      </c>
      <c r="BT142" s="132">
        <f t="shared" si="177"/>
        <v>4.8468983023956844E-2</v>
      </c>
      <c r="BU142" s="130">
        <f t="shared" si="177"/>
        <v>6.8016687760746264E-2</v>
      </c>
      <c r="BV142" s="134">
        <f t="shared" si="177"/>
        <v>5.4377256317689533E-2</v>
      </c>
      <c r="BW142" s="135">
        <f t="shared" si="177"/>
        <v>6.3152130051305697E-2</v>
      </c>
      <c r="BX142" s="130">
        <f t="shared" si="177"/>
        <v>5.1008592845389722E-2</v>
      </c>
      <c r="BY142" s="131">
        <f t="shared" si="177"/>
        <v>4.7331170746092596E-2</v>
      </c>
      <c r="BZ142" s="132">
        <f t="shared" si="177"/>
        <v>5.5355859094176854E-2</v>
      </c>
      <c r="CA142" s="133">
        <f t="shared" si="177"/>
        <v>4.7594611930724826E-2</v>
      </c>
      <c r="CB142" s="130">
        <f t="shared" si="177"/>
        <v>4.614759097377516E-2</v>
      </c>
      <c r="CC142" s="131">
        <f t="shared" si="177"/>
        <v>5.4727240834941238E-2</v>
      </c>
      <c r="CD142" s="132">
        <f t="shared" si="177"/>
        <v>4.0612878200155161E-2</v>
      </c>
      <c r="CE142" s="133">
        <f t="shared" si="177"/>
        <v>6.7787095189642474E-2</v>
      </c>
      <c r="CF142" s="130">
        <f t="shared" si="177"/>
        <v>4.6530156959604815E-2</v>
      </c>
      <c r="CG142" s="131">
        <f t="shared" si="177"/>
        <v>5.7256383533090149E-2</v>
      </c>
      <c r="CH142" s="132">
        <f t="shared" si="177"/>
        <v>5.5372898671867746E-2</v>
      </c>
      <c r="CI142" s="130">
        <f t="shared" si="177"/>
        <v>6.2343981383541358E-2</v>
      </c>
      <c r="CJ142" s="136">
        <f t="shared" si="177"/>
        <v>5.566079253008821E-2</v>
      </c>
      <c r="CK142" s="137">
        <f t="shared" si="177"/>
        <v>5.714103035437413E-2</v>
      </c>
    </row>
    <row r="143" spans="1:89" ht="14" thickBot="1">
      <c r="A143" s="249" t="s">
        <v>26</v>
      </c>
      <c r="B143" s="206">
        <v>2981</v>
      </c>
      <c r="C143" s="200">
        <v>1306</v>
      </c>
      <c r="D143" s="201">
        <v>1289</v>
      </c>
      <c r="E143" s="202">
        <v>813</v>
      </c>
      <c r="F143" s="199">
        <v>653</v>
      </c>
      <c r="G143" s="203">
        <v>413</v>
      </c>
      <c r="H143" s="201">
        <v>1767</v>
      </c>
      <c r="I143" s="202">
        <v>1991</v>
      </c>
      <c r="J143" s="199">
        <v>330</v>
      </c>
      <c r="K143" s="200">
        <v>459</v>
      </c>
      <c r="L143" s="201">
        <v>575</v>
      </c>
      <c r="M143" s="199">
        <v>1414</v>
      </c>
      <c r="N143" s="204">
        <v>1477</v>
      </c>
      <c r="O143" s="207">
        <v>2027</v>
      </c>
      <c r="P143" s="199">
        <v>790</v>
      </c>
      <c r="Q143" s="200">
        <v>1199</v>
      </c>
      <c r="R143" s="201">
        <v>1168</v>
      </c>
      <c r="S143" s="202">
        <v>1516</v>
      </c>
      <c r="T143" s="199">
        <v>516</v>
      </c>
      <c r="U143" s="203">
        <v>662</v>
      </c>
      <c r="V143" s="201">
        <v>1139</v>
      </c>
      <c r="W143" s="208">
        <v>2055</v>
      </c>
      <c r="X143" s="199">
        <v>1007</v>
      </c>
      <c r="Y143" s="203">
        <v>877</v>
      </c>
      <c r="Z143" s="201">
        <v>2782</v>
      </c>
      <c r="AA143" s="199">
        <v>2609</v>
      </c>
      <c r="AB143" s="173">
        <f t="shared" si="168"/>
        <v>16474</v>
      </c>
      <c r="AC143" s="174">
        <f t="shared" si="163"/>
        <v>17341</v>
      </c>
      <c r="AE143" s="254" t="str">
        <f>$AE$19</f>
        <v>19:00 - 19:59</v>
      </c>
      <c r="AF143" s="127">
        <f t="shared" si="173"/>
        <v>2548</v>
      </c>
      <c r="AG143" s="200">
        <f t="shared" si="173"/>
        <v>3612</v>
      </c>
      <c r="AH143" s="201">
        <f t="shared" si="173"/>
        <v>1234</v>
      </c>
      <c r="AI143" s="202">
        <f t="shared" si="173"/>
        <v>1221</v>
      </c>
      <c r="AJ143" s="199">
        <f t="shared" si="173"/>
        <v>659</v>
      </c>
      <c r="AK143" s="203">
        <f t="shared" si="173"/>
        <v>379</v>
      </c>
      <c r="AL143" s="201">
        <f t="shared" si="173"/>
        <v>1921</v>
      </c>
      <c r="AM143" s="202">
        <f t="shared" si="173"/>
        <v>2246</v>
      </c>
      <c r="AN143" s="199">
        <f t="shared" si="173"/>
        <v>408</v>
      </c>
      <c r="AO143" s="203">
        <f t="shared" si="173"/>
        <v>197</v>
      </c>
      <c r="AP143" s="201">
        <f t="shared" si="174"/>
        <v>1115</v>
      </c>
      <c r="AQ143" s="199">
        <f t="shared" si="174"/>
        <v>638</v>
      </c>
      <c r="AR143" s="204">
        <f t="shared" si="174"/>
        <v>1805</v>
      </c>
      <c r="AS143" s="205">
        <f t="shared" si="174"/>
        <v>1777</v>
      </c>
      <c r="AT143" s="199">
        <f t="shared" si="174"/>
        <v>1107</v>
      </c>
      <c r="AU143" s="203">
        <f t="shared" si="174"/>
        <v>1412</v>
      </c>
      <c r="AV143" s="201">
        <f t="shared" si="174"/>
        <v>1218</v>
      </c>
      <c r="AW143" s="202">
        <f t="shared" si="174"/>
        <v>1712</v>
      </c>
      <c r="AX143" s="199">
        <f t="shared" si="174"/>
        <v>908</v>
      </c>
      <c r="AY143" s="203">
        <f t="shared" si="174"/>
        <v>362</v>
      </c>
      <c r="AZ143" s="201">
        <f t="shared" si="175"/>
        <v>2402</v>
      </c>
      <c r="BA143" s="202">
        <f t="shared" si="175"/>
        <v>1225</v>
      </c>
      <c r="BB143" s="199">
        <f t="shared" si="175"/>
        <v>2175</v>
      </c>
      <c r="BC143" s="203">
        <f t="shared" si="175"/>
        <v>813</v>
      </c>
      <c r="BD143" s="201">
        <f t="shared" si="175"/>
        <v>3449</v>
      </c>
      <c r="BE143" s="199">
        <f t="shared" si="175"/>
        <v>3738</v>
      </c>
      <c r="BF143" s="173">
        <f>SUM(AF143,AH143,AJ143,AL143,AN143,AP143,AR143,AT143,AV143,AX143,AZ143,BB143,BD143)</f>
        <v>20949</v>
      </c>
      <c r="BG143" s="174">
        <f>SUM(AG143,AI143,AK143,AM143,AO143,AQ143,AS143,AU143,AW143,AY143,BA143,BC143,BE143)</f>
        <v>19332</v>
      </c>
      <c r="BI143" s="147" t="s">
        <v>26</v>
      </c>
      <c r="BJ143" s="130">
        <f t="shared" ref="BJ143:CK143" si="178">B143/B157</f>
        <v>5.3485242666188211E-2</v>
      </c>
      <c r="BK143" s="131">
        <f t="shared" si="178"/>
        <v>3.8228492813862952E-2</v>
      </c>
      <c r="BL143" s="132">
        <f t="shared" si="178"/>
        <v>5.8447447175115623E-2</v>
      </c>
      <c r="BM143" s="133">
        <f t="shared" si="178"/>
        <v>3.9888136591109805E-2</v>
      </c>
      <c r="BN143" s="130">
        <f t="shared" si="178"/>
        <v>5.2508845287873918E-2</v>
      </c>
      <c r="BO143" s="131">
        <f t="shared" si="178"/>
        <v>4.8242027800490597E-2</v>
      </c>
      <c r="BP143" s="132">
        <f t="shared" si="178"/>
        <v>6.9364842584596062E-2</v>
      </c>
      <c r="BQ143" s="133">
        <f t="shared" si="178"/>
        <v>5.0119572057898049E-2</v>
      </c>
      <c r="BR143" s="130">
        <f t="shared" si="178"/>
        <v>4.816112084063047E-2</v>
      </c>
      <c r="BS143" s="131">
        <f t="shared" si="178"/>
        <v>5.9680145624756209E-2</v>
      </c>
      <c r="BT143" s="132">
        <f t="shared" si="178"/>
        <v>4.5613200063461846E-2</v>
      </c>
      <c r="BU143" s="130">
        <f t="shared" si="178"/>
        <v>6.6282285660713453E-2</v>
      </c>
      <c r="BV143" s="134">
        <f t="shared" si="178"/>
        <v>5.5543020457280386E-2</v>
      </c>
      <c r="BW143" s="135">
        <f t="shared" si="178"/>
        <v>5.8425087911454433E-2</v>
      </c>
      <c r="BX143" s="130">
        <f t="shared" si="178"/>
        <v>4.8144311048814677E-2</v>
      </c>
      <c r="BY143" s="131">
        <f t="shared" si="178"/>
        <v>5.8930502310036374E-2</v>
      </c>
      <c r="BZ143" s="132">
        <f t="shared" si="178"/>
        <v>5.5978912053678408E-2</v>
      </c>
      <c r="CA143" s="133">
        <f t="shared" si="178"/>
        <v>6.482788112037631E-2</v>
      </c>
      <c r="CB143" s="130">
        <f t="shared" si="178"/>
        <v>5.2449684895303925E-2</v>
      </c>
      <c r="CC143" s="131">
        <f t="shared" si="178"/>
        <v>5.8059989475530607E-2</v>
      </c>
      <c r="CD143" s="132">
        <f t="shared" si="178"/>
        <v>4.4181536074476335E-2</v>
      </c>
      <c r="CE143" s="133">
        <f t="shared" si="178"/>
        <v>7.2102733237430272E-2</v>
      </c>
      <c r="CF143" s="130">
        <f t="shared" si="178"/>
        <v>4.011632539239901E-2</v>
      </c>
      <c r="CG143" s="131">
        <f t="shared" si="178"/>
        <v>5.7126107347576865E-2</v>
      </c>
      <c r="CH143" s="132">
        <f t="shared" si="178"/>
        <v>5.1676418686727968E-2</v>
      </c>
      <c r="CI143" s="130">
        <f t="shared" si="178"/>
        <v>5.5193568859741908E-2</v>
      </c>
      <c r="CJ143" s="136">
        <f t="shared" si="178"/>
        <v>5.2535573286391267E-2</v>
      </c>
      <c r="CK143" s="137">
        <f t="shared" si="178"/>
        <v>5.5437093396844682E-2</v>
      </c>
    </row>
    <row r="144" spans="1:89" ht="15" thickTop="1" thickBot="1">
      <c r="A144" s="248" t="s">
        <v>27</v>
      </c>
      <c r="B144" s="209">
        <v>2412</v>
      </c>
      <c r="C144" s="193">
        <v>1764</v>
      </c>
      <c r="D144" s="194">
        <v>1128</v>
      </c>
      <c r="E144" s="195">
        <v>1069</v>
      </c>
      <c r="F144" s="192">
        <v>651</v>
      </c>
      <c r="G144" s="196">
        <v>491</v>
      </c>
      <c r="H144" s="194">
        <v>1965</v>
      </c>
      <c r="I144" s="195">
        <v>2398</v>
      </c>
      <c r="J144" s="192">
        <v>399</v>
      </c>
      <c r="K144" s="193">
        <v>329</v>
      </c>
      <c r="L144" s="194">
        <v>671</v>
      </c>
      <c r="M144" s="192">
        <v>1167</v>
      </c>
      <c r="N144" s="197">
        <v>1571</v>
      </c>
      <c r="O144" s="210">
        <v>1899</v>
      </c>
      <c r="P144" s="192">
        <v>899</v>
      </c>
      <c r="Q144" s="193">
        <v>1145</v>
      </c>
      <c r="R144" s="194">
        <v>1170</v>
      </c>
      <c r="S144" s="195">
        <v>1279</v>
      </c>
      <c r="T144" s="192">
        <v>589</v>
      </c>
      <c r="U144" s="196">
        <v>682</v>
      </c>
      <c r="V144" s="194">
        <v>1459</v>
      </c>
      <c r="W144" s="211">
        <v>1776</v>
      </c>
      <c r="X144" s="192">
        <v>1147</v>
      </c>
      <c r="Y144" s="196">
        <v>722</v>
      </c>
      <c r="Z144" s="194">
        <v>2894</v>
      </c>
      <c r="AA144" s="192">
        <v>3050</v>
      </c>
      <c r="AB144" s="173">
        <f t="shared" si="168"/>
        <v>16955</v>
      </c>
      <c r="AC144" s="174">
        <f t="shared" si="163"/>
        <v>17771</v>
      </c>
      <c r="AE144" s="253" t="s">
        <v>13</v>
      </c>
      <c r="AF144" s="20">
        <f t="shared" ref="AF144:BG144" si="179">SUM(AF141:AF143)</f>
        <v>7690</v>
      </c>
      <c r="AG144" s="21">
        <f t="shared" si="179"/>
        <v>11580</v>
      </c>
      <c r="AH144" s="20">
        <f t="shared" si="179"/>
        <v>4806</v>
      </c>
      <c r="AI144" s="21">
        <f t="shared" si="179"/>
        <v>4861</v>
      </c>
      <c r="AJ144" s="20">
        <f t="shared" si="179"/>
        <v>2667</v>
      </c>
      <c r="AK144" s="21">
        <f t="shared" si="179"/>
        <v>1466</v>
      </c>
      <c r="AL144" s="20">
        <f t="shared" si="179"/>
        <v>6539</v>
      </c>
      <c r="AM144" s="21">
        <f t="shared" si="179"/>
        <v>9524</v>
      </c>
      <c r="AN144" s="20">
        <f t="shared" si="179"/>
        <v>1779</v>
      </c>
      <c r="AO144" s="21">
        <f t="shared" si="179"/>
        <v>779</v>
      </c>
      <c r="AP144" s="20">
        <f t="shared" si="179"/>
        <v>4333</v>
      </c>
      <c r="AQ144" s="21">
        <f t="shared" si="179"/>
        <v>2690</v>
      </c>
      <c r="AR144" s="20">
        <f t="shared" si="179"/>
        <v>6596</v>
      </c>
      <c r="AS144" s="21">
        <f t="shared" si="179"/>
        <v>5925</v>
      </c>
      <c r="AT144" s="20">
        <f t="shared" si="179"/>
        <v>3761</v>
      </c>
      <c r="AU144" s="21">
        <f t="shared" si="179"/>
        <v>4377</v>
      </c>
      <c r="AV144" s="20">
        <f t="shared" si="179"/>
        <v>4068</v>
      </c>
      <c r="AW144" s="21">
        <f t="shared" si="179"/>
        <v>5504</v>
      </c>
      <c r="AX144" s="20">
        <f t="shared" si="179"/>
        <v>3161</v>
      </c>
      <c r="AY144" s="21">
        <f t="shared" si="179"/>
        <v>1134</v>
      </c>
      <c r="AZ144" s="20">
        <f t="shared" si="179"/>
        <v>7744</v>
      </c>
      <c r="BA144" s="21">
        <f t="shared" si="179"/>
        <v>4038</v>
      </c>
      <c r="BB144" s="20">
        <f t="shared" si="179"/>
        <v>7976</v>
      </c>
      <c r="BC144" s="21">
        <f t="shared" si="179"/>
        <v>2318</v>
      </c>
      <c r="BD144" s="20">
        <f t="shared" si="179"/>
        <v>11300</v>
      </c>
      <c r="BE144" s="21">
        <f t="shared" si="179"/>
        <v>13129</v>
      </c>
      <c r="BF144" s="175">
        <f t="shared" si="179"/>
        <v>72420</v>
      </c>
      <c r="BG144" s="176">
        <f t="shared" si="179"/>
        <v>67325</v>
      </c>
      <c r="BI144" s="138" t="s">
        <v>27</v>
      </c>
      <c r="BJ144" s="130">
        <f t="shared" ref="BJ144:CK144" si="180">B144/B157</f>
        <v>4.3276217816452855E-2</v>
      </c>
      <c r="BK144" s="131">
        <f t="shared" si="180"/>
        <v>5.1634809589321783E-2</v>
      </c>
      <c r="BL144" s="132">
        <f t="shared" si="180"/>
        <v>5.1147184184274962E-2</v>
      </c>
      <c r="BM144" s="133">
        <f t="shared" si="180"/>
        <v>5.2448238641938968E-2</v>
      </c>
      <c r="BN144" s="130">
        <f t="shared" si="180"/>
        <v>5.2348021871984562E-2</v>
      </c>
      <c r="BO144" s="131">
        <f t="shared" si="180"/>
        <v>5.7353112954094149E-2</v>
      </c>
      <c r="BP144" s="132">
        <f t="shared" si="180"/>
        <v>7.7137473502394596E-2</v>
      </c>
      <c r="BQ144" s="133">
        <f t="shared" si="180"/>
        <v>6.0365009439899309E-2</v>
      </c>
      <c r="BR144" s="130">
        <f t="shared" si="180"/>
        <v>5.8231173380035028E-2</v>
      </c>
      <c r="BS144" s="131">
        <f t="shared" si="180"/>
        <v>4.2777272136263166E-2</v>
      </c>
      <c r="BT144" s="132">
        <f t="shared" si="180"/>
        <v>5.3228621291448515E-2</v>
      </c>
      <c r="BU144" s="130">
        <f t="shared" si="180"/>
        <v>5.4703979749683586E-2</v>
      </c>
      <c r="BV144" s="134">
        <f t="shared" si="180"/>
        <v>5.9077918170878457E-2</v>
      </c>
      <c r="BW144" s="135">
        <f t="shared" si="180"/>
        <v>5.4735689168155875E-2</v>
      </c>
      <c r="BX144" s="130">
        <f t="shared" si="180"/>
        <v>5.4787007130233406E-2</v>
      </c>
      <c r="BY144" s="131">
        <f t="shared" si="180"/>
        <v>5.6276417969133984E-2</v>
      </c>
      <c r="BZ144" s="132">
        <f t="shared" si="180"/>
        <v>5.6074766355140186E-2</v>
      </c>
      <c r="CA144" s="133">
        <f t="shared" si="180"/>
        <v>5.4693179388496903E-2</v>
      </c>
      <c r="CB144" s="130">
        <f t="shared" si="180"/>
        <v>5.9869892254523278E-2</v>
      </c>
      <c r="CC144" s="131">
        <f t="shared" si="180"/>
        <v>5.9814067707419753E-2</v>
      </c>
      <c r="CD144" s="132">
        <f t="shared" si="180"/>
        <v>5.659425911559348E-2</v>
      </c>
      <c r="CE144" s="133">
        <f t="shared" si="180"/>
        <v>6.2313603031472577E-2</v>
      </c>
      <c r="CF144" s="130">
        <f t="shared" si="180"/>
        <v>4.5693570233447535E-2</v>
      </c>
      <c r="CG144" s="131">
        <f t="shared" si="180"/>
        <v>4.702970297029703E-2</v>
      </c>
      <c r="CH144" s="132">
        <f t="shared" si="180"/>
        <v>5.3756849633138294E-2</v>
      </c>
      <c r="CI144" s="130">
        <f t="shared" si="180"/>
        <v>6.4522953247302728E-2</v>
      </c>
      <c r="CJ144" s="136">
        <f t="shared" si="180"/>
        <v>5.4069481915185374E-2</v>
      </c>
      <c r="CK144" s="137">
        <f t="shared" si="180"/>
        <v>5.6811751730311215E-2</v>
      </c>
    </row>
    <row r="145" spans="1:89" ht="14" thickTop="1">
      <c r="A145" s="249" t="s">
        <v>28</v>
      </c>
      <c r="B145" s="206">
        <v>2164</v>
      </c>
      <c r="C145" s="200">
        <v>1866</v>
      </c>
      <c r="D145" s="201">
        <v>1081</v>
      </c>
      <c r="E145" s="202">
        <v>1125</v>
      </c>
      <c r="F145" s="199">
        <v>646</v>
      </c>
      <c r="G145" s="203">
        <v>456</v>
      </c>
      <c r="H145" s="201">
        <v>1978</v>
      </c>
      <c r="I145" s="202">
        <v>2656</v>
      </c>
      <c r="J145" s="199">
        <v>434</v>
      </c>
      <c r="K145" s="200">
        <v>299</v>
      </c>
      <c r="L145" s="201">
        <v>965</v>
      </c>
      <c r="M145" s="199">
        <v>1075</v>
      </c>
      <c r="N145" s="204">
        <v>1696</v>
      </c>
      <c r="O145" s="207">
        <v>1717</v>
      </c>
      <c r="P145" s="199">
        <v>1016</v>
      </c>
      <c r="Q145" s="200">
        <v>1076</v>
      </c>
      <c r="R145" s="201">
        <v>1243</v>
      </c>
      <c r="S145" s="202">
        <v>1554</v>
      </c>
      <c r="T145" s="199">
        <v>766</v>
      </c>
      <c r="U145" s="203">
        <v>393</v>
      </c>
      <c r="V145" s="201">
        <v>1990</v>
      </c>
      <c r="W145" s="208">
        <v>1206</v>
      </c>
      <c r="X145" s="199">
        <v>1473</v>
      </c>
      <c r="Y145" s="203">
        <v>574</v>
      </c>
      <c r="Z145" s="201">
        <v>3177</v>
      </c>
      <c r="AA145" s="199">
        <v>2635</v>
      </c>
      <c r="AB145" s="173">
        <f t="shared" si="168"/>
        <v>18629</v>
      </c>
      <c r="AC145" s="174">
        <f t="shared" si="163"/>
        <v>16632</v>
      </c>
      <c r="BI145" s="147" t="s">
        <v>28</v>
      </c>
      <c r="BJ145" s="130">
        <f t="shared" ref="BJ145:CK145" si="181">B145/B157</f>
        <v>3.8826590113931997E-2</v>
      </c>
      <c r="BK145" s="131">
        <f t="shared" si="181"/>
        <v>5.4620495858092089E-2</v>
      </c>
      <c r="BL145" s="132">
        <f t="shared" si="181"/>
        <v>4.9016051509930172E-2</v>
      </c>
      <c r="BM145" s="133">
        <f t="shared" si="181"/>
        <v>5.5195760965557845E-2</v>
      </c>
      <c r="BN145" s="130">
        <f t="shared" si="181"/>
        <v>5.1945963332261175E-2</v>
      </c>
      <c r="BO145" s="131">
        <f t="shared" si="181"/>
        <v>5.3264805513374605E-2</v>
      </c>
      <c r="BP145" s="132">
        <f t="shared" si="181"/>
        <v>7.7647797754573297E-2</v>
      </c>
      <c r="BQ145" s="133">
        <f t="shared" si="181"/>
        <v>6.685966016362492E-2</v>
      </c>
      <c r="BR145" s="130">
        <f t="shared" si="181"/>
        <v>6.3339171044950376E-2</v>
      </c>
      <c r="BS145" s="131">
        <f t="shared" si="181"/>
        <v>3.8876609023534001E-2</v>
      </c>
      <c r="BT145" s="132">
        <f t="shared" si="181"/>
        <v>7.6550848802157706E-2</v>
      </c>
      <c r="BU145" s="130">
        <f t="shared" si="181"/>
        <v>5.0391412365818213E-2</v>
      </c>
      <c r="BV145" s="134">
        <f t="shared" si="181"/>
        <v>6.3778580024067388E-2</v>
      </c>
      <c r="BW145" s="135">
        <f t="shared" si="181"/>
        <v>4.9489825330028249E-2</v>
      </c>
      <c r="BX145" s="130">
        <f t="shared" si="181"/>
        <v>6.1917240538728748E-2</v>
      </c>
      <c r="BY145" s="131">
        <f t="shared" si="181"/>
        <v>5.288508797798093E-2</v>
      </c>
      <c r="BZ145" s="132">
        <f t="shared" si="181"/>
        <v>5.9573448358495089E-2</v>
      </c>
      <c r="CA145" s="133">
        <f t="shared" si="181"/>
        <v>6.6452854393842201E-2</v>
      </c>
      <c r="CB145" s="130">
        <f t="shared" si="181"/>
        <v>7.7861353933726368E-2</v>
      </c>
      <c r="CC145" s="131">
        <f t="shared" si="181"/>
        <v>3.4467637256621643E-2</v>
      </c>
      <c r="CD145" s="132">
        <f t="shared" si="181"/>
        <v>7.7191621411947242E-2</v>
      </c>
      <c r="CE145" s="133">
        <f t="shared" si="181"/>
        <v>4.2314304761236446E-2</v>
      </c>
      <c r="CF145" s="130">
        <f t="shared" si="181"/>
        <v>5.8680583220460519E-2</v>
      </c>
      <c r="CG145" s="131">
        <f t="shared" si="181"/>
        <v>3.7389265242313702E-2</v>
      </c>
      <c r="CH145" s="132">
        <f t="shared" si="181"/>
        <v>5.9013652828085815E-2</v>
      </c>
      <c r="CI145" s="130">
        <f t="shared" si="181"/>
        <v>5.5743600592341867E-2</v>
      </c>
      <c r="CJ145" s="136">
        <f t="shared" si="181"/>
        <v>5.9407866623296279E-2</v>
      </c>
      <c r="CK145" s="137">
        <f t="shared" si="181"/>
        <v>5.3170505586547533E-2</v>
      </c>
    </row>
    <row r="146" spans="1:89">
      <c r="A146" s="248" t="s">
        <v>29</v>
      </c>
      <c r="B146" s="209">
        <v>2190</v>
      </c>
      <c r="C146" s="193">
        <v>2182</v>
      </c>
      <c r="D146" s="194">
        <v>1345</v>
      </c>
      <c r="E146" s="195">
        <v>1361</v>
      </c>
      <c r="F146" s="192">
        <v>842</v>
      </c>
      <c r="G146" s="196">
        <v>497</v>
      </c>
      <c r="H146" s="194">
        <v>1955</v>
      </c>
      <c r="I146" s="195">
        <v>3228</v>
      </c>
      <c r="J146" s="192">
        <v>557</v>
      </c>
      <c r="K146" s="193">
        <v>327</v>
      </c>
      <c r="L146" s="194">
        <v>1102</v>
      </c>
      <c r="M146" s="192">
        <v>910</v>
      </c>
      <c r="N146" s="197">
        <v>1900</v>
      </c>
      <c r="O146" s="210">
        <v>2005</v>
      </c>
      <c r="P146" s="192">
        <v>1051</v>
      </c>
      <c r="Q146" s="193">
        <v>1107</v>
      </c>
      <c r="R146" s="194">
        <v>1447</v>
      </c>
      <c r="S146" s="195">
        <v>1552</v>
      </c>
      <c r="T146" s="192">
        <v>966</v>
      </c>
      <c r="U146" s="196">
        <v>383</v>
      </c>
      <c r="V146" s="194">
        <v>2427</v>
      </c>
      <c r="W146" s="211">
        <v>1338</v>
      </c>
      <c r="X146" s="192">
        <v>2289</v>
      </c>
      <c r="Y146" s="196">
        <v>682</v>
      </c>
      <c r="Z146" s="194">
        <v>3752</v>
      </c>
      <c r="AA146" s="192">
        <v>3176</v>
      </c>
      <c r="AB146" s="173">
        <f t="shared" si="168"/>
        <v>21823</v>
      </c>
      <c r="AC146" s="174">
        <f t="shared" si="163"/>
        <v>18748</v>
      </c>
      <c r="BI146" s="138" t="s">
        <v>29</v>
      </c>
      <c r="BJ146" s="130">
        <f t="shared" ref="BJ146:CK146" si="182">B146/B157</f>
        <v>3.9293083340809186E-2</v>
      </c>
      <c r="BK146" s="131">
        <f t="shared" si="182"/>
        <v>6.3870269004478536E-2</v>
      </c>
      <c r="BL146" s="132">
        <f t="shared" si="182"/>
        <v>6.0986669084973244E-2</v>
      </c>
      <c r="BM146" s="133">
        <f t="shared" si="182"/>
        <v>6.6774605043665974E-2</v>
      </c>
      <c r="BN146" s="130">
        <f t="shared" si="182"/>
        <v>6.7706658089417823E-2</v>
      </c>
      <c r="BO146" s="131">
        <f t="shared" si="182"/>
        <v>5.80539656582175E-2</v>
      </c>
      <c r="BP146" s="132">
        <f t="shared" si="182"/>
        <v>7.6744916385334067E-2</v>
      </c>
      <c r="BQ146" s="133">
        <f t="shared" si="182"/>
        <v>8.1258653241032097E-2</v>
      </c>
      <c r="BR146" s="130">
        <f t="shared" si="182"/>
        <v>8.1290134267367198E-2</v>
      </c>
      <c r="BS146" s="131">
        <f t="shared" si="182"/>
        <v>4.2517227928747889E-2</v>
      </c>
      <c r="BT146" s="132">
        <f t="shared" si="182"/>
        <v>8.7418689512930345E-2</v>
      </c>
      <c r="BU146" s="130">
        <f t="shared" si="182"/>
        <v>4.2656916514320534E-2</v>
      </c>
      <c r="BV146" s="134">
        <f t="shared" si="182"/>
        <v>7.1450060168471718E-2</v>
      </c>
      <c r="BW146" s="135">
        <f t="shared" si="182"/>
        <v>5.7790972502449994E-2</v>
      </c>
      <c r="BX146" s="130">
        <f t="shared" si="182"/>
        <v>6.4050216344688896E-2</v>
      </c>
      <c r="BY146" s="131">
        <f t="shared" si="182"/>
        <v>5.4408728988498967E-2</v>
      </c>
      <c r="BZ146" s="132">
        <f t="shared" si="182"/>
        <v>6.9350587107596451E-2</v>
      </c>
      <c r="CA146" s="133">
        <f t="shared" si="182"/>
        <v>6.6367329484712426E-2</v>
      </c>
      <c r="CB146" s="130">
        <f t="shared" si="182"/>
        <v>9.8190689164464329E-2</v>
      </c>
      <c r="CC146" s="131">
        <f t="shared" si="182"/>
        <v>3.3590598140677073E-2</v>
      </c>
      <c r="CD146" s="132">
        <f t="shared" si="182"/>
        <v>9.4142746314972853E-2</v>
      </c>
      <c r="CE146" s="133">
        <f t="shared" si="182"/>
        <v>4.6945721202764815E-2</v>
      </c>
      <c r="CF146" s="130">
        <f t="shared" si="182"/>
        <v>9.1187953151143336E-2</v>
      </c>
      <c r="CG146" s="131">
        <f t="shared" si="182"/>
        <v>4.4424179260031268E-2</v>
      </c>
      <c r="CH146" s="132">
        <f t="shared" si="182"/>
        <v>6.9694436704745982E-2</v>
      </c>
      <c r="CI146" s="130">
        <f t="shared" si="182"/>
        <v>6.7188491643748682E-2</v>
      </c>
      <c r="CJ146" s="136">
        <f t="shared" si="182"/>
        <v>6.9593530158365696E-2</v>
      </c>
      <c r="CK146" s="137">
        <f t="shared" si="182"/>
        <v>5.9935103339140997E-2</v>
      </c>
    </row>
    <row r="147" spans="1:89">
      <c r="A147" s="249" t="s">
        <v>30</v>
      </c>
      <c r="B147" s="206">
        <v>2567</v>
      </c>
      <c r="C147" s="200">
        <v>4449</v>
      </c>
      <c r="D147" s="201">
        <v>1824</v>
      </c>
      <c r="E147" s="202">
        <v>1991</v>
      </c>
      <c r="F147" s="199">
        <v>1178</v>
      </c>
      <c r="G147" s="203">
        <v>556</v>
      </c>
      <c r="H147" s="201">
        <v>2295</v>
      </c>
      <c r="I147" s="202">
        <v>3831</v>
      </c>
      <c r="J147" s="199">
        <v>722</v>
      </c>
      <c r="K147" s="200">
        <v>311</v>
      </c>
      <c r="L147" s="201">
        <v>1566</v>
      </c>
      <c r="M147" s="199">
        <v>1098</v>
      </c>
      <c r="N147" s="204">
        <v>2264</v>
      </c>
      <c r="O147" s="207">
        <v>2154</v>
      </c>
      <c r="P147" s="199">
        <v>1386</v>
      </c>
      <c r="Q147" s="200">
        <v>1357</v>
      </c>
      <c r="R147" s="201">
        <v>1454</v>
      </c>
      <c r="S147" s="202">
        <v>1781</v>
      </c>
      <c r="T147" s="199">
        <v>1213</v>
      </c>
      <c r="U147" s="203">
        <v>333</v>
      </c>
      <c r="V147" s="201">
        <v>2536</v>
      </c>
      <c r="W147" s="208">
        <v>1318</v>
      </c>
      <c r="X147" s="199">
        <v>2984</v>
      </c>
      <c r="Y147" s="203">
        <v>588</v>
      </c>
      <c r="Z147" s="201">
        <v>3830</v>
      </c>
      <c r="AA147" s="199">
        <v>3500</v>
      </c>
      <c r="AB147" s="173">
        <f t="shared" si="168"/>
        <v>25819</v>
      </c>
      <c r="AC147" s="174">
        <f t="shared" si="163"/>
        <v>23267</v>
      </c>
      <c r="BI147" s="147" t="s">
        <v>30</v>
      </c>
      <c r="BJ147" s="130">
        <f t="shared" ref="BJ147:CK147" si="183">B147/B157</f>
        <v>4.6057235130528396E-2</v>
      </c>
      <c r="BK147" s="131">
        <f t="shared" si="183"/>
        <v>0.13022860989959897</v>
      </c>
      <c r="BL147" s="132">
        <f t="shared" si="183"/>
        <v>8.2706085063933982E-2</v>
      </c>
      <c r="BM147" s="133">
        <f t="shared" si="183"/>
        <v>9.768423118437837E-2</v>
      </c>
      <c r="BN147" s="130">
        <f t="shared" si="183"/>
        <v>9.4724991958829205E-2</v>
      </c>
      <c r="BO147" s="131">
        <f t="shared" si="183"/>
        <v>6.4945683915430444E-2</v>
      </c>
      <c r="BP147" s="132">
        <f t="shared" si="183"/>
        <v>9.0091858365392158E-2</v>
      </c>
      <c r="BQ147" s="133">
        <f t="shared" si="183"/>
        <v>9.6438011327879172E-2</v>
      </c>
      <c r="BR147" s="130">
        <f t="shared" si="183"/>
        <v>0.10537069468768243</v>
      </c>
      <c r="BS147" s="131">
        <f t="shared" si="183"/>
        <v>4.0436874268625668E-2</v>
      </c>
      <c r="BT147" s="132">
        <f t="shared" si="183"/>
        <v>0.1242265587815326</v>
      </c>
      <c r="BU147" s="130">
        <f t="shared" si="183"/>
        <v>5.1469554211784556E-2</v>
      </c>
      <c r="BV147" s="134">
        <f t="shared" si="183"/>
        <v>8.5138387484957875E-2</v>
      </c>
      <c r="BW147" s="135">
        <f t="shared" si="183"/>
        <v>6.2085663227070965E-2</v>
      </c>
      <c r="BX147" s="130">
        <f t="shared" si="183"/>
        <v>8.4465841916021689E-2</v>
      </c>
      <c r="BY147" s="131">
        <f t="shared" si="183"/>
        <v>6.6696156492676698E-2</v>
      </c>
      <c r="BZ147" s="132">
        <f t="shared" si="183"/>
        <v>6.9686077162712676E-2</v>
      </c>
      <c r="CA147" s="133">
        <f t="shared" si="183"/>
        <v>7.6159931580072698E-2</v>
      </c>
      <c r="CB147" s="130">
        <f t="shared" si="183"/>
        <v>0.1232974181744257</v>
      </c>
      <c r="CC147" s="131">
        <f t="shared" si="183"/>
        <v>2.9205402560954219E-2</v>
      </c>
      <c r="CD147" s="132">
        <f t="shared" si="183"/>
        <v>9.8370830100853374E-2</v>
      </c>
      <c r="CE147" s="133">
        <f t="shared" si="183"/>
        <v>4.6243991438896882E-2</v>
      </c>
      <c r="CF147" s="130">
        <f t="shared" si="183"/>
        <v>0.11887499004063422</v>
      </c>
      <c r="CG147" s="131">
        <f t="shared" si="183"/>
        <v>3.8301198540906724E-2</v>
      </c>
      <c r="CH147" s="132">
        <f t="shared" si="183"/>
        <v>7.1143308256710322E-2</v>
      </c>
      <c r="CI147" s="130">
        <f t="shared" si="183"/>
        <v>7.4042733234609692E-2</v>
      </c>
      <c r="CJ147" s="136">
        <f t="shared" si="183"/>
        <v>8.2336771074501394E-2</v>
      </c>
      <c r="CK147" s="137">
        <f t="shared" si="183"/>
        <v>7.4381803359920715E-2</v>
      </c>
    </row>
    <row r="148" spans="1:89">
      <c r="A148" s="248" t="s">
        <v>31</v>
      </c>
      <c r="B148" s="209">
        <v>2575</v>
      </c>
      <c r="C148" s="193">
        <v>3519</v>
      </c>
      <c r="D148" s="194">
        <v>1748</v>
      </c>
      <c r="E148" s="195">
        <v>1649</v>
      </c>
      <c r="F148" s="192">
        <v>830</v>
      </c>
      <c r="G148" s="196">
        <v>531</v>
      </c>
      <c r="H148" s="194">
        <v>2323</v>
      </c>
      <c r="I148" s="195">
        <v>3447</v>
      </c>
      <c r="J148" s="192">
        <v>649</v>
      </c>
      <c r="K148" s="193">
        <v>271</v>
      </c>
      <c r="L148" s="194">
        <v>1652</v>
      </c>
      <c r="M148" s="192">
        <v>954</v>
      </c>
      <c r="N148" s="197">
        <v>2527</v>
      </c>
      <c r="O148" s="210">
        <v>1994</v>
      </c>
      <c r="P148" s="192">
        <v>1268</v>
      </c>
      <c r="Q148" s="193">
        <v>1608</v>
      </c>
      <c r="R148" s="194">
        <v>1396</v>
      </c>
      <c r="S148" s="195">
        <v>2011</v>
      </c>
      <c r="T148" s="192">
        <v>1040</v>
      </c>
      <c r="U148" s="196">
        <v>439</v>
      </c>
      <c r="V148" s="194">
        <v>2806</v>
      </c>
      <c r="W148" s="211">
        <v>1495</v>
      </c>
      <c r="X148" s="192">
        <v>2817</v>
      </c>
      <c r="Y148" s="196">
        <v>917</v>
      </c>
      <c r="Z148" s="194">
        <v>4021</v>
      </c>
      <c r="AA148" s="192">
        <v>5891</v>
      </c>
      <c r="AB148" s="173">
        <f t="shared" si="168"/>
        <v>25652</v>
      </c>
      <c r="AC148" s="174">
        <f t="shared" si="163"/>
        <v>24726</v>
      </c>
      <c r="BI148" s="138" t="s">
        <v>31</v>
      </c>
      <c r="BJ148" s="130">
        <f t="shared" ref="BJ148:CK148" si="184">B148/B157</f>
        <v>4.6200771508029065E-2</v>
      </c>
      <c r="BK148" s="131">
        <f t="shared" si="184"/>
        <v>0.10300617627257559</v>
      </c>
      <c r="BL148" s="132">
        <f t="shared" si="184"/>
        <v>7.9259998186270067E-2</v>
      </c>
      <c r="BM148" s="133">
        <f t="shared" si="184"/>
        <v>8.0904719850848794E-2</v>
      </c>
      <c r="BN148" s="130">
        <f t="shared" si="184"/>
        <v>6.6741717594081693E-2</v>
      </c>
      <c r="BO148" s="131">
        <f t="shared" si="184"/>
        <v>6.2025464314916484E-2</v>
      </c>
      <c r="BP148" s="132">
        <f t="shared" si="184"/>
        <v>9.119101829316166E-2</v>
      </c>
      <c r="BQ148" s="133">
        <f t="shared" si="184"/>
        <v>8.6771554436752676E-2</v>
      </c>
      <c r="BR148" s="130">
        <f t="shared" si="184"/>
        <v>9.4716870986573262E-2</v>
      </c>
      <c r="BS148" s="131">
        <f t="shared" si="184"/>
        <v>3.5235990118320112E-2</v>
      </c>
      <c r="BT148" s="132">
        <f t="shared" si="184"/>
        <v>0.13104870696493734</v>
      </c>
      <c r="BU148" s="130">
        <f t="shared" si="184"/>
        <v>4.4719448741386586E-2</v>
      </c>
      <c r="BV148" s="134">
        <f t="shared" si="184"/>
        <v>9.5028580024067388E-2</v>
      </c>
      <c r="BW148" s="135">
        <f t="shared" si="184"/>
        <v>5.7473914797947771E-2</v>
      </c>
      <c r="BX148" s="130">
        <f t="shared" si="184"/>
        <v>7.7274666341641776E-2</v>
      </c>
      <c r="BY148" s="131">
        <f t="shared" si="184"/>
        <v>7.9032733706871125E-2</v>
      </c>
      <c r="BZ148" s="132">
        <f t="shared" si="184"/>
        <v>6.6906302420321112E-2</v>
      </c>
      <c r="CA148" s="133">
        <f t="shared" si="184"/>
        <v>8.5995296129997859E-2</v>
      </c>
      <c r="CB148" s="130">
        <f t="shared" si="184"/>
        <v>0.10571254319983736</v>
      </c>
      <c r="CC148" s="131">
        <f t="shared" si="184"/>
        <v>3.8502017189966674E-2</v>
      </c>
      <c r="CD148" s="132">
        <f t="shared" si="184"/>
        <v>0.10884406516679597</v>
      </c>
      <c r="CE148" s="133">
        <f t="shared" si="184"/>
        <v>5.2454299849128104E-2</v>
      </c>
      <c r="CF148" s="130">
        <f t="shared" si="184"/>
        <v>0.11222213369452633</v>
      </c>
      <c r="CG148" s="131">
        <f t="shared" si="184"/>
        <v>5.9731631057842627E-2</v>
      </c>
      <c r="CH148" s="132">
        <f t="shared" si="184"/>
        <v>7.4691186031392215E-2</v>
      </c>
      <c r="CI148" s="130">
        <f t="shared" si="184"/>
        <v>0.12462449756716734</v>
      </c>
      <c r="CJ148" s="136">
        <f t="shared" si="184"/>
        <v>8.180420820338162E-2</v>
      </c>
      <c r="CK148" s="137">
        <f t="shared" si="184"/>
        <v>7.9046051054171132E-2</v>
      </c>
    </row>
    <row r="149" spans="1:89">
      <c r="A149" s="249" t="s">
        <v>32</v>
      </c>
      <c r="B149" s="206">
        <v>2548</v>
      </c>
      <c r="C149" s="200">
        <v>3612</v>
      </c>
      <c r="D149" s="201">
        <v>1234</v>
      </c>
      <c r="E149" s="202">
        <v>1221</v>
      </c>
      <c r="F149" s="199">
        <v>659</v>
      </c>
      <c r="G149" s="203">
        <v>379</v>
      </c>
      <c r="H149" s="201">
        <v>1921</v>
      </c>
      <c r="I149" s="202">
        <v>2246</v>
      </c>
      <c r="J149" s="199">
        <v>408</v>
      </c>
      <c r="K149" s="200">
        <v>197</v>
      </c>
      <c r="L149" s="201">
        <v>1115</v>
      </c>
      <c r="M149" s="199">
        <v>638</v>
      </c>
      <c r="N149" s="204">
        <v>1805</v>
      </c>
      <c r="O149" s="207">
        <v>1777</v>
      </c>
      <c r="P149" s="199">
        <v>1107</v>
      </c>
      <c r="Q149" s="200">
        <v>1412</v>
      </c>
      <c r="R149" s="201">
        <v>1218</v>
      </c>
      <c r="S149" s="202">
        <v>1712</v>
      </c>
      <c r="T149" s="199">
        <v>908</v>
      </c>
      <c r="U149" s="203">
        <v>362</v>
      </c>
      <c r="V149" s="201">
        <v>2402</v>
      </c>
      <c r="W149" s="208">
        <v>1225</v>
      </c>
      <c r="X149" s="199">
        <v>2175</v>
      </c>
      <c r="Y149" s="203">
        <v>813</v>
      </c>
      <c r="Z149" s="201">
        <v>3449</v>
      </c>
      <c r="AA149" s="199">
        <v>3738</v>
      </c>
      <c r="AB149" s="173">
        <f t="shared" si="168"/>
        <v>20949</v>
      </c>
      <c r="AC149" s="174">
        <f t="shared" si="163"/>
        <v>19332</v>
      </c>
      <c r="BI149" s="147" t="s">
        <v>32</v>
      </c>
      <c r="BJ149" s="130">
        <f t="shared" ref="BJ149:CK149" si="185">B149/B157</f>
        <v>4.5716336233964296E-2</v>
      </c>
      <c r="BK149" s="131">
        <f t="shared" si="185"/>
        <v>0.10572841963527793</v>
      </c>
      <c r="BL149" s="132">
        <f t="shared" si="185"/>
        <v>5.595356851364832E-2</v>
      </c>
      <c r="BM149" s="133">
        <f t="shared" si="185"/>
        <v>5.9905799234618778E-2</v>
      </c>
      <c r="BN149" s="130">
        <f t="shared" si="185"/>
        <v>5.2991315535541976E-2</v>
      </c>
      <c r="BO149" s="131">
        <f t="shared" si="185"/>
        <v>4.4270529143791613E-2</v>
      </c>
      <c r="BP149" s="132">
        <f t="shared" si="185"/>
        <v>7.5410222187328263E-2</v>
      </c>
      <c r="BQ149" s="133">
        <f t="shared" si="185"/>
        <v>5.6538703587161739E-2</v>
      </c>
      <c r="BR149" s="130">
        <f t="shared" si="185"/>
        <v>5.9544658493870403E-2</v>
      </c>
      <c r="BS149" s="131">
        <f t="shared" si="185"/>
        <v>2.5614354440254842E-2</v>
      </c>
      <c r="BT149" s="132">
        <f t="shared" si="185"/>
        <v>8.8449944470886874E-2</v>
      </c>
      <c r="BU149" s="130">
        <f t="shared" si="185"/>
        <v>2.9906717292457696E-2</v>
      </c>
      <c r="BV149" s="134">
        <f t="shared" si="185"/>
        <v>6.7877557160048133E-2</v>
      </c>
      <c r="BW149" s="135">
        <f t="shared" si="185"/>
        <v>5.1219230990949445E-2</v>
      </c>
      <c r="BX149" s="130">
        <f t="shared" si="185"/>
        <v>6.7462977634225124E-2</v>
      </c>
      <c r="BY149" s="131">
        <f t="shared" si="185"/>
        <v>6.9399390543595799E-2</v>
      </c>
      <c r="BZ149" s="132">
        <f t="shared" si="185"/>
        <v>5.8375269590222864E-2</v>
      </c>
      <c r="CA149" s="133">
        <f t="shared" si="185"/>
        <v>7.3209322215095143E-2</v>
      </c>
      <c r="CB149" s="130">
        <f t="shared" si="185"/>
        <v>9.229518194755032E-2</v>
      </c>
      <c r="CC149" s="131">
        <f t="shared" si="185"/>
        <v>3.1748815997193473E-2</v>
      </c>
      <c r="CD149" s="132">
        <f t="shared" si="185"/>
        <v>9.3173002327385568E-2</v>
      </c>
      <c r="CE149" s="133">
        <f t="shared" si="185"/>
        <v>4.2980948036910986E-2</v>
      </c>
      <c r="CF149" s="130">
        <f t="shared" si="185"/>
        <v>8.6646482352003826E-2</v>
      </c>
      <c r="CG149" s="131">
        <f t="shared" si="185"/>
        <v>5.2957269411151642E-2</v>
      </c>
      <c r="CH149" s="132">
        <f t="shared" si="185"/>
        <v>6.4066127983653756E-2</v>
      </c>
      <c r="CI149" s="130">
        <f t="shared" si="185"/>
        <v>7.9077639094563154E-2</v>
      </c>
      <c r="CJ149" s="136">
        <f t="shared" si="185"/>
        <v>6.6806344832864545E-2</v>
      </c>
      <c r="CK149" s="137">
        <f t="shared" si="185"/>
        <v>6.180208116877927E-2</v>
      </c>
    </row>
    <row r="150" spans="1:89">
      <c r="A150" s="248" t="s">
        <v>33</v>
      </c>
      <c r="B150" s="209">
        <v>2292</v>
      </c>
      <c r="C150" s="193">
        <v>3751</v>
      </c>
      <c r="D150" s="194">
        <v>964</v>
      </c>
      <c r="E150" s="195">
        <v>1951</v>
      </c>
      <c r="F150" s="192">
        <v>523</v>
      </c>
      <c r="G150" s="196">
        <v>735</v>
      </c>
      <c r="H150" s="194">
        <v>1358</v>
      </c>
      <c r="I150" s="195">
        <v>4173</v>
      </c>
      <c r="J150" s="192">
        <v>296</v>
      </c>
      <c r="K150" s="193">
        <v>279</v>
      </c>
      <c r="L150" s="194">
        <v>746</v>
      </c>
      <c r="M150" s="192">
        <v>884</v>
      </c>
      <c r="N150" s="197">
        <v>1633</v>
      </c>
      <c r="O150" s="210">
        <v>2111</v>
      </c>
      <c r="P150" s="192">
        <v>892</v>
      </c>
      <c r="Q150" s="193">
        <v>1448</v>
      </c>
      <c r="R150" s="194">
        <v>1063</v>
      </c>
      <c r="S150" s="195">
        <v>1366</v>
      </c>
      <c r="T150" s="192">
        <v>633</v>
      </c>
      <c r="U150" s="196">
        <v>390</v>
      </c>
      <c r="V150" s="194">
        <v>1904</v>
      </c>
      <c r="W150" s="211">
        <v>1196</v>
      </c>
      <c r="X150" s="192">
        <v>1620</v>
      </c>
      <c r="Y150" s="196">
        <v>719</v>
      </c>
      <c r="Z150" s="194">
        <v>2735</v>
      </c>
      <c r="AA150" s="192">
        <v>3528</v>
      </c>
      <c r="AB150" s="173">
        <f t="shared" si="168"/>
        <v>16659</v>
      </c>
      <c r="AC150" s="174">
        <f t="shared" si="163"/>
        <v>22531</v>
      </c>
      <c r="BI150" s="138" t="s">
        <v>33</v>
      </c>
      <c r="BJ150" s="130">
        <f t="shared" ref="BJ150:CK150" si="186">B150/B157</f>
        <v>4.1123172153942768E-2</v>
      </c>
      <c r="BK150" s="131">
        <f t="shared" si="186"/>
        <v>0.10979714896232766</v>
      </c>
      <c r="BL150" s="132">
        <f t="shared" si="186"/>
        <v>4.3710891448263352E-2</v>
      </c>
      <c r="BM150" s="133">
        <f t="shared" si="186"/>
        <v>9.5721715238936314E-2</v>
      </c>
      <c r="BN150" s="130">
        <f t="shared" si="186"/>
        <v>4.2055323255065939E-2</v>
      </c>
      <c r="BO150" s="131">
        <f t="shared" si="186"/>
        <v>8.5854456255110387E-2</v>
      </c>
      <c r="BP150" s="132">
        <f t="shared" si="186"/>
        <v>5.3309256496820286E-2</v>
      </c>
      <c r="BQ150" s="133">
        <f t="shared" si="186"/>
        <v>0.10504719949653871</v>
      </c>
      <c r="BR150" s="130">
        <f t="shared" si="186"/>
        <v>4.3199065966141273E-2</v>
      </c>
      <c r="BS150" s="131">
        <f t="shared" si="186"/>
        <v>3.6276166948381226E-2</v>
      </c>
      <c r="BT150" s="132">
        <f t="shared" si="186"/>
        <v>5.9178169125813106E-2</v>
      </c>
      <c r="BU150" s="130">
        <f t="shared" si="186"/>
        <v>4.1438147471054232E-2</v>
      </c>
      <c r="BV150" s="134">
        <f t="shared" si="186"/>
        <v>6.1409446450060169E-2</v>
      </c>
      <c r="BW150" s="135">
        <f t="shared" si="186"/>
        <v>6.0846255836744106E-2</v>
      </c>
      <c r="BX150" s="130">
        <f t="shared" si="186"/>
        <v>5.4360411969041379E-2</v>
      </c>
      <c r="BY150" s="131">
        <f t="shared" si="186"/>
        <v>7.1168780104197388E-2</v>
      </c>
      <c r="BZ150" s="132">
        <f t="shared" si="186"/>
        <v>5.0946561226935055E-2</v>
      </c>
      <c r="CA150" s="133">
        <f t="shared" si="186"/>
        <v>5.8413512935642509E-2</v>
      </c>
      <c r="CB150" s="130">
        <f t="shared" si="186"/>
        <v>6.4342346005285628E-2</v>
      </c>
      <c r="CC150" s="131">
        <f t="shared" si="186"/>
        <v>3.4204525521838273E-2</v>
      </c>
      <c r="CD150" s="132">
        <f t="shared" si="186"/>
        <v>7.3855702094647008E-2</v>
      </c>
      <c r="CE150" s="133">
        <f t="shared" si="186"/>
        <v>4.1963439879302483E-2</v>
      </c>
      <c r="CF150" s="130">
        <f t="shared" si="186"/>
        <v>6.4536690303561475E-2</v>
      </c>
      <c r="CG150" s="131">
        <f t="shared" si="186"/>
        <v>4.6834288692027097E-2</v>
      </c>
      <c r="CH150" s="132">
        <f t="shared" si="186"/>
        <v>5.080338070028792E-2</v>
      </c>
      <c r="CI150" s="130">
        <f t="shared" si="186"/>
        <v>7.4635075100486573E-2</v>
      </c>
      <c r="CJ150" s="136">
        <f t="shared" si="186"/>
        <v>5.3125538143619769E-2</v>
      </c>
      <c r="CK150" s="137">
        <f t="shared" si="186"/>
        <v>7.2028899793801254E-2</v>
      </c>
    </row>
    <row r="151" spans="1:89">
      <c r="A151" s="249" t="s">
        <v>34</v>
      </c>
      <c r="B151" s="206">
        <v>396</v>
      </c>
      <c r="C151" s="200">
        <v>2201</v>
      </c>
      <c r="D151" s="201">
        <v>185</v>
      </c>
      <c r="E151" s="202">
        <v>1257</v>
      </c>
      <c r="F151" s="199">
        <v>128</v>
      </c>
      <c r="G151" s="203">
        <v>379</v>
      </c>
      <c r="H151" s="201">
        <v>541</v>
      </c>
      <c r="I151" s="202">
        <v>2274</v>
      </c>
      <c r="J151" s="199">
        <v>151</v>
      </c>
      <c r="K151" s="200">
        <v>153</v>
      </c>
      <c r="L151" s="201">
        <v>374</v>
      </c>
      <c r="M151" s="199">
        <v>637</v>
      </c>
      <c r="N151" s="204">
        <v>902</v>
      </c>
      <c r="O151" s="207">
        <v>1756</v>
      </c>
      <c r="P151" s="199">
        <v>605</v>
      </c>
      <c r="Q151" s="200">
        <v>1407</v>
      </c>
      <c r="R151" s="201">
        <v>726</v>
      </c>
      <c r="S151" s="202">
        <v>1271</v>
      </c>
      <c r="T151" s="199">
        <v>525</v>
      </c>
      <c r="U151" s="203">
        <v>430</v>
      </c>
      <c r="V151" s="201">
        <v>2403</v>
      </c>
      <c r="W151" s="208">
        <v>1426</v>
      </c>
      <c r="X151" s="199">
        <v>1068</v>
      </c>
      <c r="Y151" s="203">
        <v>931</v>
      </c>
      <c r="Z151" s="201">
        <v>1943</v>
      </c>
      <c r="AA151" s="199">
        <v>2988</v>
      </c>
      <c r="AB151" s="173">
        <f t="shared" si="168"/>
        <v>9947</v>
      </c>
      <c r="AC151" s="174">
        <f t="shared" si="163"/>
        <v>17110</v>
      </c>
      <c r="BI151" s="147" t="s">
        <v>34</v>
      </c>
      <c r="BJ151" s="130">
        <f t="shared" ref="BJ151:CK151" si="187">B151/B157</f>
        <v>7.1050506862833053E-3</v>
      </c>
      <c r="BK151" s="131">
        <f t="shared" si="187"/>
        <v>6.4426426250622018E-2</v>
      </c>
      <c r="BL151" s="132">
        <f t="shared" si="187"/>
        <v>8.3885009522082169E-3</v>
      </c>
      <c r="BM151" s="133">
        <f t="shared" si="187"/>
        <v>6.1672063585516634E-2</v>
      </c>
      <c r="BN151" s="130">
        <f t="shared" si="187"/>
        <v>1.0292698616918623E-2</v>
      </c>
      <c r="BO151" s="131">
        <f t="shared" si="187"/>
        <v>4.4270529143791613E-2</v>
      </c>
      <c r="BP151" s="132">
        <f t="shared" si="187"/>
        <v>2.1237340032974797E-2</v>
      </c>
      <c r="BQ151" s="133">
        <f t="shared" si="187"/>
        <v>5.7243549402139708E-2</v>
      </c>
      <c r="BR151" s="130">
        <f t="shared" si="187"/>
        <v>2.2037361354349094E-2</v>
      </c>
      <c r="BS151" s="131">
        <f t="shared" si="187"/>
        <v>1.9893381874918736E-2</v>
      </c>
      <c r="BT151" s="132">
        <f t="shared" si="187"/>
        <v>2.9668411867364748E-2</v>
      </c>
      <c r="BU151" s="130">
        <f t="shared" si="187"/>
        <v>2.9859841560024376E-2</v>
      </c>
      <c r="BV151" s="134">
        <f t="shared" si="187"/>
        <v>3.3919975932611313E-2</v>
      </c>
      <c r="BW151" s="135">
        <f t="shared" si="187"/>
        <v>5.0613939009627025E-2</v>
      </c>
      <c r="BX151" s="130">
        <f t="shared" si="187"/>
        <v>3.6870010360168202E-2</v>
      </c>
      <c r="BY151" s="131">
        <f t="shared" si="187"/>
        <v>6.9153641993512233E-2</v>
      </c>
      <c r="BZ151" s="132">
        <f t="shared" si="187"/>
        <v>3.4795111430625449E-2</v>
      </c>
      <c r="CA151" s="133">
        <f t="shared" si="187"/>
        <v>5.4351079751977761E-2</v>
      </c>
      <c r="CB151" s="130">
        <f t="shared" si="187"/>
        <v>5.3364504980687129E-2</v>
      </c>
      <c r="CC151" s="131">
        <f t="shared" si="187"/>
        <v>3.7712681985616558E-2</v>
      </c>
      <c r="CD151" s="132">
        <f t="shared" si="187"/>
        <v>9.3211792086889067E-2</v>
      </c>
      <c r="CE151" s="133">
        <f t="shared" si="187"/>
        <v>5.0033332163783729E-2</v>
      </c>
      <c r="CF151" s="130">
        <f t="shared" si="187"/>
        <v>4.2546410644570154E-2</v>
      </c>
      <c r="CG151" s="131">
        <f t="shared" si="187"/>
        <v>6.0643564356435642E-2</v>
      </c>
      <c r="CH151" s="132">
        <f t="shared" si="187"/>
        <v>3.6091761864957744E-2</v>
      </c>
      <c r="CI151" s="130">
        <f t="shared" si="187"/>
        <v>6.3211339115718218E-2</v>
      </c>
      <c r="CJ151" s="136">
        <f t="shared" si="187"/>
        <v>3.172097532352397E-2</v>
      </c>
      <c r="CK151" s="137">
        <f t="shared" si="187"/>
        <v>5.4698614152587074E-2</v>
      </c>
    </row>
    <row r="152" spans="1:89">
      <c r="A152" s="248" t="s">
        <v>35</v>
      </c>
      <c r="B152" s="209">
        <v>1</v>
      </c>
      <c r="C152" s="193">
        <v>1757</v>
      </c>
      <c r="D152" s="194">
        <v>2</v>
      </c>
      <c r="E152" s="195">
        <v>937</v>
      </c>
      <c r="F152" s="192">
        <v>5</v>
      </c>
      <c r="G152" s="196">
        <v>317</v>
      </c>
      <c r="H152" s="194">
        <v>19</v>
      </c>
      <c r="I152" s="195">
        <v>1291</v>
      </c>
      <c r="J152" s="192">
        <v>20</v>
      </c>
      <c r="K152" s="193">
        <v>78</v>
      </c>
      <c r="L152" s="194">
        <v>57</v>
      </c>
      <c r="M152" s="192">
        <v>138</v>
      </c>
      <c r="N152" s="197">
        <v>107</v>
      </c>
      <c r="O152" s="210">
        <v>235</v>
      </c>
      <c r="P152" s="192">
        <v>99</v>
      </c>
      <c r="Q152" s="193">
        <v>163</v>
      </c>
      <c r="R152" s="194">
        <v>77</v>
      </c>
      <c r="S152" s="195">
        <v>71</v>
      </c>
      <c r="T152" s="192">
        <v>62</v>
      </c>
      <c r="U152" s="196">
        <v>9</v>
      </c>
      <c r="V152" s="194">
        <v>58</v>
      </c>
      <c r="W152" s="211">
        <v>35</v>
      </c>
      <c r="X152" s="192">
        <v>71</v>
      </c>
      <c r="Y152" s="196">
        <v>25</v>
      </c>
      <c r="Z152" s="194">
        <v>25</v>
      </c>
      <c r="AA152" s="192">
        <v>21</v>
      </c>
      <c r="AB152" s="173">
        <f t="shared" si="168"/>
        <v>603</v>
      </c>
      <c r="AC152" s="174">
        <f t="shared" si="163"/>
        <v>5077</v>
      </c>
      <c r="BI152" s="138" t="s">
        <v>35</v>
      </c>
      <c r="BJ152" s="130">
        <f t="shared" ref="BJ152:CK152" si="188">B152/B157</f>
        <v>1.7942047187584103E-5</v>
      </c>
      <c r="BK152" s="131">
        <f t="shared" si="188"/>
        <v>5.1429909551268915E-2</v>
      </c>
      <c r="BL152" s="132">
        <f t="shared" si="188"/>
        <v>9.0686496780629361E-5</v>
      </c>
      <c r="BM152" s="133">
        <f t="shared" si="188"/>
        <v>4.597193602198018E-2</v>
      </c>
      <c r="BN152" s="130">
        <f t="shared" si="188"/>
        <v>4.0205853972338372E-4</v>
      </c>
      <c r="BO152" s="131">
        <f t="shared" si="188"/>
        <v>3.7028384534516998E-2</v>
      </c>
      <c r="BP152" s="132">
        <f t="shared" si="188"/>
        <v>7.4585852241501138E-4</v>
      </c>
      <c r="BQ152" s="133">
        <f t="shared" si="188"/>
        <v>3.2498426683448711E-2</v>
      </c>
      <c r="BR152" s="130">
        <f t="shared" si="188"/>
        <v>2.918855808523059E-3</v>
      </c>
      <c r="BS152" s="131">
        <f t="shared" si="188"/>
        <v>1.0141724093095826E-2</v>
      </c>
      <c r="BT152" s="132">
        <f t="shared" si="188"/>
        <v>4.521656354117087E-3</v>
      </c>
      <c r="BU152" s="130">
        <f t="shared" si="188"/>
        <v>6.4688510757980591E-3</v>
      </c>
      <c r="BV152" s="134">
        <f t="shared" si="188"/>
        <v>4.0237665463297234E-3</v>
      </c>
      <c r="BW152" s="135">
        <f t="shared" si="188"/>
        <v>6.7735055052746875E-3</v>
      </c>
      <c r="BX152" s="130">
        <f t="shared" si="188"/>
        <v>6.0332744225729783E-3</v>
      </c>
      <c r="BY152" s="131">
        <f t="shared" si="188"/>
        <v>8.0114027327238772E-3</v>
      </c>
      <c r="BZ152" s="132">
        <f t="shared" si="188"/>
        <v>3.6903906062784567E-3</v>
      </c>
      <c r="CA152" s="133">
        <f t="shared" si="188"/>
        <v>3.0361342741073338E-3</v>
      </c>
      <c r="CB152" s="130">
        <f t="shared" si="188"/>
        <v>6.3020939215287664E-3</v>
      </c>
      <c r="CC152" s="131">
        <f t="shared" si="188"/>
        <v>7.8933520435011404E-4</v>
      </c>
      <c r="CD152" s="132">
        <f t="shared" si="188"/>
        <v>2.2498060512024824E-3</v>
      </c>
      <c r="CE152" s="133">
        <f t="shared" si="188"/>
        <v>1.2280270867688853E-3</v>
      </c>
      <c r="CF152" s="130">
        <f t="shared" si="188"/>
        <v>2.8284598836746076E-3</v>
      </c>
      <c r="CG152" s="131">
        <f t="shared" si="188"/>
        <v>1.6284523189161021E-3</v>
      </c>
      <c r="CH152" s="132">
        <f t="shared" si="188"/>
        <v>4.6438190768087673E-4</v>
      </c>
      <c r="CI152" s="130">
        <f t="shared" si="188"/>
        <v>4.4425639940765812E-4</v>
      </c>
      <c r="CJ152" s="136">
        <f t="shared" si="188"/>
        <v>1.9229665346420985E-3</v>
      </c>
      <c r="CK152" s="137">
        <f t="shared" si="188"/>
        <v>1.6230558974440947E-2</v>
      </c>
    </row>
    <row r="153" spans="1:89">
      <c r="A153" s="249" t="s">
        <v>36</v>
      </c>
      <c r="B153" s="206">
        <v>0</v>
      </c>
      <c r="C153" s="200">
        <v>0</v>
      </c>
      <c r="D153" s="201">
        <v>0</v>
      </c>
      <c r="E153" s="202">
        <v>0</v>
      </c>
      <c r="F153" s="199">
        <v>0</v>
      </c>
      <c r="G153" s="203">
        <v>0</v>
      </c>
      <c r="H153" s="201">
        <v>0</v>
      </c>
      <c r="I153" s="202">
        <v>0</v>
      </c>
      <c r="J153" s="199">
        <v>0</v>
      </c>
      <c r="K153" s="203">
        <v>0</v>
      </c>
      <c r="L153" s="201">
        <v>0</v>
      </c>
      <c r="M153" s="199">
        <v>0</v>
      </c>
      <c r="N153" s="204">
        <v>0</v>
      </c>
      <c r="O153" s="207">
        <v>0</v>
      </c>
      <c r="P153" s="199">
        <v>0</v>
      </c>
      <c r="Q153" s="203">
        <v>0</v>
      </c>
      <c r="R153" s="201">
        <v>0</v>
      </c>
      <c r="S153" s="202">
        <v>0</v>
      </c>
      <c r="T153" s="199">
        <v>0</v>
      </c>
      <c r="U153" s="203">
        <v>0</v>
      </c>
      <c r="V153" s="201">
        <v>0</v>
      </c>
      <c r="W153" s="202">
        <v>0</v>
      </c>
      <c r="X153" s="199">
        <v>0</v>
      </c>
      <c r="Y153" s="203">
        <v>0</v>
      </c>
      <c r="Z153" s="201">
        <v>0</v>
      </c>
      <c r="AA153" s="199">
        <v>0</v>
      </c>
      <c r="AB153" s="173">
        <f t="shared" si="168"/>
        <v>0</v>
      </c>
      <c r="AC153" s="174">
        <f t="shared" si="163"/>
        <v>0</v>
      </c>
      <c r="BI153" s="147" t="s">
        <v>36</v>
      </c>
      <c r="BJ153" s="130">
        <f t="shared" ref="BJ153:CK153" si="189">B153/B157</f>
        <v>0</v>
      </c>
      <c r="BK153" s="131">
        <f t="shared" si="189"/>
        <v>0</v>
      </c>
      <c r="BL153" s="132">
        <f t="shared" si="189"/>
        <v>0</v>
      </c>
      <c r="BM153" s="133">
        <f t="shared" si="189"/>
        <v>0</v>
      </c>
      <c r="BN153" s="130">
        <f t="shared" si="189"/>
        <v>0</v>
      </c>
      <c r="BO153" s="131">
        <f t="shared" si="189"/>
        <v>0</v>
      </c>
      <c r="BP153" s="132">
        <f t="shared" si="189"/>
        <v>0</v>
      </c>
      <c r="BQ153" s="133">
        <f t="shared" si="189"/>
        <v>0</v>
      </c>
      <c r="BR153" s="130">
        <f t="shared" si="189"/>
        <v>0</v>
      </c>
      <c r="BS153" s="131">
        <f t="shared" si="189"/>
        <v>0</v>
      </c>
      <c r="BT153" s="132">
        <f t="shared" si="189"/>
        <v>0</v>
      </c>
      <c r="BU153" s="130">
        <f t="shared" si="189"/>
        <v>0</v>
      </c>
      <c r="BV153" s="134">
        <f t="shared" si="189"/>
        <v>0</v>
      </c>
      <c r="BW153" s="135">
        <f t="shared" si="189"/>
        <v>0</v>
      </c>
      <c r="BX153" s="130">
        <f t="shared" si="189"/>
        <v>0</v>
      </c>
      <c r="BY153" s="131">
        <f t="shared" si="189"/>
        <v>0</v>
      </c>
      <c r="BZ153" s="132">
        <f t="shared" si="189"/>
        <v>0</v>
      </c>
      <c r="CA153" s="133">
        <f t="shared" si="189"/>
        <v>0</v>
      </c>
      <c r="CB153" s="130">
        <f t="shared" si="189"/>
        <v>0</v>
      </c>
      <c r="CC153" s="131">
        <f t="shared" si="189"/>
        <v>0</v>
      </c>
      <c r="CD153" s="132">
        <f t="shared" si="189"/>
        <v>0</v>
      </c>
      <c r="CE153" s="133">
        <f t="shared" si="189"/>
        <v>0</v>
      </c>
      <c r="CF153" s="130">
        <f t="shared" si="189"/>
        <v>0</v>
      </c>
      <c r="CG153" s="131">
        <f t="shared" si="189"/>
        <v>0</v>
      </c>
      <c r="CH153" s="132">
        <f t="shared" si="189"/>
        <v>0</v>
      </c>
      <c r="CI153" s="130">
        <f t="shared" si="189"/>
        <v>0</v>
      </c>
      <c r="CJ153" s="136">
        <f t="shared" si="189"/>
        <v>0</v>
      </c>
      <c r="CK153" s="137">
        <f t="shared" si="189"/>
        <v>0</v>
      </c>
    </row>
    <row r="154" spans="1:89">
      <c r="A154" s="248" t="s">
        <v>37</v>
      </c>
      <c r="B154" s="60">
        <v>0</v>
      </c>
      <c r="C154" s="61">
        <v>0</v>
      </c>
      <c r="D154" s="140">
        <v>0</v>
      </c>
      <c r="E154" s="141">
        <v>0</v>
      </c>
      <c r="F154" s="139">
        <v>0</v>
      </c>
      <c r="G154" s="142">
        <v>0</v>
      </c>
      <c r="H154" s="140">
        <v>0</v>
      </c>
      <c r="I154" s="141">
        <v>0</v>
      </c>
      <c r="J154" s="139">
        <v>0</v>
      </c>
      <c r="K154" s="142">
        <v>0</v>
      </c>
      <c r="L154" s="140">
        <v>0</v>
      </c>
      <c r="M154" s="139">
        <v>0</v>
      </c>
      <c r="N154" s="143">
        <v>0</v>
      </c>
      <c r="O154" s="144">
        <v>0</v>
      </c>
      <c r="P154" s="139">
        <v>0</v>
      </c>
      <c r="Q154" s="142">
        <v>0</v>
      </c>
      <c r="R154" s="140">
        <v>0</v>
      </c>
      <c r="S154" s="141">
        <v>0</v>
      </c>
      <c r="T154" s="139">
        <v>0</v>
      </c>
      <c r="U154" s="142">
        <v>0</v>
      </c>
      <c r="V154" s="140">
        <v>0</v>
      </c>
      <c r="W154" s="141">
        <v>0</v>
      </c>
      <c r="X154" s="139">
        <v>0</v>
      </c>
      <c r="Y154" s="142">
        <v>0</v>
      </c>
      <c r="Z154" s="145">
        <v>0</v>
      </c>
      <c r="AA154" s="146">
        <v>0</v>
      </c>
      <c r="AB154" s="173"/>
      <c r="AC154" s="174">
        <f t="shared" si="163"/>
        <v>0</v>
      </c>
      <c r="BI154" s="138" t="s">
        <v>37</v>
      </c>
      <c r="BJ154" s="130">
        <f t="shared" ref="BJ154:CK154" si="190">B154/B157</f>
        <v>0</v>
      </c>
      <c r="BK154" s="131">
        <f t="shared" si="190"/>
        <v>0</v>
      </c>
      <c r="BL154" s="132">
        <f t="shared" si="190"/>
        <v>0</v>
      </c>
      <c r="BM154" s="133">
        <f t="shared" si="190"/>
        <v>0</v>
      </c>
      <c r="BN154" s="130">
        <f t="shared" si="190"/>
        <v>0</v>
      </c>
      <c r="BO154" s="131">
        <f t="shared" si="190"/>
        <v>0</v>
      </c>
      <c r="BP154" s="132">
        <f t="shared" si="190"/>
        <v>0</v>
      </c>
      <c r="BQ154" s="133">
        <f t="shared" si="190"/>
        <v>0</v>
      </c>
      <c r="BR154" s="130">
        <f t="shared" si="190"/>
        <v>0</v>
      </c>
      <c r="BS154" s="131">
        <f t="shared" si="190"/>
        <v>0</v>
      </c>
      <c r="BT154" s="132">
        <f t="shared" si="190"/>
        <v>0</v>
      </c>
      <c r="BU154" s="130">
        <f t="shared" si="190"/>
        <v>0</v>
      </c>
      <c r="BV154" s="134">
        <f t="shared" si="190"/>
        <v>0</v>
      </c>
      <c r="BW154" s="135">
        <f t="shared" si="190"/>
        <v>0</v>
      </c>
      <c r="BX154" s="130">
        <f t="shared" si="190"/>
        <v>0</v>
      </c>
      <c r="BY154" s="131">
        <f t="shared" si="190"/>
        <v>0</v>
      </c>
      <c r="BZ154" s="132">
        <f t="shared" si="190"/>
        <v>0</v>
      </c>
      <c r="CA154" s="133">
        <f t="shared" si="190"/>
        <v>0</v>
      </c>
      <c r="CB154" s="130">
        <f t="shared" si="190"/>
        <v>0</v>
      </c>
      <c r="CC154" s="131">
        <f t="shared" si="190"/>
        <v>0</v>
      </c>
      <c r="CD154" s="132">
        <f t="shared" si="190"/>
        <v>0</v>
      </c>
      <c r="CE154" s="133">
        <f t="shared" si="190"/>
        <v>0</v>
      </c>
      <c r="CF154" s="130">
        <f t="shared" si="190"/>
        <v>0</v>
      </c>
      <c r="CG154" s="131">
        <f t="shared" si="190"/>
        <v>0</v>
      </c>
      <c r="CH154" s="132">
        <f t="shared" si="190"/>
        <v>0</v>
      </c>
      <c r="CI154" s="130">
        <f t="shared" si="190"/>
        <v>0</v>
      </c>
      <c r="CJ154" s="136">
        <f t="shared" si="190"/>
        <v>0</v>
      </c>
      <c r="CK154" s="137">
        <f t="shared" si="190"/>
        <v>0</v>
      </c>
    </row>
    <row r="155" spans="1:89">
      <c r="A155" s="249" t="s">
        <v>38</v>
      </c>
      <c r="B155" s="58"/>
      <c r="C155" s="59"/>
      <c r="D155" s="153"/>
      <c r="E155" s="150"/>
      <c r="F155" s="151"/>
      <c r="G155" s="152"/>
      <c r="H155" s="153"/>
      <c r="I155" s="150"/>
      <c r="J155" s="151"/>
      <c r="K155" s="152"/>
      <c r="L155" s="153"/>
      <c r="M155" s="151"/>
      <c r="N155" s="155"/>
      <c r="O155" s="154"/>
      <c r="P155" s="151"/>
      <c r="Q155" s="152"/>
      <c r="R155" s="153"/>
      <c r="S155" s="150"/>
      <c r="T155" s="151"/>
      <c r="U155" s="152"/>
      <c r="V155" s="153"/>
      <c r="W155" s="150"/>
      <c r="X155" s="151"/>
      <c r="Y155" s="152"/>
      <c r="Z155" s="149"/>
      <c r="AA155" s="148"/>
      <c r="AB155" s="173"/>
      <c r="AC155" s="174"/>
      <c r="BI155" s="147" t="s">
        <v>38</v>
      </c>
      <c r="BJ155" s="130">
        <f t="shared" ref="BJ155:CK155" si="191">B155/B157</f>
        <v>0</v>
      </c>
      <c r="BK155" s="131">
        <f t="shared" si="191"/>
        <v>0</v>
      </c>
      <c r="BL155" s="132">
        <f t="shared" si="191"/>
        <v>0</v>
      </c>
      <c r="BM155" s="133">
        <f t="shared" si="191"/>
        <v>0</v>
      </c>
      <c r="BN155" s="130">
        <f t="shared" si="191"/>
        <v>0</v>
      </c>
      <c r="BO155" s="131">
        <f t="shared" si="191"/>
        <v>0</v>
      </c>
      <c r="BP155" s="132">
        <f t="shared" si="191"/>
        <v>0</v>
      </c>
      <c r="BQ155" s="133">
        <f t="shared" si="191"/>
        <v>0</v>
      </c>
      <c r="BR155" s="130">
        <f t="shared" si="191"/>
        <v>0</v>
      </c>
      <c r="BS155" s="131">
        <f t="shared" si="191"/>
        <v>0</v>
      </c>
      <c r="BT155" s="132">
        <f t="shared" si="191"/>
        <v>0</v>
      </c>
      <c r="BU155" s="130">
        <f t="shared" si="191"/>
        <v>0</v>
      </c>
      <c r="BV155" s="134">
        <f t="shared" si="191"/>
        <v>0</v>
      </c>
      <c r="BW155" s="135">
        <f t="shared" si="191"/>
        <v>0</v>
      </c>
      <c r="BX155" s="130">
        <f t="shared" si="191"/>
        <v>0</v>
      </c>
      <c r="BY155" s="131">
        <f t="shared" si="191"/>
        <v>0</v>
      </c>
      <c r="BZ155" s="132">
        <f t="shared" si="191"/>
        <v>0</v>
      </c>
      <c r="CA155" s="133">
        <f t="shared" si="191"/>
        <v>0</v>
      </c>
      <c r="CB155" s="130">
        <f t="shared" si="191"/>
        <v>0</v>
      </c>
      <c r="CC155" s="131">
        <f t="shared" si="191"/>
        <v>0</v>
      </c>
      <c r="CD155" s="132">
        <f t="shared" si="191"/>
        <v>0</v>
      </c>
      <c r="CE155" s="133">
        <f t="shared" si="191"/>
        <v>0</v>
      </c>
      <c r="CF155" s="130">
        <f t="shared" si="191"/>
        <v>0</v>
      </c>
      <c r="CG155" s="131">
        <f t="shared" si="191"/>
        <v>0</v>
      </c>
      <c r="CH155" s="132">
        <f t="shared" si="191"/>
        <v>0</v>
      </c>
      <c r="CI155" s="130">
        <f t="shared" si="191"/>
        <v>0</v>
      </c>
      <c r="CJ155" s="136">
        <f t="shared" si="191"/>
        <v>0</v>
      </c>
      <c r="CK155" s="137">
        <f t="shared" si="191"/>
        <v>0</v>
      </c>
    </row>
    <row r="156" spans="1:89" ht="14" thickBot="1">
      <c r="A156" s="248" t="s">
        <v>16</v>
      </c>
      <c r="B156" s="60"/>
      <c r="C156" s="61"/>
      <c r="D156" s="140"/>
      <c r="E156" s="141"/>
      <c r="F156" s="139"/>
      <c r="G156" s="142"/>
      <c r="H156" s="140"/>
      <c r="I156" s="141"/>
      <c r="J156" s="139"/>
      <c r="K156" s="142"/>
      <c r="L156" s="140"/>
      <c r="M156" s="139"/>
      <c r="N156" s="143"/>
      <c r="O156" s="144"/>
      <c r="P156" s="139"/>
      <c r="Q156" s="142"/>
      <c r="R156" s="140"/>
      <c r="S156" s="141"/>
      <c r="T156" s="139"/>
      <c r="U156" s="142"/>
      <c r="V156" s="140"/>
      <c r="W156" s="141"/>
      <c r="X156" s="139"/>
      <c r="Y156" s="142"/>
      <c r="Z156" s="145"/>
      <c r="AA156" s="146"/>
      <c r="AB156" s="173"/>
      <c r="AC156" s="174"/>
      <c r="BI156" s="138" t="s">
        <v>39</v>
      </c>
      <c r="BJ156" s="130">
        <f t="shared" ref="BJ156:CK156" si="192">B156/B157</f>
        <v>0</v>
      </c>
      <c r="BK156" s="131">
        <f t="shared" si="192"/>
        <v>0</v>
      </c>
      <c r="BL156" s="132">
        <f t="shared" si="192"/>
        <v>0</v>
      </c>
      <c r="BM156" s="133">
        <f t="shared" si="192"/>
        <v>0</v>
      </c>
      <c r="BN156" s="130">
        <f t="shared" si="192"/>
        <v>0</v>
      </c>
      <c r="BO156" s="131">
        <f t="shared" si="192"/>
        <v>0</v>
      </c>
      <c r="BP156" s="132">
        <f t="shared" si="192"/>
        <v>0</v>
      </c>
      <c r="BQ156" s="133">
        <f t="shared" si="192"/>
        <v>0</v>
      </c>
      <c r="BR156" s="130">
        <f t="shared" si="192"/>
        <v>0</v>
      </c>
      <c r="BS156" s="131">
        <f t="shared" si="192"/>
        <v>0</v>
      </c>
      <c r="BT156" s="132">
        <f t="shared" si="192"/>
        <v>0</v>
      </c>
      <c r="BU156" s="130">
        <f t="shared" si="192"/>
        <v>0</v>
      </c>
      <c r="BV156" s="134">
        <f t="shared" si="192"/>
        <v>0</v>
      </c>
      <c r="BW156" s="135">
        <f t="shared" si="192"/>
        <v>0</v>
      </c>
      <c r="BX156" s="130">
        <f t="shared" si="192"/>
        <v>0</v>
      </c>
      <c r="BY156" s="131">
        <f t="shared" si="192"/>
        <v>0</v>
      </c>
      <c r="BZ156" s="132">
        <f t="shared" si="192"/>
        <v>0</v>
      </c>
      <c r="CA156" s="133">
        <f t="shared" si="192"/>
        <v>0</v>
      </c>
      <c r="CB156" s="130">
        <f t="shared" si="192"/>
        <v>0</v>
      </c>
      <c r="CC156" s="131">
        <f t="shared" si="192"/>
        <v>0</v>
      </c>
      <c r="CD156" s="132">
        <f t="shared" si="192"/>
        <v>0</v>
      </c>
      <c r="CE156" s="133">
        <f t="shared" si="192"/>
        <v>0</v>
      </c>
      <c r="CF156" s="130">
        <f t="shared" si="192"/>
        <v>0</v>
      </c>
      <c r="CG156" s="131">
        <f t="shared" si="192"/>
        <v>0</v>
      </c>
      <c r="CH156" s="132">
        <f t="shared" si="192"/>
        <v>0</v>
      </c>
      <c r="CI156" s="130">
        <f t="shared" si="192"/>
        <v>0</v>
      </c>
      <c r="CJ156" s="136">
        <f t="shared" si="192"/>
        <v>0</v>
      </c>
      <c r="CK156" s="137">
        <f t="shared" si="192"/>
        <v>0</v>
      </c>
    </row>
    <row r="157" spans="1:89" ht="15" thickTop="1" thickBot="1">
      <c r="A157" s="242" t="s">
        <v>13</v>
      </c>
      <c r="B157" s="281">
        <f>SUM(B134:B156)</f>
        <v>55735</v>
      </c>
      <c r="C157" s="281">
        <f t="shared" ref="C157:AA157" si="193">SUM(C134:C156)</f>
        <v>34163</v>
      </c>
      <c r="D157" s="281">
        <f t="shared" si="193"/>
        <v>22054</v>
      </c>
      <c r="E157" s="281">
        <f t="shared" si="193"/>
        <v>20382</v>
      </c>
      <c r="F157" s="281">
        <f t="shared" si="193"/>
        <v>12436</v>
      </c>
      <c r="G157" s="281">
        <f t="shared" si="193"/>
        <v>8561</v>
      </c>
      <c r="H157" s="281">
        <f t="shared" si="193"/>
        <v>25474</v>
      </c>
      <c r="I157" s="281">
        <f t="shared" si="193"/>
        <v>39725</v>
      </c>
      <c r="J157" s="281">
        <f t="shared" si="193"/>
        <v>6852</v>
      </c>
      <c r="K157" s="281">
        <f t="shared" si="193"/>
        <v>7691</v>
      </c>
      <c r="L157" s="281">
        <f t="shared" si="193"/>
        <v>12606</v>
      </c>
      <c r="M157" s="281">
        <f t="shared" si="193"/>
        <v>21333</v>
      </c>
      <c r="N157" s="281">
        <f t="shared" si="193"/>
        <v>26592</v>
      </c>
      <c r="O157" s="281">
        <f t="shared" si="193"/>
        <v>34694</v>
      </c>
      <c r="P157" s="281">
        <f t="shared" si="193"/>
        <v>16409</v>
      </c>
      <c r="Q157" s="281">
        <f t="shared" si="193"/>
        <v>20346</v>
      </c>
      <c r="R157" s="281">
        <f t="shared" si="193"/>
        <v>20865</v>
      </c>
      <c r="S157" s="281">
        <f t="shared" si="193"/>
        <v>23385</v>
      </c>
      <c r="T157" s="281">
        <f t="shared" si="193"/>
        <v>9838</v>
      </c>
      <c r="U157" s="281">
        <f t="shared" si="193"/>
        <v>11402</v>
      </c>
      <c r="V157" s="281">
        <f t="shared" si="193"/>
        <v>25780</v>
      </c>
      <c r="W157" s="281">
        <f t="shared" si="193"/>
        <v>28501</v>
      </c>
      <c r="X157" s="281">
        <f t="shared" si="193"/>
        <v>25102</v>
      </c>
      <c r="Y157" s="281">
        <f t="shared" si="193"/>
        <v>15352</v>
      </c>
      <c r="Z157" s="281">
        <f t="shared" si="193"/>
        <v>53835</v>
      </c>
      <c r="AA157" s="281">
        <f t="shared" si="193"/>
        <v>47270</v>
      </c>
      <c r="AB157" s="175">
        <f>SUM(AB133:AB156)</f>
        <v>313578</v>
      </c>
      <c r="AC157" s="176">
        <f>SUM(AC133:AC156)</f>
        <v>312805</v>
      </c>
      <c r="BI157" s="242" t="s">
        <v>13</v>
      </c>
      <c r="BJ157" s="156">
        <f>SUM(BJ133:BJ156)</f>
        <v>1</v>
      </c>
      <c r="BK157" s="157">
        <f t="shared" ref="BK157:CK157" si="194">SUM(BK133:BK156)</f>
        <v>0.99999999999999978</v>
      </c>
      <c r="BL157" s="156">
        <f t="shared" si="194"/>
        <v>1</v>
      </c>
      <c r="BM157" s="157">
        <f t="shared" si="194"/>
        <v>1</v>
      </c>
      <c r="BN157" s="156">
        <f t="shared" si="194"/>
        <v>0.99999999999999989</v>
      </c>
      <c r="BO157" s="157">
        <f t="shared" si="194"/>
        <v>0.99999999999999989</v>
      </c>
      <c r="BP157" s="156">
        <f t="shared" si="194"/>
        <v>1.0000000000000002</v>
      </c>
      <c r="BQ157" s="157">
        <f t="shared" si="194"/>
        <v>1</v>
      </c>
      <c r="BR157" s="156">
        <f t="shared" si="194"/>
        <v>0.99999999999999989</v>
      </c>
      <c r="BS157" s="157">
        <f t="shared" si="194"/>
        <v>0.99999999999999978</v>
      </c>
      <c r="BT157" s="156">
        <f t="shared" si="194"/>
        <v>0.99999999999999989</v>
      </c>
      <c r="BU157" s="157">
        <f t="shared" si="194"/>
        <v>1.0000000000000002</v>
      </c>
      <c r="BV157" s="156">
        <f t="shared" si="194"/>
        <v>1</v>
      </c>
      <c r="BW157" s="157">
        <f t="shared" si="194"/>
        <v>1</v>
      </c>
      <c r="BX157" s="156">
        <f t="shared" si="194"/>
        <v>1.0000000000000002</v>
      </c>
      <c r="BY157" s="157">
        <f t="shared" si="194"/>
        <v>0.99999999999999989</v>
      </c>
      <c r="BZ157" s="156">
        <f t="shared" si="194"/>
        <v>1</v>
      </c>
      <c r="CA157" s="157">
        <f t="shared" si="194"/>
        <v>1.0000000000000002</v>
      </c>
      <c r="CB157" s="156">
        <f t="shared" si="194"/>
        <v>1</v>
      </c>
      <c r="CC157" s="157">
        <f t="shared" si="194"/>
        <v>0.99999999999999989</v>
      </c>
      <c r="CD157" s="156">
        <f t="shared" si="194"/>
        <v>0.99999999999999989</v>
      </c>
      <c r="CE157" s="157">
        <f t="shared" si="194"/>
        <v>1.0000000000000002</v>
      </c>
      <c r="CF157" s="156">
        <f t="shared" si="194"/>
        <v>0.99999999999999989</v>
      </c>
      <c r="CG157" s="157">
        <f t="shared" si="194"/>
        <v>1</v>
      </c>
      <c r="CH157" s="156">
        <f t="shared" si="194"/>
        <v>1</v>
      </c>
      <c r="CI157" s="157">
        <f t="shared" si="194"/>
        <v>0.99999999999999989</v>
      </c>
      <c r="CJ157" s="156">
        <f t="shared" si="194"/>
        <v>0.99999999999999978</v>
      </c>
      <c r="CK157" s="157">
        <f t="shared" si="194"/>
        <v>0.99999999999999989</v>
      </c>
    </row>
    <row r="158" spans="1:89" ht="14" thickTop="1">
      <c r="A158" s="190"/>
    </row>
    <row r="160" spans="1:89">
      <c r="A160" s="318">
        <f>+A129+1</f>
        <v>43530</v>
      </c>
      <c r="B160" s="318"/>
      <c r="C160" s="318"/>
      <c r="D160" s="318"/>
      <c r="BI160" s="317">
        <f>+BI129+1</f>
        <v>43530</v>
      </c>
      <c r="BJ160" s="317"/>
      <c r="BK160" s="317"/>
      <c r="BL160" s="317"/>
    </row>
    <row r="161" spans="1:89" ht="14" thickBot="1">
      <c r="AE161" s="246" t="s">
        <v>87</v>
      </c>
    </row>
    <row r="162" spans="1:89" ht="15" thickTop="1" thickBot="1">
      <c r="A162" s="315" t="s">
        <v>0</v>
      </c>
      <c r="B162" s="309" t="s">
        <v>1</v>
      </c>
      <c r="C162" s="310"/>
      <c r="D162" s="309" t="s">
        <v>2</v>
      </c>
      <c r="E162" s="310"/>
      <c r="F162" s="309" t="s">
        <v>3</v>
      </c>
      <c r="G162" s="310"/>
      <c r="H162" s="309" t="s">
        <v>4</v>
      </c>
      <c r="I162" s="310"/>
      <c r="J162" s="309" t="s">
        <v>5</v>
      </c>
      <c r="K162" s="310"/>
      <c r="L162" s="309" t="s">
        <v>6</v>
      </c>
      <c r="M162" s="310"/>
      <c r="N162" s="309" t="s">
        <v>7</v>
      </c>
      <c r="O162" s="310"/>
      <c r="P162" s="309" t="s">
        <v>8</v>
      </c>
      <c r="Q162" s="310"/>
      <c r="R162" s="309" t="s">
        <v>9</v>
      </c>
      <c r="S162" s="310"/>
      <c r="T162" s="309" t="s">
        <v>10</v>
      </c>
      <c r="U162" s="310"/>
      <c r="V162" s="309" t="s">
        <v>11</v>
      </c>
      <c r="W162" s="310"/>
      <c r="X162" s="309" t="s">
        <v>12</v>
      </c>
      <c r="Y162" s="310"/>
      <c r="Z162" s="311" t="s">
        <v>40</v>
      </c>
      <c r="AA162" s="312"/>
      <c r="AB162" s="313" t="s">
        <v>41</v>
      </c>
      <c r="AC162" s="314"/>
      <c r="AE162" s="315" t="s">
        <v>0</v>
      </c>
      <c r="AF162" s="309" t="s">
        <v>1</v>
      </c>
      <c r="AG162" s="310"/>
      <c r="AH162" s="309" t="s">
        <v>2</v>
      </c>
      <c r="AI162" s="310"/>
      <c r="AJ162" s="309" t="s">
        <v>3</v>
      </c>
      <c r="AK162" s="310"/>
      <c r="AL162" s="309" t="s">
        <v>4</v>
      </c>
      <c r="AM162" s="310"/>
      <c r="AN162" s="309" t="s">
        <v>5</v>
      </c>
      <c r="AO162" s="310"/>
      <c r="AP162" s="309" t="s">
        <v>6</v>
      </c>
      <c r="AQ162" s="310"/>
      <c r="AR162" s="309" t="s">
        <v>7</v>
      </c>
      <c r="AS162" s="310"/>
      <c r="AT162" s="309" t="s">
        <v>8</v>
      </c>
      <c r="AU162" s="310"/>
      <c r="AV162" s="309" t="s">
        <v>9</v>
      </c>
      <c r="AW162" s="310"/>
      <c r="AX162" s="309" t="s">
        <v>10</v>
      </c>
      <c r="AY162" s="310"/>
      <c r="AZ162" s="309" t="s">
        <v>11</v>
      </c>
      <c r="BA162" s="310"/>
      <c r="BB162" s="309" t="s">
        <v>12</v>
      </c>
      <c r="BC162" s="310"/>
      <c r="BD162" s="311" t="s">
        <v>40</v>
      </c>
      <c r="BE162" s="312"/>
      <c r="BF162" s="313" t="s">
        <v>41</v>
      </c>
      <c r="BG162" s="314"/>
      <c r="BI162" s="315" t="s">
        <v>0</v>
      </c>
      <c r="BJ162" s="309" t="s">
        <v>1</v>
      </c>
      <c r="BK162" s="310"/>
      <c r="BL162" s="309" t="s">
        <v>2</v>
      </c>
      <c r="BM162" s="310"/>
      <c r="BN162" s="309" t="s">
        <v>3</v>
      </c>
      <c r="BO162" s="310"/>
      <c r="BP162" s="309" t="s">
        <v>4</v>
      </c>
      <c r="BQ162" s="310"/>
      <c r="BR162" s="309" t="s">
        <v>5</v>
      </c>
      <c r="BS162" s="310"/>
      <c r="BT162" s="309" t="s">
        <v>6</v>
      </c>
      <c r="BU162" s="310"/>
      <c r="BV162" s="309" t="s">
        <v>7</v>
      </c>
      <c r="BW162" s="310"/>
      <c r="BX162" s="309" t="s">
        <v>8</v>
      </c>
      <c r="BY162" s="310"/>
      <c r="BZ162" s="309" t="s">
        <v>9</v>
      </c>
      <c r="CA162" s="310"/>
      <c r="CB162" s="309" t="s">
        <v>10</v>
      </c>
      <c r="CC162" s="310"/>
      <c r="CD162" s="309" t="s">
        <v>11</v>
      </c>
      <c r="CE162" s="310"/>
      <c r="CF162" s="309" t="s">
        <v>12</v>
      </c>
      <c r="CG162" s="310"/>
      <c r="CH162" s="311" t="s">
        <v>40</v>
      </c>
      <c r="CI162" s="312"/>
      <c r="CJ162" s="309" t="s">
        <v>41</v>
      </c>
      <c r="CK162" s="310"/>
    </row>
    <row r="163" spans="1:89" ht="15" thickTop="1" thickBot="1">
      <c r="A163" s="316"/>
      <c r="B163" s="117" t="s">
        <v>14</v>
      </c>
      <c r="C163" s="118" t="s">
        <v>15</v>
      </c>
      <c r="D163" s="119" t="s">
        <v>14</v>
      </c>
      <c r="E163" s="120" t="s">
        <v>15</v>
      </c>
      <c r="F163" s="117" t="s">
        <v>14</v>
      </c>
      <c r="G163" s="118" t="s">
        <v>15</v>
      </c>
      <c r="H163" s="119" t="s">
        <v>14</v>
      </c>
      <c r="I163" s="120" t="s">
        <v>15</v>
      </c>
      <c r="J163" s="117" t="s">
        <v>14</v>
      </c>
      <c r="K163" s="118" t="s">
        <v>15</v>
      </c>
      <c r="L163" s="119" t="s">
        <v>14</v>
      </c>
      <c r="M163" s="117" t="s">
        <v>15</v>
      </c>
      <c r="N163" s="121" t="s">
        <v>14</v>
      </c>
      <c r="O163" s="122" t="s">
        <v>15</v>
      </c>
      <c r="P163" s="117" t="s">
        <v>14</v>
      </c>
      <c r="Q163" s="118" t="s">
        <v>15</v>
      </c>
      <c r="R163" s="119" t="s">
        <v>14</v>
      </c>
      <c r="S163" s="120" t="s">
        <v>15</v>
      </c>
      <c r="T163" s="117" t="s">
        <v>14</v>
      </c>
      <c r="U163" s="118" t="s">
        <v>15</v>
      </c>
      <c r="V163" s="119" t="s">
        <v>14</v>
      </c>
      <c r="W163" s="120" t="s">
        <v>15</v>
      </c>
      <c r="X163" s="117" t="s">
        <v>14</v>
      </c>
      <c r="Y163" s="118" t="s">
        <v>15</v>
      </c>
      <c r="Z163" s="28" t="s">
        <v>14</v>
      </c>
      <c r="AA163" s="123" t="s">
        <v>15</v>
      </c>
      <c r="AB163" s="177" t="s">
        <v>14</v>
      </c>
      <c r="AC163" s="178" t="s">
        <v>15</v>
      </c>
      <c r="AE163" s="316"/>
      <c r="AF163" s="117" t="s">
        <v>14</v>
      </c>
      <c r="AG163" s="118" t="s">
        <v>15</v>
      </c>
      <c r="AH163" s="119" t="s">
        <v>14</v>
      </c>
      <c r="AI163" s="120" t="s">
        <v>15</v>
      </c>
      <c r="AJ163" s="117" t="s">
        <v>14</v>
      </c>
      <c r="AK163" s="118" t="s">
        <v>15</v>
      </c>
      <c r="AL163" s="119" t="s">
        <v>14</v>
      </c>
      <c r="AM163" s="120" t="s">
        <v>15</v>
      </c>
      <c r="AN163" s="117" t="s">
        <v>14</v>
      </c>
      <c r="AO163" s="118" t="s">
        <v>15</v>
      </c>
      <c r="AP163" s="119" t="s">
        <v>14</v>
      </c>
      <c r="AQ163" s="117" t="s">
        <v>15</v>
      </c>
      <c r="AR163" s="121" t="s">
        <v>14</v>
      </c>
      <c r="AS163" s="122" t="s">
        <v>15</v>
      </c>
      <c r="AT163" s="117" t="s">
        <v>14</v>
      </c>
      <c r="AU163" s="118" t="s">
        <v>15</v>
      </c>
      <c r="AV163" s="119" t="s">
        <v>14</v>
      </c>
      <c r="AW163" s="120" t="s">
        <v>15</v>
      </c>
      <c r="AX163" s="117" t="s">
        <v>14</v>
      </c>
      <c r="AY163" s="118" t="s">
        <v>15</v>
      </c>
      <c r="AZ163" s="119" t="s">
        <v>14</v>
      </c>
      <c r="BA163" s="120" t="s">
        <v>15</v>
      </c>
      <c r="BB163" s="117" t="s">
        <v>14</v>
      </c>
      <c r="BC163" s="118" t="s">
        <v>15</v>
      </c>
      <c r="BD163" s="28" t="s">
        <v>14</v>
      </c>
      <c r="BE163" s="123" t="s">
        <v>15</v>
      </c>
      <c r="BF163" s="177" t="s">
        <v>14</v>
      </c>
      <c r="BG163" s="178" t="s">
        <v>15</v>
      </c>
      <c r="BI163" s="316"/>
      <c r="BJ163" s="117" t="s">
        <v>14</v>
      </c>
      <c r="BK163" s="118" t="s">
        <v>15</v>
      </c>
      <c r="BL163" s="119" t="s">
        <v>14</v>
      </c>
      <c r="BM163" s="120" t="s">
        <v>15</v>
      </c>
      <c r="BN163" s="117" t="s">
        <v>14</v>
      </c>
      <c r="BO163" s="118" t="s">
        <v>15</v>
      </c>
      <c r="BP163" s="119" t="s">
        <v>14</v>
      </c>
      <c r="BQ163" s="120" t="s">
        <v>15</v>
      </c>
      <c r="BR163" s="117" t="s">
        <v>14</v>
      </c>
      <c r="BS163" s="118" t="s">
        <v>15</v>
      </c>
      <c r="BT163" s="119" t="s">
        <v>14</v>
      </c>
      <c r="BU163" s="117" t="s">
        <v>15</v>
      </c>
      <c r="BV163" s="121" t="s">
        <v>14</v>
      </c>
      <c r="BW163" s="122" t="s">
        <v>15</v>
      </c>
      <c r="BX163" s="117" t="s">
        <v>14</v>
      </c>
      <c r="BY163" s="118" t="s">
        <v>15</v>
      </c>
      <c r="BZ163" s="119" t="s">
        <v>14</v>
      </c>
      <c r="CA163" s="120" t="s">
        <v>15</v>
      </c>
      <c r="CB163" s="117" t="s">
        <v>14</v>
      </c>
      <c r="CC163" s="118" t="s">
        <v>15</v>
      </c>
      <c r="CD163" s="119" t="s">
        <v>14</v>
      </c>
      <c r="CE163" s="120" t="s">
        <v>15</v>
      </c>
      <c r="CF163" s="117" t="s">
        <v>14</v>
      </c>
      <c r="CG163" s="118" t="s">
        <v>15</v>
      </c>
      <c r="CH163" s="28" t="s">
        <v>14</v>
      </c>
      <c r="CI163" s="123" t="s">
        <v>15</v>
      </c>
      <c r="CJ163" s="121" t="s">
        <v>14</v>
      </c>
      <c r="CK163" s="122" t="s">
        <v>15</v>
      </c>
    </row>
    <row r="164" spans="1:89" ht="14" thickTop="1">
      <c r="A164" s="247" t="s">
        <v>16</v>
      </c>
      <c r="B164" s="127"/>
      <c r="C164" s="189"/>
      <c r="D164" s="128"/>
      <c r="E164" s="181"/>
      <c r="F164" s="127"/>
      <c r="G164" s="129"/>
      <c r="H164" s="128"/>
      <c r="I164" s="181"/>
      <c r="J164" s="127"/>
      <c r="K164" s="129"/>
      <c r="L164" s="128"/>
      <c r="M164" s="127"/>
      <c r="N164" s="180"/>
      <c r="O164" s="182"/>
      <c r="P164" s="127"/>
      <c r="Q164" s="129"/>
      <c r="R164" s="128"/>
      <c r="S164" s="181"/>
      <c r="T164" s="127"/>
      <c r="U164" s="129"/>
      <c r="V164" s="128"/>
      <c r="W164" s="181"/>
      <c r="X164" s="127"/>
      <c r="Y164" s="129"/>
      <c r="Z164" s="187"/>
      <c r="AA164" s="188"/>
      <c r="AB164" s="171">
        <f>B164+D164+F164+H164+J164+L164+N164+P164+R164+T164+V164+X164+Z164</f>
        <v>0</v>
      </c>
      <c r="AC164" s="172">
        <f>C164+E164+G164+I164+K164+M164+O164+Q164+S164+U164+W164+Y164+AA164</f>
        <v>0</v>
      </c>
      <c r="AE164" s="254" t="str">
        <f>$AE$9</f>
        <v>07:00 - 07:59</v>
      </c>
      <c r="AF164" s="127">
        <f>SUMIF($A$9:$A$32,$AE164,B$164:B$187)</f>
        <v>5683</v>
      </c>
      <c r="AG164" s="189">
        <f t="shared" ref="AG164:BE166" si="195">SUMIF($A$9:$A$32,$AE164,C$164:C$187)</f>
        <v>1020</v>
      </c>
      <c r="AH164" s="128">
        <f t="shared" si="195"/>
        <v>1462</v>
      </c>
      <c r="AI164" s="181">
        <f t="shared" si="195"/>
        <v>1242</v>
      </c>
      <c r="AJ164" s="127">
        <f t="shared" si="195"/>
        <v>677</v>
      </c>
      <c r="AK164" s="129">
        <f t="shared" si="195"/>
        <v>589</v>
      </c>
      <c r="AL164" s="128">
        <f t="shared" si="195"/>
        <v>1048</v>
      </c>
      <c r="AM164" s="181">
        <f t="shared" si="195"/>
        <v>1471</v>
      </c>
      <c r="AN164" s="127">
        <f t="shared" si="195"/>
        <v>424</v>
      </c>
      <c r="AO164" s="129">
        <f t="shared" si="195"/>
        <v>765</v>
      </c>
      <c r="AP164" s="128">
        <f t="shared" si="195"/>
        <v>531</v>
      </c>
      <c r="AQ164" s="127">
        <f t="shared" si="195"/>
        <v>1727</v>
      </c>
      <c r="AR164" s="180">
        <f t="shared" si="195"/>
        <v>1783</v>
      </c>
      <c r="AS164" s="182">
        <f t="shared" si="195"/>
        <v>2383</v>
      </c>
      <c r="AT164" s="127">
        <f t="shared" si="195"/>
        <v>1410</v>
      </c>
      <c r="AU164" s="129">
        <f t="shared" si="195"/>
        <v>1245</v>
      </c>
      <c r="AV164" s="128">
        <f t="shared" si="195"/>
        <v>1544</v>
      </c>
      <c r="AW164" s="181">
        <f t="shared" si="195"/>
        <v>1717</v>
      </c>
      <c r="AX164" s="127">
        <f t="shared" si="195"/>
        <v>268</v>
      </c>
      <c r="AY164" s="129">
        <f t="shared" si="195"/>
        <v>1608</v>
      </c>
      <c r="AZ164" s="128">
        <f t="shared" si="195"/>
        <v>961</v>
      </c>
      <c r="BA164" s="181">
        <f t="shared" si="195"/>
        <v>2175</v>
      </c>
      <c r="BB164" s="127">
        <f t="shared" si="195"/>
        <v>1099</v>
      </c>
      <c r="BC164" s="129">
        <f t="shared" si="195"/>
        <v>1494</v>
      </c>
      <c r="BD164" s="187">
        <f t="shared" si="195"/>
        <v>3291</v>
      </c>
      <c r="BE164" s="188">
        <f t="shared" si="195"/>
        <v>1827</v>
      </c>
      <c r="BF164" s="171">
        <f>AF164+AH164+AJ164+AL164+AN164+AP164+AR164+AT164+AV164+AX164+AZ164+BB164+BD164</f>
        <v>20181</v>
      </c>
      <c r="BG164" s="172">
        <f>AG164+AI164+AK164+AM164+AO164+AQ164+AS164+AU164+AW164+AY164+BA164+BC164+BE164</f>
        <v>19263</v>
      </c>
      <c r="BI164" s="126" t="s">
        <v>16</v>
      </c>
      <c r="BJ164" s="130">
        <f t="shared" ref="BJ164:CK164" si="196">B164/B188</f>
        <v>0</v>
      </c>
      <c r="BK164" s="131">
        <f t="shared" si="196"/>
        <v>0</v>
      </c>
      <c r="BL164" s="132">
        <f t="shared" si="196"/>
        <v>0</v>
      </c>
      <c r="BM164" s="133">
        <f t="shared" si="196"/>
        <v>0</v>
      </c>
      <c r="BN164" s="130">
        <f t="shared" si="196"/>
        <v>0</v>
      </c>
      <c r="BO164" s="131">
        <f t="shared" si="196"/>
        <v>0</v>
      </c>
      <c r="BP164" s="132">
        <f t="shared" si="196"/>
        <v>0</v>
      </c>
      <c r="BQ164" s="133">
        <f t="shared" si="196"/>
        <v>0</v>
      </c>
      <c r="BR164" s="130">
        <f t="shared" si="196"/>
        <v>0</v>
      </c>
      <c r="BS164" s="131">
        <f t="shared" si="196"/>
        <v>0</v>
      </c>
      <c r="BT164" s="132">
        <f t="shared" si="196"/>
        <v>0</v>
      </c>
      <c r="BU164" s="130">
        <f t="shared" si="196"/>
        <v>0</v>
      </c>
      <c r="BV164" s="134">
        <f t="shared" si="196"/>
        <v>0</v>
      </c>
      <c r="BW164" s="135">
        <f t="shared" si="196"/>
        <v>0</v>
      </c>
      <c r="BX164" s="130">
        <f t="shared" si="196"/>
        <v>0</v>
      </c>
      <c r="BY164" s="131">
        <f t="shared" si="196"/>
        <v>0</v>
      </c>
      <c r="BZ164" s="132">
        <f t="shared" si="196"/>
        <v>0</v>
      </c>
      <c r="CA164" s="133">
        <f t="shared" si="196"/>
        <v>0</v>
      </c>
      <c r="CB164" s="130">
        <f t="shared" si="196"/>
        <v>0</v>
      </c>
      <c r="CC164" s="131">
        <f t="shared" si="196"/>
        <v>0</v>
      </c>
      <c r="CD164" s="132">
        <f t="shared" si="196"/>
        <v>0</v>
      </c>
      <c r="CE164" s="133">
        <f t="shared" si="196"/>
        <v>0</v>
      </c>
      <c r="CF164" s="130">
        <f t="shared" si="196"/>
        <v>0</v>
      </c>
      <c r="CG164" s="131">
        <f t="shared" si="196"/>
        <v>0</v>
      </c>
      <c r="CH164" s="132">
        <f t="shared" si="196"/>
        <v>0</v>
      </c>
      <c r="CI164" s="130">
        <f t="shared" si="196"/>
        <v>0</v>
      </c>
      <c r="CJ164" s="136">
        <f t="shared" si="196"/>
        <v>0</v>
      </c>
      <c r="CK164" s="137">
        <f t="shared" si="196"/>
        <v>0</v>
      </c>
    </row>
    <row r="165" spans="1:89">
      <c r="A165" s="248" t="s">
        <v>17</v>
      </c>
      <c r="B165" s="192">
        <v>677</v>
      </c>
      <c r="C165" s="193">
        <v>0</v>
      </c>
      <c r="D165" s="194">
        <v>207</v>
      </c>
      <c r="E165" s="195">
        <v>0</v>
      </c>
      <c r="F165" s="192">
        <v>88</v>
      </c>
      <c r="G165" s="196">
        <v>0</v>
      </c>
      <c r="H165" s="194">
        <v>318</v>
      </c>
      <c r="I165" s="195">
        <v>13</v>
      </c>
      <c r="J165" s="192">
        <v>8</v>
      </c>
      <c r="K165" s="196">
        <v>1</v>
      </c>
      <c r="L165" s="194">
        <v>11</v>
      </c>
      <c r="M165" s="192">
        <v>30</v>
      </c>
      <c r="N165" s="197">
        <v>50</v>
      </c>
      <c r="O165" s="198">
        <v>26</v>
      </c>
      <c r="P165" s="192">
        <v>17</v>
      </c>
      <c r="Q165" s="196">
        <v>8</v>
      </c>
      <c r="R165" s="194">
        <v>10</v>
      </c>
      <c r="S165" s="195">
        <v>21</v>
      </c>
      <c r="T165" s="192">
        <v>1</v>
      </c>
      <c r="U165" s="196">
        <v>0</v>
      </c>
      <c r="V165" s="194">
        <v>3</v>
      </c>
      <c r="W165" s="195">
        <v>0</v>
      </c>
      <c r="X165" s="192">
        <v>0</v>
      </c>
      <c r="Y165" s="196">
        <v>0</v>
      </c>
      <c r="Z165" s="194">
        <v>0</v>
      </c>
      <c r="AA165" s="192">
        <v>0</v>
      </c>
      <c r="AB165" s="173">
        <f>B165+D165+F165+H165+J165+L165+N165+P165+R165+T165+V165+X165+Z165</f>
        <v>1390</v>
      </c>
      <c r="AC165" s="174">
        <f t="shared" ref="AC165:AC184" si="197">C165+E165+G165+I165+K165+M165+O165+Q165+S165+U165+W165+Y165+AA165</f>
        <v>99</v>
      </c>
      <c r="AE165" s="255" t="str">
        <f>$AE$10</f>
        <v>08:00 - 08:59</v>
      </c>
      <c r="AF165" s="127">
        <f>SUMIF($A$9:$A$32,$AE165,B$164:B$187)</f>
        <v>3055</v>
      </c>
      <c r="AG165" s="193">
        <f t="shared" si="195"/>
        <v>770</v>
      </c>
      <c r="AH165" s="194">
        <f t="shared" si="195"/>
        <v>789</v>
      </c>
      <c r="AI165" s="195">
        <f t="shared" si="195"/>
        <v>1122</v>
      </c>
      <c r="AJ165" s="192">
        <f t="shared" si="195"/>
        <v>496</v>
      </c>
      <c r="AK165" s="196">
        <f t="shared" si="195"/>
        <v>629</v>
      </c>
      <c r="AL165" s="194">
        <f t="shared" si="195"/>
        <v>753</v>
      </c>
      <c r="AM165" s="195">
        <f t="shared" si="195"/>
        <v>1459</v>
      </c>
      <c r="AN165" s="192">
        <f t="shared" si="195"/>
        <v>376</v>
      </c>
      <c r="AO165" s="196">
        <f t="shared" si="195"/>
        <v>647</v>
      </c>
      <c r="AP165" s="194">
        <f t="shared" si="195"/>
        <v>538</v>
      </c>
      <c r="AQ165" s="192">
        <f t="shared" si="195"/>
        <v>1971</v>
      </c>
      <c r="AR165" s="197">
        <f t="shared" si="195"/>
        <v>1743</v>
      </c>
      <c r="AS165" s="198">
        <f t="shared" si="195"/>
        <v>2319</v>
      </c>
      <c r="AT165" s="192">
        <f t="shared" si="195"/>
        <v>1190</v>
      </c>
      <c r="AU165" s="196">
        <f t="shared" si="195"/>
        <v>1353</v>
      </c>
      <c r="AV165" s="194">
        <f t="shared" si="195"/>
        <v>1740</v>
      </c>
      <c r="AW165" s="195">
        <f t="shared" si="195"/>
        <v>1014</v>
      </c>
      <c r="AX165" s="192">
        <f t="shared" si="195"/>
        <v>366</v>
      </c>
      <c r="AY165" s="196">
        <f t="shared" si="195"/>
        <v>1319</v>
      </c>
      <c r="AZ165" s="194">
        <f t="shared" si="195"/>
        <v>910</v>
      </c>
      <c r="BA165" s="195">
        <f t="shared" si="195"/>
        <v>2269</v>
      </c>
      <c r="BB165" s="192">
        <f t="shared" si="195"/>
        <v>1437</v>
      </c>
      <c r="BC165" s="196">
        <f t="shared" si="195"/>
        <v>1659</v>
      </c>
      <c r="BD165" s="194">
        <f t="shared" si="195"/>
        <v>4945</v>
      </c>
      <c r="BE165" s="192">
        <f t="shared" si="195"/>
        <v>2993</v>
      </c>
      <c r="BF165" s="173">
        <f>SUM(AF165,AH165,AJ165,AL165,AN165,AP165,AR165,AT165,AV165,AX165,AZ165,BB165,BD165)</f>
        <v>18338</v>
      </c>
      <c r="BG165" s="174">
        <f>SUM(AG165,AI165,AK165,AM165,AO165,AQ165,AS165,AU165,AW165,AY165,BA165,BC165,BE165)</f>
        <v>19524</v>
      </c>
      <c r="BI165" s="138" t="s">
        <v>17</v>
      </c>
      <c r="BJ165" s="130">
        <f t="shared" ref="BJ165:CK165" si="198">B165/B188</f>
        <v>1.2108746199248793E-2</v>
      </c>
      <c r="BK165" s="131">
        <f t="shared" si="198"/>
        <v>0</v>
      </c>
      <c r="BL165" s="132">
        <f t="shared" si="198"/>
        <v>9.0464120269207245E-3</v>
      </c>
      <c r="BM165" s="133">
        <f t="shared" si="198"/>
        <v>0</v>
      </c>
      <c r="BN165" s="130">
        <f t="shared" si="198"/>
        <v>7.0859167404782996E-3</v>
      </c>
      <c r="BO165" s="131">
        <f t="shared" si="198"/>
        <v>0</v>
      </c>
      <c r="BP165" s="132">
        <f t="shared" si="198"/>
        <v>1.1538461538461539E-2</v>
      </c>
      <c r="BQ165" s="133">
        <f t="shared" si="198"/>
        <v>3.2147184648482899E-4</v>
      </c>
      <c r="BR165" s="130">
        <f t="shared" si="198"/>
        <v>1.2294452128477024E-3</v>
      </c>
      <c r="BS165" s="131">
        <f t="shared" si="198"/>
        <v>1.3248542660307367E-4</v>
      </c>
      <c r="BT165" s="132">
        <f t="shared" si="198"/>
        <v>8.8688220591792309E-4</v>
      </c>
      <c r="BU165" s="130">
        <f t="shared" si="198"/>
        <v>1.336838821799385E-3</v>
      </c>
      <c r="BV165" s="134">
        <f t="shared" si="198"/>
        <v>1.8352664806929966E-3</v>
      </c>
      <c r="BW165" s="135">
        <f t="shared" si="198"/>
        <v>7.290060283190803E-4</v>
      </c>
      <c r="BX165" s="130">
        <f t="shared" si="198"/>
        <v>1.0059171597633135E-3</v>
      </c>
      <c r="BY165" s="131">
        <f t="shared" si="198"/>
        <v>3.9144688555071684E-4</v>
      </c>
      <c r="BZ165" s="132">
        <f t="shared" si="198"/>
        <v>4.6572280178837556E-4</v>
      </c>
      <c r="CA165" s="133">
        <f t="shared" si="198"/>
        <v>8.8476932799662941E-4</v>
      </c>
      <c r="CB165" s="130">
        <f t="shared" si="198"/>
        <v>1.0726161106939826E-4</v>
      </c>
      <c r="CC165" s="131">
        <f t="shared" si="198"/>
        <v>0</v>
      </c>
      <c r="CD165" s="132">
        <f t="shared" si="198"/>
        <v>1.1606762873834487E-4</v>
      </c>
      <c r="CE165" s="133">
        <f t="shared" si="198"/>
        <v>0</v>
      </c>
      <c r="CF165" s="130">
        <f t="shared" si="198"/>
        <v>0</v>
      </c>
      <c r="CG165" s="131">
        <f t="shared" si="198"/>
        <v>0</v>
      </c>
      <c r="CH165" s="132">
        <f t="shared" si="198"/>
        <v>0</v>
      </c>
      <c r="CI165" s="130">
        <f t="shared" si="198"/>
        <v>0</v>
      </c>
      <c r="CJ165" s="136">
        <f t="shared" si="198"/>
        <v>4.3282898895507611E-3</v>
      </c>
      <c r="CK165" s="137">
        <f t="shared" si="198"/>
        <v>3.0890970475720947E-4</v>
      </c>
    </row>
    <row r="166" spans="1:89" ht="14" thickBot="1">
      <c r="A166" s="249" t="s">
        <v>18</v>
      </c>
      <c r="B166" s="199">
        <v>3537</v>
      </c>
      <c r="C166" s="200">
        <v>1</v>
      </c>
      <c r="D166" s="201">
        <v>1330</v>
      </c>
      <c r="E166" s="202">
        <v>76</v>
      </c>
      <c r="F166" s="199">
        <v>543</v>
      </c>
      <c r="G166" s="203">
        <v>39</v>
      </c>
      <c r="H166" s="201">
        <v>1308</v>
      </c>
      <c r="I166" s="202">
        <v>285</v>
      </c>
      <c r="J166" s="199">
        <v>105</v>
      </c>
      <c r="K166" s="203">
        <v>92</v>
      </c>
      <c r="L166" s="201">
        <v>83</v>
      </c>
      <c r="M166" s="199">
        <v>483</v>
      </c>
      <c r="N166" s="204">
        <v>521</v>
      </c>
      <c r="O166" s="205">
        <v>774</v>
      </c>
      <c r="P166" s="199">
        <v>334</v>
      </c>
      <c r="Q166" s="203">
        <v>433</v>
      </c>
      <c r="R166" s="201">
        <v>508</v>
      </c>
      <c r="S166" s="202">
        <v>435</v>
      </c>
      <c r="T166" s="199">
        <v>70</v>
      </c>
      <c r="U166" s="203">
        <v>415</v>
      </c>
      <c r="V166" s="201">
        <v>242</v>
      </c>
      <c r="W166" s="202">
        <v>753</v>
      </c>
      <c r="X166" s="199">
        <v>310</v>
      </c>
      <c r="Y166" s="203">
        <v>480</v>
      </c>
      <c r="Z166" s="201">
        <v>1309</v>
      </c>
      <c r="AA166" s="199">
        <v>685</v>
      </c>
      <c r="AB166" s="173">
        <f>B166+D166+F166+H166+J166+L166+N166+P166+R166+T166+V166+X166+Z166</f>
        <v>10200</v>
      </c>
      <c r="AC166" s="174">
        <f t="shared" si="197"/>
        <v>4951</v>
      </c>
      <c r="AE166" s="254" t="str">
        <f>$AE$11</f>
        <v>09:00 - 09:59</v>
      </c>
      <c r="AF166" s="127">
        <f>SUMIF($A$9:$A$32,$AE166,B$164:B$187)</f>
        <v>5094</v>
      </c>
      <c r="AG166" s="200">
        <f t="shared" si="195"/>
        <v>1547</v>
      </c>
      <c r="AH166" s="201">
        <f t="shared" si="195"/>
        <v>1526</v>
      </c>
      <c r="AI166" s="202">
        <f t="shared" si="195"/>
        <v>1276</v>
      </c>
      <c r="AJ166" s="199">
        <f t="shared" si="195"/>
        <v>1105</v>
      </c>
      <c r="AK166" s="203">
        <f t="shared" si="195"/>
        <v>532</v>
      </c>
      <c r="AL166" s="201">
        <f t="shared" si="195"/>
        <v>1604</v>
      </c>
      <c r="AM166" s="202">
        <f t="shared" si="195"/>
        <v>1848</v>
      </c>
      <c r="AN166" s="199">
        <f t="shared" si="195"/>
        <v>423</v>
      </c>
      <c r="AO166" s="203">
        <f t="shared" si="195"/>
        <v>1012</v>
      </c>
      <c r="AP166" s="201">
        <f t="shared" si="195"/>
        <v>609</v>
      </c>
      <c r="AQ166" s="199">
        <f t="shared" si="195"/>
        <v>2326</v>
      </c>
      <c r="AR166" s="204">
        <f t="shared" si="195"/>
        <v>1505</v>
      </c>
      <c r="AS166" s="205">
        <f t="shared" si="195"/>
        <v>2931</v>
      </c>
      <c r="AT166" s="199">
        <f t="shared" si="195"/>
        <v>947</v>
      </c>
      <c r="AU166" s="203">
        <f t="shared" si="195"/>
        <v>1370</v>
      </c>
      <c r="AV166" s="201">
        <f t="shared" si="195"/>
        <v>1411</v>
      </c>
      <c r="AW166" s="202">
        <f t="shared" si="195"/>
        <v>1241</v>
      </c>
      <c r="AX166" s="199">
        <f t="shared" si="195"/>
        <v>330</v>
      </c>
      <c r="AY166" s="203">
        <f t="shared" si="195"/>
        <v>1138</v>
      </c>
      <c r="AZ166" s="201">
        <f t="shared" si="195"/>
        <v>886</v>
      </c>
      <c r="BA166" s="202">
        <f t="shared" si="195"/>
        <v>2225</v>
      </c>
      <c r="BB166" s="199">
        <f t="shared" si="195"/>
        <v>983</v>
      </c>
      <c r="BC166" s="203">
        <f t="shared" si="195"/>
        <v>1179</v>
      </c>
      <c r="BD166" s="201">
        <f t="shared" si="195"/>
        <v>3404</v>
      </c>
      <c r="BE166" s="199">
        <f t="shared" si="195"/>
        <v>2361</v>
      </c>
      <c r="BF166" s="173">
        <f>SUM(AF166,AH166,AJ166,AL166,AN166,AP166,AR166,AT166,AV166,AX166,AZ166,BB166,BD166)</f>
        <v>19827</v>
      </c>
      <c r="BG166" s="174">
        <f>SUM(AG166,AI166,AK166,AM166,AO166,AQ166,AS166,AU166,AW166,AY166,BA166,BC166,BE166)</f>
        <v>20986</v>
      </c>
      <c r="BI166" s="147" t="s">
        <v>18</v>
      </c>
      <c r="BJ166" s="130">
        <f t="shared" ref="BJ166:CK166" si="199">B166/B188</f>
        <v>6.3262385977463781E-2</v>
      </c>
      <c r="BK166" s="131">
        <f t="shared" si="199"/>
        <v>2.8659864725438496E-5</v>
      </c>
      <c r="BL166" s="132">
        <f t="shared" si="199"/>
        <v>5.8124289834804652E-2</v>
      </c>
      <c r="BM166" s="133">
        <f t="shared" si="199"/>
        <v>3.6986568035818571E-3</v>
      </c>
      <c r="BN166" s="130">
        <f t="shared" si="199"/>
        <v>4.3723327159996779E-2</v>
      </c>
      <c r="BO166" s="131">
        <f t="shared" si="199"/>
        <v>4.7508831770008524E-3</v>
      </c>
      <c r="BP166" s="132">
        <f t="shared" si="199"/>
        <v>4.7460087082728593E-2</v>
      </c>
      <c r="BQ166" s="133">
        <f t="shared" si="199"/>
        <v>7.0476520190904815E-3</v>
      </c>
      <c r="BR166" s="130">
        <f t="shared" si="199"/>
        <v>1.6136468418626097E-2</v>
      </c>
      <c r="BS166" s="131">
        <f t="shared" si="199"/>
        <v>1.2188659247482777E-2</v>
      </c>
      <c r="BT166" s="132">
        <f t="shared" si="199"/>
        <v>6.6919293719261471E-3</v>
      </c>
      <c r="BU166" s="130">
        <f t="shared" si="199"/>
        <v>2.1523105030970099E-2</v>
      </c>
      <c r="BV166" s="134">
        <f t="shared" si="199"/>
        <v>1.9123476728821025E-2</v>
      </c>
      <c r="BW166" s="135">
        <f t="shared" si="199"/>
        <v>2.1701948689191085E-2</v>
      </c>
      <c r="BX166" s="130">
        <f t="shared" si="199"/>
        <v>1.9763313609467457E-2</v>
      </c>
      <c r="BY166" s="131">
        <f t="shared" si="199"/>
        <v>2.118706268043255E-2</v>
      </c>
      <c r="BZ166" s="132">
        <f t="shared" si="199"/>
        <v>2.3658718330849478E-2</v>
      </c>
      <c r="CA166" s="133">
        <f t="shared" si="199"/>
        <v>1.8327364651358754E-2</v>
      </c>
      <c r="CB166" s="130">
        <f t="shared" si="199"/>
        <v>7.508312774857878E-3</v>
      </c>
      <c r="CC166" s="131">
        <f t="shared" si="199"/>
        <v>3.5400494753902584E-2</v>
      </c>
      <c r="CD166" s="132">
        <f t="shared" si="199"/>
        <v>9.3627887182264873E-3</v>
      </c>
      <c r="CE166" s="133">
        <f t="shared" si="199"/>
        <v>2.5649759852846E-2</v>
      </c>
      <c r="CF166" s="130">
        <f t="shared" si="199"/>
        <v>1.2115527416266073E-2</v>
      </c>
      <c r="CG166" s="131">
        <f t="shared" si="199"/>
        <v>3.0913891930186128E-2</v>
      </c>
      <c r="CH166" s="132">
        <f t="shared" si="199"/>
        <v>2.2929110686822331E-2</v>
      </c>
      <c r="CI166" s="130">
        <f t="shared" si="199"/>
        <v>1.3710694341586437E-2</v>
      </c>
      <c r="CJ166" s="136">
        <f t="shared" si="199"/>
        <v>3.1761551707494791E-2</v>
      </c>
      <c r="CK166" s="137">
        <f t="shared" si="199"/>
        <v>1.5448605537908526E-2</v>
      </c>
    </row>
    <row r="167" spans="1:89" ht="15" thickTop="1" thickBot="1">
      <c r="A167" s="248" t="s">
        <v>19</v>
      </c>
      <c r="B167" s="192">
        <v>6357</v>
      </c>
      <c r="C167" s="193">
        <v>605</v>
      </c>
      <c r="D167" s="194">
        <v>2303</v>
      </c>
      <c r="E167" s="195">
        <v>613</v>
      </c>
      <c r="F167" s="192">
        <v>996</v>
      </c>
      <c r="G167" s="196">
        <v>266</v>
      </c>
      <c r="H167" s="194">
        <v>1313</v>
      </c>
      <c r="I167" s="195">
        <v>1181</v>
      </c>
      <c r="J167" s="192">
        <v>260</v>
      </c>
      <c r="K167" s="196">
        <v>456</v>
      </c>
      <c r="L167" s="194">
        <v>324</v>
      </c>
      <c r="M167" s="192">
        <v>1482</v>
      </c>
      <c r="N167" s="197">
        <v>1188</v>
      </c>
      <c r="O167" s="198">
        <v>1647</v>
      </c>
      <c r="P167" s="192">
        <v>1089</v>
      </c>
      <c r="Q167" s="196">
        <v>817</v>
      </c>
      <c r="R167" s="194">
        <v>1186</v>
      </c>
      <c r="S167" s="195">
        <v>882</v>
      </c>
      <c r="T167" s="192">
        <v>271</v>
      </c>
      <c r="U167" s="196">
        <v>824</v>
      </c>
      <c r="V167" s="194">
        <v>814</v>
      </c>
      <c r="W167" s="195">
        <v>1762</v>
      </c>
      <c r="X167" s="192">
        <v>1223</v>
      </c>
      <c r="Y167" s="196">
        <v>1100</v>
      </c>
      <c r="Z167" s="194">
        <v>3310</v>
      </c>
      <c r="AA167" s="192">
        <v>1953</v>
      </c>
      <c r="AB167" s="173">
        <f>B167+D167+F167+H167+J167+L167+N167+P167+R167+T167+V167+X167+Z167</f>
        <v>20634</v>
      </c>
      <c r="AC167" s="174">
        <f t="shared" si="197"/>
        <v>13588</v>
      </c>
      <c r="AE167" s="253" t="s">
        <v>13</v>
      </c>
      <c r="AF167" s="20">
        <f t="shared" ref="AF167:BG167" si="200">SUM(AF164:AF166)</f>
        <v>13832</v>
      </c>
      <c r="AG167" s="21">
        <f t="shared" si="200"/>
        <v>3337</v>
      </c>
      <c r="AH167" s="20">
        <f t="shared" si="200"/>
        <v>3777</v>
      </c>
      <c r="AI167" s="21">
        <f t="shared" si="200"/>
        <v>3640</v>
      </c>
      <c r="AJ167" s="20">
        <f t="shared" si="200"/>
        <v>2278</v>
      </c>
      <c r="AK167" s="21">
        <f t="shared" si="200"/>
        <v>1750</v>
      </c>
      <c r="AL167" s="20">
        <f t="shared" si="200"/>
        <v>3405</v>
      </c>
      <c r="AM167" s="21">
        <f t="shared" si="200"/>
        <v>4778</v>
      </c>
      <c r="AN167" s="20">
        <f t="shared" si="200"/>
        <v>1223</v>
      </c>
      <c r="AO167" s="21">
        <f t="shared" si="200"/>
        <v>2424</v>
      </c>
      <c r="AP167" s="20">
        <f t="shared" si="200"/>
        <v>1678</v>
      </c>
      <c r="AQ167" s="21">
        <f t="shared" si="200"/>
        <v>6024</v>
      </c>
      <c r="AR167" s="20">
        <f t="shared" si="200"/>
        <v>5031</v>
      </c>
      <c r="AS167" s="21">
        <f t="shared" si="200"/>
        <v>7633</v>
      </c>
      <c r="AT167" s="20">
        <f t="shared" si="200"/>
        <v>3547</v>
      </c>
      <c r="AU167" s="21">
        <f t="shared" si="200"/>
        <v>3968</v>
      </c>
      <c r="AV167" s="20">
        <f t="shared" si="200"/>
        <v>4695</v>
      </c>
      <c r="AW167" s="21">
        <f t="shared" si="200"/>
        <v>3972</v>
      </c>
      <c r="AX167" s="20">
        <f t="shared" si="200"/>
        <v>964</v>
      </c>
      <c r="AY167" s="21">
        <f t="shared" si="200"/>
        <v>4065</v>
      </c>
      <c r="AZ167" s="20">
        <f t="shared" si="200"/>
        <v>2757</v>
      </c>
      <c r="BA167" s="21">
        <f t="shared" si="200"/>
        <v>6669</v>
      </c>
      <c r="BB167" s="20">
        <f t="shared" si="200"/>
        <v>3519</v>
      </c>
      <c r="BC167" s="21">
        <f t="shared" si="200"/>
        <v>4332</v>
      </c>
      <c r="BD167" s="20">
        <f t="shared" si="200"/>
        <v>11640</v>
      </c>
      <c r="BE167" s="21">
        <f t="shared" si="200"/>
        <v>7181</v>
      </c>
      <c r="BF167" s="175">
        <f t="shared" si="200"/>
        <v>58346</v>
      </c>
      <c r="BG167" s="176">
        <f t="shared" si="200"/>
        <v>59773</v>
      </c>
      <c r="BI167" s="138" t="s">
        <v>19</v>
      </c>
      <c r="BJ167" s="130">
        <f t="shared" ref="BJ167:CK167" si="201">B167/B188</f>
        <v>0.11370059023430514</v>
      </c>
      <c r="BK167" s="131">
        <f t="shared" si="201"/>
        <v>1.733921815889029E-2</v>
      </c>
      <c r="BL167" s="132">
        <f t="shared" si="201"/>
        <v>0.10064679660868805</v>
      </c>
      <c r="BM167" s="133">
        <f t="shared" si="201"/>
        <v>2.9832587113101033E-2</v>
      </c>
      <c r="BN167" s="130">
        <f t="shared" si="201"/>
        <v>8.0199694017231662E-2</v>
      </c>
      <c r="BO167" s="131">
        <f t="shared" si="201"/>
        <v>3.2403459617492997E-2</v>
      </c>
      <c r="BP167" s="132">
        <f t="shared" si="201"/>
        <v>4.7641509433962267E-2</v>
      </c>
      <c r="BQ167" s="133">
        <f t="shared" si="201"/>
        <v>2.9204480822967928E-2</v>
      </c>
      <c r="BR167" s="130">
        <f t="shared" si="201"/>
        <v>3.995696941755033E-2</v>
      </c>
      <c r="BS167" s="131">
        <f t="shared" si="201"/>
        <v>6.0413354531001592E-2</v>
      </c>
      <c r="BT167" s="132">
        <f t="shared" si="201"/>
        <v>2.6122712247037008E-2</v>
      </c>
      <c r="BU167" s="130">
        <f t="shared" si="201"/>
        <v>6.6039837796889628E-2</v>
      </c>
      <c r="BV167" s="134">
        <f t="shared" si="201"/>
        <v>4.3605931581265599E-2</v>
      </c>
      <c r="BW167" s="135">
        <f t="shared" si="201"/>
        <v>4.6179728024674051E-2</v>
      </c>
      <c r="BX167" s="130">
        <f t="shared" si="201"/>
        <v>6.4437869822485214E-2</v>
      </c>
      <c r="BY167" s="131">
        <f t="shared" si="201"/>
        <v>3.9976513186866958E-2</v>
      </c>
      <c r="BZ167" s="132">
        <f t="shared" si="201"/>
        <v>5.5234724292101342E-2</v>
      </c>
      <c r="CA167" s="133">
        <f t="shared" si="201"/>
        <v>3.7160311775858434E-2</v>
      </c>
      <c r="CB167" s="130">
        <f t="shared" si="201"/>
        <v>2.9067896599806929E-2</v>
      </c>
      <c r="CC167" s="131">
        <f t="shared" si="201"/>
        <v>7.028917512582103E-2</v>
      </c>
      <c r="CD167" s="132">
        <f t="shared" si="201"/>
        <v>3.1493016597670911E-2</v>
      </c>
      <c r="CE167" s="133">
        <f t="shared" si="201"/>
        <v>6.0019756787137647E-2</v>
      </c>
      <c r="CF167" s="130">
        <f t="shared" si="201"/>
        <v>4.7797709774494858E-2</v>
      </c>
      <c r="CG167" s="131">
        <f t="shared" si="201"/>
        <v>7.0844335673343209E-2</v>
      </c>
      <c r="CH167" s="132">
        <f t="shared" si="201"/>
        <v>5.797964581618175E-2</v>
      </c>
      <c r="CI167" s="130">
        <f t="shared" si="201"/>
        <v>3.9090490582654472E-2</v>
      </c>
      <c r="CJ167" s="136">
        <f t="shared" si="201"/>
        <v>6.4251750777690936E-2</v>
      </c>
      <c r="CK167" s="137">
        <f t="shared" si="201"/>
        <v>4.239863705293901E-2</v>
      </c>
    </row>
    <row r="168" spans="1:89" ht="14" thickTop="1">
      <c r="A168" s="249" t="s">
        <v>20</v>
      </c>
      <c r="B168" s="199">
        <v>5683</v>
      </c>
      <c r="C168" s="200">
        <v>1020</v>
      </c>
      <c r="D168" s="201">
        <v>1462</v>
      </c>
      <c r="E168" s="202">
        <v>1242</v>
      </c>
      <c r="F168" s="199">
        <v>677</v>
      </c>
      <c r="G168" s="203">
        <v>589</v>
      </c>
      <c r="H168" s="201">
        <v>1048</v>
      </c>
      <c r="I168" s="202">
        <v>1471</v>
      </c>
      <c r="J168" s="199">
        <v>424</v>
      </c>
      <c r="K168" s="203">
        <v>765</v>
      </c>
      <c r="L168" s="201">
        <v>531</v>
      </c>
      <c r="M168" s="199">
        <v>1727</v>
      </c>
      <c r="N168" s="204">
        <v>1783</v>
      </c>
      <c r="O168" s="205">
        <v>2383</v>
      </c>
      <c r="P168" s="199">
        <v>1410</v>
      </c>
      <c r="Q168" s="203">
        <v>1245</v>
      </c>
      <c r="R168" s="201">
        <v>1544</v>
      </c>
      <c r="S168" s="202">
        <v>1717</v>
      </c>
      <c r="T168" s="199">
        <v>268</v>
      </c>
      <c r="U168" s="203">
        <v>1608</v>
      </c>
      <c r="V168" s="201">
        <v>961</v>
      </c>
      <c r="W168" s="202">
        <v>2175</v>
      </c>
      <c r="X168" s="199">
        <v>1099</v>
      </c>
      <c r="Y168" s="203">
        <v>1494</v>
      </c>
      <c r="Z168" s="201">
        <v>3291</v>
      </c>
      <c r="AA168" s="199">
        <v>1827</v>
      </c>
      <c r="AB168" s="173">
        <f t="shared" ref="AB168:AB184" si="202">B168+D168+F168+H168+J168+L168+N168+P168+R168+T168+V168+X168+Z168</f>
        <v>20181</v>
      </c>
      <c r="AC168" s="174">
        <f t="shared" si="197"/>
        <v>19263</v>
      </c>
      <c r="BI168" s="147" t="s">
        <v>20</v>
      </c>
      <c r="BJ168" s="130">
        <f t="shared" ref="BJ168:CK168" si="203">B168/B188</f>
        <v>0.10164550169915937</v>
      </c>
      <c r="BK168" s="131">
        <f t="shared" si="203"/>
        <v>2.9233062019947267E-2</v>
      </c>
      <c r="BL168" s="132">
        <f t="shared" si="203"/>
        <v>6.3893016344725106E-2</v>
      </c>
      <c r="BM168" s="133">
        <f t="shared" si="203"/>
        <v>6.0443838816429826E-2</v>
      </c>
      <c r="BN168" s="130">
        <f t="shared" si="203"/>
        <v>5.4513245832997825E-2</v>
      </c>
      <c r="BO168" s="131">
        <f t="shared" si="203"/>
        <v>7.1750517724448779E-2</v>
      </c>
      <c r="BP168" s="132">
        <f t="shared" si="203"/>
        <v>3.8026124818577652E-2</v>
      </c>
      <c r="BQ168" s="133">
        <f t="shared" si="203"/>
        <v>3.637577585993719E-2</v>
      </c>
      <c r="BR168" s="130">
        <f t="shared" si="203"/>
        <v>6.5160596280928226E-2</v>
      </c>
      <c r="BS168" s="131">
        <f t="shared" si="203"/>
        <v>0.10135135135135136</v>
      </c>
      <c r="BT168" s="132">
        <f t="shared" si="203"/>
        <v>4.2812222849310654E-2</v>
      </c>
      <c r="BU168" s="130">
        <f t="shared" si="203"/>
        <v>7.6957354841584599E-2</v>
      </c>
      <c r="BV168" s="134">
        <f t="shared" si="203"/>
        <v>6.5445602701512257E-2</v>
      </c>
      <c r="BW168" s="135">
        <f t="shared" si="203"/>
        <v>6.6816206364783401E-2</v>
      </c>
      <c r="BX168" s="130">
        <f t="shared" si="203"/>
        <v>8.3431952662721895E-2</v>
      </c>
      <c r="BY168" s="131">
        <f t="shared" si="203"/>
        <v>6.091892156383031E-2</v>
      </c>
      <c r="BZ168" s="132">
        <f t="shared" si="203"/>
        <v>7.1907600596125193E-2</v>
      </c>
      <c r="CA168" s="133">
        <f t="shared" si="203"/>
        <v>7.2340425531914887E-2</v>
      </c>
      <c r="CB168" s="130">
        <f t="shared" si="203"/>
        <v>2.8746111766598734E-2</v>
      </c>
      <c r="CC168" s="131">
        <f t="shared" si="203"/>
        <v>0.13716625437174784</v>
      </c>
      <c r="CD168" s="132">
        <f t="shared" si="203"/>
        <v>3.718033040584981E-2</v>
      </c>
      <c r="CE168" s="133">
        <f t="shared" si="203"/>
        <v>7.4087951766188639E-2</v>
      </c>
      <c r="CF168" s="130">
        <f t="shared" si="203"/>
        <v>4.2951498807988431E-2</v>
      </c>
      <c r="CG168" s="131">
        <f t="shared" si="203"/>
        <v>9.6219488632704325E-2</v>
      </c>
      <c r="CH168" s="132">
        <f t="shared" si="203"/>
        <v>5.7646832139291282E-2</v>
      </c>
      <c r="CI168" s="130">
        <f t="shared" si="203"/>
        <v>3.6568523448289668E-2</v>
      </c>
      <c r="CJ168" s="136">
        <f t="shared" si="203"/>
        <v>6.2841164216563966E-2</v>
      </c>
      <c r="CK168" s="137">
        <f t="shared" si="203"/>
        <v>6.0106339825637636E-2</v>
      </c>
    </row>
    <row r="169" spans="1:89" ht="14" thickBot="1">
      <c r="A169" s="248" t="s">
        <v>21</v>
      </c>
      <c r="B169" s="192">
        <v>3055</v>
      </c>
      <c r="C169" s="193">
        <v>770</v>
      </c>
      <c r="D169" s="194">
        <v>789</v>
      </c>
      <c r="E169" s="195">
        <v>1122</v>
      </c>
      <c r="F169" s="192">
        <v>496</v>
      </c>
      <c r="G169" s="196">
        <v>629</v>
      </c>
      <c r="H169" s="194">
        <v>753</v>
      </c>
      <c r="I169" s="195">
        <v>1459</v>
      </c>
      <c r="J169" s="192">
        <v>376</v>
      </c>
      <c r="K169" s="196">
        <v>647</v>
      </c>
      <c r="L169" s="194">
        <v>538</v>
      </c>
      <c r="M169" s="192">
        <v>1971</v>
      </c>
      <c r="N169" s="197">
        <v>1743</v>
      </c>
      <c r="O169" s="198">
        <v>2319</v>
      </c>
      <c r="P169" s="192">
        <v>1190</v>
      </c>
      <c r="Q169" s="196">
        <v>1353</v>
      </c>
      <c r="R169" s="194">
        <v>1740</v>
      </c>
      <c r="S169" s="195">
        <v>1014</v>
      </c>
      <c r="T169" s="192">
        <v>366</v>
      </c>
      <c r="U169" s="196">
        <v>1319</v>
      </c>
      <c r="V169" s="194">
        <v>910</v>
      </c>
      <c r="W169" s="195">
        <v>2269</v>
      </c>
      <c r="X169" s="192">
        <v>1437</v>
      </c>
      <c r="Y169" s="196">
        <v>1659</v>
      </c>
      <c r="Z169" s="194">
        <v>4945</v>
      </c>
      <c r="AA169" s="192">
        <v>2993</v>
      </c>
      <c r="AB169" s="173">
        <f t="shared" si="202"/>
        <v>18338</v>
      </c>
      <c r="AC169" s="174">
        <f t="shared" si="197"/>
        <v>19524</v>
      </c>
      <c r="AE169" s="246" t="s">
        <v>88</v>
      </c>
      <c r="BI169" s="138" t="s">
        <v>21</v>
      </c>
      <c r="BJ169" s="130">
        <f t="shared" ref="BJ169:CK169" si="204">B169/B188</f>
        <v>5.4641387944911468E-2</v>
      </c>
      <c r="BK169" s="131">
        <f t="shared" si="204"/>
        <v>2.2068095838587643E-2</v>
      </c>
      <c r="BL169" s="132">
        <f t="shared" si="204"/>
        <v>3.4481251638842761E-2</v>
      </c>
      <c r="BM169" s="133">
        <f t="shared" si="204"/>
        <v>5.460385438972163E-2</v>
      </c>
      <c r="BN169" s="130">
        <f t="shared" si="204"/>
        <v>3.993880344633223E-2</v>
      </c>
      <c r="BO169" s="131">
        <f t="shared" si="204"/>
        <v>7.662321841880862E-2</v>
      </c>
      <c r="BP169" s="132">
        <f t="shared" si="204"/>
        <v>2.7322206095791002E-2</v>
      </c>
      <c r="BQ169" s="133">
        <f t="shared" si="204"/>
        <v>3.6079032617028113E-2</v>
      </c>
      <c r="BR169" s="130">
        <f t="shared" si="204"/>
        <v>5.7783925003842017E-2</v>
      </c>
      <c r="BS169" s="131">
        <f t="shared" si="204"/>
        <v>8.571807101218866E-2</v>
      </c>
      <c r="BT169" s="132">
        <f t="shared" si="204"/>
        <v>4.337660243489478E-2</v>
      </c>
      <c r="BU169" s="130">
        <f t="shared" si="204"/>
        <v>8.7830310592219601E-2</v>
      </c>
      <c r="BV169" s="134">
        <f t="shared" si="204"/>
        <v>6.3977389516957861E-2</v>
      </c>
      <c r="BW169" s="135">
        <f t="shared" si="204"/>
        <v>6.5021729987382593E-2</v>
      </c>
      <c r="BX169" s="130">
        <f t="shared" si="204"/>
        <v>7.0414201183431946E-2</v>
      </c>
      <c r="BY169" s="131">
        <f t="shared" si="204"/>
        <v>6.6203454518764984E-2</v>
      </c>
      <c r="BZ169" s="132">
        <f t="shared" si="204"/>
        <v>8.1035767511177345E-2</v>
      </c>
      <c r="CA169" s="133">
        <f t="shared" si="204"/>
        <v>4.2721718980408677E-2</v>
      </c>
      <c r="CB169" s="130">
        <f t="shared" si="204"/>
        <v>3.9257749651399762E-2</v>
      </c>
      <c r="CC169" s="131">
        <f t="shared" si="204"/>
        <v>0.11251386163951207</v>
      </c>
      <c r="CD169" s="132">
        <f t="shared" si="204"/>
        <v>3.5207180717297948E-2</v>
      </c>
      <c r="CE169" s="133">
        <f t="shared" si="204"/>
        <v>7.7289913819531972E-2</v>
      </c>
      <c r="CF169" s="130">
        <f t="shared" si="204"/>
        <v>5.6161331926368858E-2</v>
      </c>
      <c r="CG169" s="131">
        <f t="shared" si="204"/>
        <v>0.1068461389837058</v>
      </c>
      <c r="CH169" s="132">
        <f t="shared" si="204"/>
        <v>8.6619138538072127E-2</v>
      </c>
      <c r="CI169" s="130">
        <f t="shared" si="204"/>
        <v>5.9906727247252857E-2</v>
      </c>
      <c r="CJ169" s="136">
        <f t="shared" si="204"/>
        <v>5.7102287765886224E-2</v>
      </c>
      <c r="CK169" s="137">
        <f t="shared" si="204"/>
        <v>6.0920738138179366E-2</v>
      </c>
    </row>
    <row r="170" spans="1:89" ht="15" thickTop="1" thickBot="1">
      <c r="A170" s="249" t="s">
        <v>22</v>
      </c>
      <c r="B170" s="199">
        <v>5094</v>
      </c>
      <c r="C170" s="200">
        <v>1547</v>
      </c>
      <c r="D170" s="201">
        <v>1526</v>
      </c>
      <c r="E170" s="202">
        <v>1276</v>
      </c>
      <c r="F170" s="199">
        <v>1105</v>
      </c>
      <c r="G170" s="203">
        <v>532</v>
      </c>
      <c r="H170" s="201">
        <v>1604</v>
      </c>
      <c r="I170" s="202">
        <v>1848</v>
      </c>
      <c r="J170" s="199">
        <v>423</v>
      </c>
      <c r="K170" s="203">
        <v>1012</v>
      </c>
      <c r="L170" s="201">
        <v>609</v>
      </c>
      <c r="M170" s="199">
        <v>2326</v>
      </c>
      <c r="N170" s="204">
        <v>1505</v>
      </c>
      <c r="O170" s="205">
        <v>2931</v>
      </c>
      <c r="P170" s="199">
        <v>947</v>
      </c>
      <c r="Q170" s="203">
        <v>1370</v>
      </c>
      <c r="R170" s="201">
        <v>1411</v>
      </c>
      <c r="S170" s="202">
        <v>1241</v>
      </c>
      <c r="T170" s="199">
        <v>330</v>
      </c>
      <c r="U170" s="203">
        <v>1138</v>
      </c>
      <c r="V170" s="201">
        <v>886</v>
      </c>
      <c r="W170" s="202">
        <v>2225</v>
      </c>
      <c r="X170" s="199">
        <v>983</v>
      </c>
      <c r="Y170" s="203">
        <v>1179</v>
      </c>
      <c r="Z170" s="201">
        <v>3404</v>
      </c>
      <c r="AA170" s="199">
        <v>2361</v>
      </c>
      <c r="AB170" s="173">
        <f t="shared" si="202"/>
        <v>19827</v>
      </c>
      <c r="AC170" s="174">
        <f t="shared" si="197"/>
        <v>20986</v>
      </c>
      <c r="AE170" s="315" t="s">
        <v>0</v>
      </c>
      <c r="AF170" s="309" t="s">
        <v>1</v>
      </c>
      <c r="AG170" s="310"/>
      <c r="AH170" s="309" t="s">
        <v>2</v>
      </c>
      <c r="AI170" s="310"/>
      <c r="AJ170" s="309" t="s">
        <v>3</v>
      </c>
      <c r="AK170" s="310"/>
      <c r="AL170" s="309" t="s">
        <v>4</v>
      </c>
      <c r="AM170" s="310"/>
      <c r="AN170" s="309" t="s">
        <v>5</v>
      </c>
      <c r="AO170" s="310"/>
      <c r="AP170" s="309" t="s">
        <v>6</v>
      </c>
      <c r="AQ170" s="310"/>
      <c r="AR170" s="309" t="s">
        <v>7</v>
      </c>
      <c r="AS170" s="310"/>
      <c r="AT170" s="309" t="s">
        <v>8</v>
      </c>
      <c r="AU170" s="310"/>
      <c r="AV170" s="309" t="s">
        <v>9</v>
      </c>
      <c r="AW170" s="310"/>
      <c r="AX170" s="309" t="s">
        <v>10</v>
      </c>
      <c r="AY170" s="310"/>
      <c r="AZ170" s="309" t="s">
        <v>11</v>
      </c>
      <c r="BA170" s="310"/>
      <c r="BB170" s="309" t="s">
        <v>12</v>
      </c>
      <c r="BC170" s="310"/>
      <c r="BD170" s="311" t="s">
        <v>40</v>
      </c>
      <c r="BE170" s="312"/>
      <c r="BF170" s="313" t="s">
        <v>41</v>
      </c>
      <c r="BG170" s="314"/>
      <c r="BI170" s="147" t="s">
        <v>22</v>
      </c>
      <c r="BJ170" s="130">
        <f t="shared" ref="BJ170:CK170" si="205">B170/B188</f>
        <v>9.1110713646932573E-2</v>
      </c>
      <c r="BK170" s="131">
        <f t="shared" si="205"/>
        <v>4.4336810730253355E-2</v>
      </c>
      <c r="BL170" s="132">
        <f t="shared" si="205"/>
        <v>6.6689974652565334E-2</v>
      </c>
      <c r="BM170" s="133">
        <f t="shared" si="205"/>
        <v>6.2098501070663809E-2</v>
      </c>
      <c r="BN170" s="130">
        <f t="shared" si="205"/>
        <v>8.8976568161687739E-2</v>
      </c>
      <c r="BO170" s="131">
        <f t="shared" si="205"/>
        <v>6.4806919234985993E-2</v>
      </c>
      <c r="BP170" s="132">
        <f t="shared" si="205"/>
        <v>5.8200290275761971E-2</v>
      </c>
      <c r="BQ170" s="133">
        <f t="shared" si="205"/>
        <v>4.569845940799723E-2</v>
      </c>
      <c r="BR170" s="130">
        <f t="shared" si="205"/>
        <v>6.5006915629322273E-2</v>
      </c>
      <c r="BS170" s="131">
        <f t="shared" si="205"/>
        <v>0.13407525172231055</v>
      </c>
      <c r="BT170" s="132">
        <f t="shared" si="205"/>
        <v>4.9101023945819562E-2</v>
      </c>
      <c r="BU170" s="130">
        <f t="shared" si="205"/>
        <v>0.10364956998351232</v>
      </c>
      <c r="BV170" s="134">
        <f t="shared" si="205"/>
        <v>5.5241521068859198E-2</v>
      </c>
      <c r="BW170" s="135">
        <f t="shared" si="205"/>
        <v>8.2181410346277864E-2</v>
      </c>
      <c r="BX170" s="130">
        <f t="shared" si="205"/>
        <v>5.6035502958579883E-2</v>
      </c>
      <c r="BY170" s="131">
        <f t="shared" si="205"/>
        <v>6.7035279150560262E-2</v>
      </c>
      <c r="BZ170" s="132">
        <f t="shared" si="205"/>
        <v>6.5713487332339796E-2</v>
      </c>
      <c r="CA170" s="133">
        <f t="shared" si="205"/>
        <v>5.2285654097324628E-2</v>
      </c>
      <c r="CB170" s="130">
        <f t="shared" si="205"/>
        <v>3.5396331652901424E-2</v>
      </c>
      <c r="CC170" s="131">
        <f t="shared" si="205"/>
        <v>9.7074127782990696E-2</v>
      </c>
      <c r="CD170" s="132">
        <f t="shared" si="205"/>
        <v>3.4278639687391185E-2</v>
      </c>
      <c r="CE170" s="133">
        <f t="shared" si="205"/>
        <v>7.5791123071158498E-2</v>
      </c>
      <c r="CF170" s="130">
        <f t="shared" si="205"/>
        <v>3.8417946613514678E-2</v>
      </c>
      <c r="CG170" s="131">
        <f t="shared" si="205"/>
        <v>7.5932247053519669E-2</v>
      </c>
      <c r="CH170" s="132">
        <f t="shared" si="205"/>
        <v>5.9626197691324073E-2</v>
      </c>
      <c r="CI170" s="130">
        <f t="shared" si="205"/>
        <v>4.7256860351073834E-2</v>
      </c>
      <c r="CJ170" s="136">
        <f t="shared" si="205"/>
        <v>6.1738851539656789E-2</v>
      </c>
      <c r="CK170" s="137">
        <f t="shared" si="205"/>
        <v>6.5482616808432301E-2</v>
      </c>
    </row>
    <row r="171" spans="1:89" ht="15" thickTop="1" thickBot="1">
      <c r="A171" s="248" t="s">
        <v>23</v>
      </c>
      <c r="B171" s="192">
        <v>4034</v>
      </c>
      <c r="C171" s="193">
        <v>1170</v>
      </c>
      <c r="D171" s="194">
        <v>1337</v>
      </c>
      <c r="E171" s="195">
        <v>1011</v>
      </c>
      <c r="F171" s="192">
        <v>782</v>
      </c>
      <c r="G171" s="196">
        <v>561</v>
      </c>
      <c r="H171" s="194">
        <v>1077</v>
      </c>
      <c r="I171" s="195">
        <v>1872</v>
      </c>
      <c r="J171" s="192">
        <v>322</v>
      </c>
      <c r="K171" s="196">
        <v>765</v>
      </c>
      <c r="L171" s="194">
        <v>464</v>
      </c>
      <c r="M171" s="192">
        <v>1644</v>
      </c>
      <c r="N171" s="197">
        <v>1394</v>
      </c>
      <c r="O171" s="198">
        <v>2537</v>
      </c>
      <c r="P171" s="192">
        <v>834</v>
      </c>
      <c r="Q171" s="196">
        <v>1101</v>
      </c>
      <c r="R171" s="194">
        <v>1430</v>
      </c>
      <c r="S171" s="195">
        <v>1070</v>
      </c>
      <c r="T171" s="192">
        <v>344</v>
      </c>
      <c r="U171" s="196">
        <v>732</v>
      </c>
      <c r="V171" s="194">
        <v>827</v>
      </c>
      <c r="W171" s="195">
        <v>2009</v>
      </c>
      <c r="X171" s="192">
        <v>1107</v>
      </c>
      <c r="Y171" s="196">
        <v>1032</v>
      </c>
      <c r="Z171" s="194">
        <v>3409</v>
      </c>
      <c r="AA171" s="192">
        <v>2279</v>
      </c>
      <c r="AB171" s="173">
        <f t="shared" si="202"/>
        <v>17361</v>
      </c>
      <c r="AC171" s="174">
        <f t="shared" si="197"/>
        <v>17783</v>
      </c>
      <c r="AE171" s="316"/>
      <c r="AF171" s="117" t="s">
        <v>14</v>
      </c>
      <c r="AG171" s="118" t="s">
        <v>15</v>
      </c>
      <c r="AH171" s="119" t="s">
        <v>14</v>
      </c>
      <c r="AI171" s="120" t="s">
        <v>15</v>
      </c>
      <c r="AJ171" s="117" t="s">
        <v>14</v>
      </c>
      <c r="AK171" s="118" t="s">
        <v>15</v>
      </c>
      <c r="AL171" s="119" t="s">
        <v>14</v>
      </c>
      <c r="AM171" s="120" t="s">
        <v>15</v>
      </c>
      <c r="AN171" s="117" t="s">
        <v>14</v>
      </c>
      <c r="AO171" s="118" t="s">
        <v>15</v>
      </c>
      <c r="AP171" s="119" t="s">
        <v>14</v>
      </c>
      <c r="AQ171" s="117" t="s">
        <v>15</v>
      </c>
      <c r="AR171" s="121" t="s">
        <v>14</v>
      </c>
      <c r="AS171" s="122" t="s">
        <v>15</v>
      </c>
      <c r="AT171" s="117" t="s">
        <v>14</v>
      </c>
      <c r="AU171" s="118" t="s">
        <v>15</v>
      </c>
      <c r="AV171" s="119" t="s">
        <v>14</v>
      </c>
      <c r="AW171" s="120" t="s">
        <v>15</v>
      </c>
      <c r="AX171" s="117" t="s">
        <v>14</v>
      </c>
      <c r="AY171" s="118" t="s">
        <v>15</v>
      </c>
      <c r="AZ171" s="119" t="s">
        <v>14</v>
      </c>
      <c r="BA171" s="120" t="s">
        <v>15</v>
      </c>
      <c r="BB171" s="117" t="s">
        <v>14</v>
      </c>
      <c r="BC171" s="118" t="s">
        <v>15</v>
      </c>
      <c r="BD171" s="28" t="s">
        <v>14</v>
      </c>
      <c r="BE171" s="123" t="s">
        <v>15</v>
      </c>
      <c r="BF171" s="177" t="s">
        <v>14</v>
      </c>
      <c r="BG171" s="178" t="s">
        <v>15</v>
      </c>
      <c r="BI171" s="138" t="s">
        <v>23</v>
      </c>
      <c r="BJ171" s="130">
        <f t="shared" ref="BJ171:CK171" si="206">B171/B188</f>
        <v>7.2151672330531214E-2</v>
      </c>
      <c r="BK171" s="131">
        <f t="shared" si="206"/>
        <v>3.3532041728763042E-2</v>
      </c>
      <c r="BL171" s="132">
        <f t="shared" si="206"/>
        <v>5.8430207149724675E-2</v>
      </c>
      <c r="BM171" s="133">
        <f t="shared" si="206"/>
        <v>4.9201868795016548E-2</v>
      </c>
      <c r="BN171" s="130">
        <f t="shared" si="206"/>
        <v>6.2968032852886699E-2</v>
      </c>
      <c r="BO171" s="131">
        <f t="shared" si="206"/>
        <v>6.8339627238396886E-2</v>
      </c>
      <c r="BP171" s="132">
        <f t="shared" si="206"/>
        <v>3.9078374455732943E-2</v>
      </c>
      <c r="BQ171" s="133">
        <f t="shared" si="206"/>
        <v>4.6291945893815377E-2</v>
      </c>
      <c r="BR171" s="130">
        <f t="shared" si="206"/>
        <v>4.9485169817120027E-2</v>
      </c>
      <c r="BS171" s="131">
        <f t="shared" si="206"/>
        <v>0.10135135135135136</v>
      </c>
      <c r="BT171" s="132">
        <f t="shared" si="206"/>
        <v>3.7410303958719665E-2</v>
      </c>
      <c r="BU171" s="130">
        <f t="shared" si="206"/>
        <v>7.3258767434606298E-2</v>
      </c>
      <c r="BV171" s="134">
        <f t="shared" si="206"/>
        <v>5.1167229481720748E-2</v>
      </c>
      <c r="BW171" s="135">
        <f t="shared" si="206"/>
        <v>7.1134165147904105E-2</v>
      </c>
      <c r="BX171" s="130">
        <f t="shared" si="206"/>
        <v>4.9349112426035506E-2</v>
      </c>
      <c r="BY171" s="131">
        <f t="shared" si="206"/>
        <v>5.3872877623917403E-2</v>
      </c>
      <c r="BZ171" s="132">
        <f t="shared" si="206"/>
        <v>6.6598360655737709E-2</v>
      </c>
      <c r="CA171" s="133">
        <f t="shared" si="206"/>
        <v>4.5081103855066355E-2</v>
      </c>
      <c r="CB171" s="130">
        <f t="shared" si="206"/>
        <v>3.6897994207873E-2</v>
      </c>
      <c r="CC171" s="131">
        <f t="shared" si="206"/>
        <v>6.244135460206432E-2</v>
      </c>
      <c r="CD171" s="132">
        <f t="shared" si="206"/>
        <v>3.1995976322203738E-2</v>
      </c>
      <c r="CE171" s="133">
        <f t="shared" si="206"/>
        <v>6.8433423033688726E-2</v>
      </c>
      <c r="CF171" s="130">
        <f t="shared" si="206"/>
        <v>4.3264157580021105E-2</v>
      </c>
      <c r="CG171" s="131">
        <f t="shared" si="206"/>
        <v>6.6464867649900172E-2</v>
      </c>
      <c r="CH171" s="132">
        <f t="shared" si="206"/>
        <v>5.9713780237874194E-2</v>
      </c>
      <c r="CI171" s="130">
        <f t="shared" si="206"/>
        <v>4.5615580152518966E-2</v>
      </c>
      <c r="CJ171" s="136">
        <f t="shared" si="206"/>
        <v>5.4060029332727168E-2</v>
      </c>
      <c r="CK171" s="137">
        <f t="shared" si="206"/>
        <v>5.5488295754519752E-2</v>
      </c>
    </row>
    <row r="172" spans="1:89" ht="14" thickTop="1">
      <c r="A172" s="249" t="s">
        <v>24</v>
      </c>
      <c r="B172" s="206">
        <v>3820</v>
      </c>
      <c r="C172" s="200">
        <v>1268</v>
      </c>
      <c r="D172" s="201">
        <v>1628</v>
      </c>
      <c r="E172" s="202">
        <v>768</v>
      </c>
      <c r="F172" s="199">
        <v>890</v>
      </c>
      <c r="G172" s="203">
        <v>394</v>
      </c>
      <c r="H172" s="201">
        <v>1930</v>
      </c>
      <c r="I172" s="202">
        <v>1957</v>
      </c>
      <c r="J172" s="199">
        <v>341</v>
      </c>
      <c r="K172" s="203">
        <v>651</v>
      </c>
      <c r="L172" s="201">
        <v>500</v>
      </c>
      <c r="M172" s="199">
        <v>1918</v>
      </c>
      <c r="N172" s="204">
        <v>1388</v>
      </c>
      <c r="O172" s="207">
        <v>2805</v>
      </c>
      <c r="P172" s="199">
        <v>852</v>
      </c>
      <c r="Q172" s="203">
        <v>1227</v>
      </c>
      <c r="R172" s="201">
        <v>1267</v>
      </c>
      <c r="S172" s="202">
        <v>1663</v>
      </c>
      <c r="T172" s="199">
        <v>398</v>
      </c>
      <c r="U172" s="203">
        <v>908</v>
      </c>
      <c r="V172" s="201">
        <v>903</v>
      </c>
      <c r="W172" s="208">
        <v>2567</v>
      </c>
      <c r="X172" s="199">
        <v>990</v>
      </c>
      <c r="Y172" s="203">
        <v>1039</v>
      </c>
      <c r="Z172" s="201">
        <v>3207</v>
      </c>
      <c r="AA172" s="199">
        <v>2998</v>
      </c>
      <c r="AB172" s="173">
        <f t="shared" si="202"/>
        <v>18114</v>
      </c>
      <c r="AC172" s="174">
        <f t="shared" si="197"/>
        <v>20163</v>
      </c>
      <c r="AE172" s="254" t="str">
        <f>$AE$17</f>
        <v>17:00 - 17:59</v>
      </c>
      <c r="AF172" s="127">
        <f t="shared" ref="AF172:AO174" si="207">SUMIF($A$9:$A$32,$AE172,B$164:B$187)</f>
        <v>2724</v>
      </c>
      <c r="AG172" s="189">
        <f t="shared" si="207"/>
        <v>3649</v>
      </c>
      <c r="AH172" s="128">
        <f t="shared" si="207"/>
        <v>1849</v>
      </c>
      <c r="AI172" s="181">
        <f t="shared" si="207"/>
        <v>1740</v>
      </c>
      <c r="AJ172" s="127">
        <f t="shared" si="207"/>
        <v>1209</v>
      </c>
      <c r="AK172" s="129">
        <f t="shared" si="207"/>
        <v>558</v>
      </c>
      <c r="AL172" s="128">
        <f t="shared" si="207"/>
        <v>2248</v>
      </c>
      <c r="AM172" s="181">
        <f t="shared" si="207"/>
        <v>3719</v>
      </c>
      <c r="AN172" s="127">
        <f t="shared" si="207"/>
        <v>783</v>
      </c>
      <c r="AO172" s="129">
        <f t="shared" si="207"/>
        <v>324</v>
      </c>
      <c r="AP172" s="128">
        <f t="shared" ref="AP172:AY174" si="208">SUMIF($A$9:$A$32,$AE172,L$164:L$187)</f>
        <v>1541</v>
      </c>
      <c r="AQ172" s="127">
        <f t="shared" si="208"/>
        <v>1141</v>
      </c>
      <c r="AR172" s="180">
        <f t="shared" si="208"/>
        <v>2432</v>
      </c>
      <c r="AS172" s="182">
        <f t="shared" si="208"/>
        <v>2153</v>
      </c>
      <c r="AT172" s="127">
        <f t="shared" si="208"/>
        <v>1290</v>
      </c>
      <c r="AU172" s="129">
        <f t="shared" si="208"/>
        <v>1378</v>
      </c>
      <c r="AV172" s="128">
        <f t="shared" si="208"/>
        <v>1378</v>
      </c>
      <c r="AW172" s="181">
        <f t="shared" si="208"/>
        <v>1980</v>
      </c>
      <c r="AX172" s="127">
        <f t="shared" si="208"/>
        <v>937</v>
      </c>
      <c r="AY172" s="129">
        <f t="shared" si="208"/>
        <v>463</v>
      </c>
      <c r="AZ172" s="128">
        <f t="shared" ref="AZ172:BE174" si="209">SUMIF($A$9:$A$32,$AE172,V$164:V$187)</f>
        <v>2275</v>
      </c>
      <c r="BA172" s="181">
        <f t="shared" si="209"/>
        <v>1588</v>
      </c>
      <c r="BB172" s="127">
        <f t="shared" si="209"/>
        <v>3113</v>
      </c>
      <c r="BC172" s="129">
        <f t="shared" si="209"/>
        <v>788</v>
      </c>
      <c r="BD172" s="187">
        <f t="shared" si="209"/>
        <v>4528</v>
      </c>
      <c r="BE172" s="188">
        <f t="shared" si="209"/>
        <v>4582</v>
      </c>
      <c r="BF172" s="171">
        <f>AF172+AH172+AJ172+AL172+AN172+AP172+AR172+AT172+AV172+AX172+AZ172+BB172+BD172</f>
        <v>26307</v>
      </c>
      <c r="BG172" s="172">
        <f>AG172+AI172+AK172+AM172+AO172+AQ172+AS172+AU172+AW172+AY172+BA172+BC172+BE172</f>
        <v>24063</v>
      </c>
      <c r="BI172" s="147" t="s">
        <v>24</v>
      </c>
      <c r="BJ172" s="130">
        <f t="shared" ref="BJ172:CK172" si="210">B172/B188</f>
        <v>6.8324092291182262E-2</v>
      </c>
      <c r="BK172" s="131">
        <f t="shared" si="210"/>
        <v>3.6340708471856012E-2</v>
      </c>
      <c r="BL172" s="132">
        <f t="shared" si="210"/>
        <v>7.1147626955685689E-2</v>
      </c>
      <c r="BM172" s="133">
        <f t="shared" si="210"/>
        <v>3.7375900330932452E-2</v>
      </c>
      <c r="BN172" s="130">
        <f t="shared" si="210"/>
        <v>7.1664385216200985E-2</v>
      </c>
      <c r="BO172" s="131">
        <f t="shared" si="210"/>
        <v>4.7996101839444513E-2</v>
      </c>
      <c r="BP172" s="132">
        <f t="shared" si="210"/>
        <v>7.0029027576197389E-2</v>
      </c>
      <c r="BQ172" s="133">
        <f t="shared" si="210"/>
        <v>4.8393877197754641E-2</v>
      </c>
      <c r="BR172" s="130">
        <f t="shared" si="210"/>
        <v>5.2405102197633315E-2</v>
      </c>
      <c r="BS172" s="131">
        <f t="shared" si="210"/>
        <v>8.6248012718600955E-2</v>
      </c>
      <c r="BT172" s="132">
        <f t="shared" si="210"/>
        <v>4.0312827541723779E-2</v>
      </c>
      <c r="BU172" s="130">
        <f t="shared" si="210"/>
        <v>8.5468562007040685E-2</v>
      </c>
      <c r="BV172" s="134">
        <f t="shared" si="210"/>
        <v>5.0946997504037583E-2</v>
      </c>
      <c r="BW172" s="135">
        <f t="shared" si="210"/>
        <v>7.8648534978270013E-2</v>
      </c>
      <c r="BX172" s="130">
        <f t="shared" si="210"/>
        <v>5.0414201183431956E-2</v>
      </c>
      <c r="BY172" s="131">
        <f t="shared" si="210"/>
        <v>6.0038166071341194E-2</v>
      </c>
      <c r="BZ172" s="132">
        <f t="shared" si="210"/>
        <v>5.9007078986587184E-2</v>
      </c>
      <c r="CA172" s="133">
        <f t="shared" si="210"/>
        <v>7.0065304402780706E-2</v>
      </c>
      <c r="CB172" s="130">
        <f t="shared" si="210"/>
        <v>4.2690121205620511E-2</v>
      </c>
      <c r="CC172" s="131">
        <f t="shared" si="210"/>
        <v>7.7454576473598907E-2</v>
      </c>
      <c r="CD172" s="132">
        <f t="shared" si="210"/>
        <v>3.4936356250241808E-2</v>
      </c>
      <c r="CE172" s="133">
        <f t="shared" si="210"/>
        <v>8.7440814797152294E-2</v>
      </c>
      <c r="CF172" s="130">
        <f t="shared" si="210"/>
        <v>3.8691523039043267E-2</v>
      </c>
      <c r="CG172" s="131">
        <f t="shared" si="210"/>
        <v>6.6915695240548717E-2</v>
      </c>
      <c r="CH172" s="132">
        <f t="shared" si="210"/>
        <v>5.6175445357249207E-2</v>
      </c>
      <c r="CI172" s="130">
        <f t="shared" si="210"/>
        <v>6.000680530814035E-2</v>
      </c>
      <c r="CJ172" s="136">
        <f t="shared" si="210"/>
        <v>5.6404779179368696E-2</v>
      </c>
      <c r="CK172" s="137">
        <f t="shared" si="210"/>
        <v>6.2914609868884988E-2</v>
      </c>
    </row>
    <row r="173" spans="1:89">
      <c r="A173" s="248" t="s">
        <v>25</v>
      </c>
      <c r="B173" s="209">
        <v>3552</v>
      </c>
      <c r="C173" s="193">
        <v>1529</v>
      </c>
      <c r="D173" s="194">
        <v>1373</v>
      </c>
      <c r="E173" s="195">
        <v>932</v>
      </c>
      <c r="F173" s="192">
        <v>711</v>
      </c>
      <c r="G173" s="196">
        <v>423</v>
      </c>
      <c r="H173" s="194">
        <v>1914</v>
      </c>
      <c r="I173" s="195">
        <v>1866</v>
      </c>
      <c r="J173" s="192">
        <v>332</v>
      </c>
      <c r="K173" s="193">
        <v>479</v>
      </c>
      <c r="L173" s="194">
        <v>497</v>
      </c>
      <c r="M173" s="192">
        <v>1569</v>
      </c>
      <c r="N173" s="197">
        <v>1489</v>
      </c>
      <c r="O173" s="210">
        <v>2200</v>
      </c>
      <c r="P173" s="192">
        <v>824</v>
      </c>
      <c r="Q173" s="193">
        <v>1158</v>
      </c>
      <c r="R173" s="194">
        <v>1246</v>
      </c>
      <c r="S173" s="195">
        <v>1471</v>
      </c>
      <c r="T173" s="201">
        <v>446</v>
      </c>
      <c r="U173" s="192">
        <v>629</v>
      </c>
      <c r="V173" s="194">
        <v>981</v>
      </c>
      <c r="W173" s="211">
        <v>2034</v>
      </c>
      <c r="X173" s="192">
        <v>991</v>
      </c>
      <c r="Y173" s="196">
        <v>872</v>
      </c>
      <c r="Z173" s="194">
        <v>3369</v>
      </c>
      <c r="AA173" s="192">
        <v>3058</v>
      </c>
      <c r="AB173" s="173">
        <f t="shared" si="202"/>
        <v>17725</v>
      </c>
      <c r="AC173" s="174">
        <f t="shared" si="197"/>
        <v>18220</v>
      </c>
      <c r="AE173" s="255" t="str">
        <f>$AE$18</f>
        <v>18:00 - 18:59</v>
      </c>
      <c r="AF173" s="127">
        <f t="shared" si="207"/>
        <v>2524</v>
      </c>
      <c r="AG173" s="193">
        <f t="shared" si="207"/>
        <v>4746</v>
      </c>
      <c r="AH173" s="194">
        <f t="shared" si="207"/>
        <v>1712</v>
      </c>
      <c r="AI173" s="195">
        <f t="shared" si="207"/>
        <v>1791</v>
      </c>
      <c r="AJ173" s="192">
        <f t="shared" si="207"/>
        <v>873</v>
      </c>
      <c r="AK173" s="196">
        <f t="shared" si="207"/>
        <v>684</v>
      </c>
      <c r="AL173" s="194">
        <f t="shared" si="207"/>
        <v>2278</v>
      </c>
      <c r="AM173" s="195">
        <f t="shared" si="207"/>
        <v>3734</v>
      </c>
      <c r="AN173" s="192">
        <f t="shared" si="207"/>
        <v>711</v>
      </c>
      <c r="AO173" s="196">
        <f t="shared" si="207"/>
        <v>268</v>
      </c>
      <c r="AP173" s="194">
        <f t="shared" si="208"/>
        <v>1550</v>
      </c>
      <c r="AQ173" s="192">
        <f t="shared" si="208"/>
        <v>1040</v>
      </c>
      <c r="AR173" s="197">
        <f t="shared" si="208"/>
        <v>2518</v>
      </c>
      <c r="AS173" s="198">
        <f t="shared" si="208"/>
        <v>2255</v>
      </c>
      <c r="AT173" s="192">
        <f t="shared" si="208"/>
        <v>1502</v>
      </c>
      <c r="AU173" s="196">
        <f t="shared" si="208"/>
        <v>1624</v>
      </c>
      <c r="AV173" s="194">
        <f t="shared" si="208"/>
        <v>1411</v>
      </c>
      <c r="AW173" s="195">
        <f t="shared" si="208"/>
        <v>2019</v>
      </c>
      <c r="AX173" s="192">
        <f t="shared" si="208"/>
        <v>802</v>
      </c>
      <c r="AY173" s="196">
        <f t="shared" si="208"/>
        <v>478</v>
      </c>
      <c r="AZ173" s="194">
        <f t="shared" si="209"/>
        <v>2884</v>
      </c>
      <c r="BA173" s="195">
        <f t="shared" si="209"/>
        <v>1467</v>
      </c>
      <c r="BB173" s="192">
        <f t="shared" si="209"/>
        <v>2511</v>
      </c>
      <c r="BC173" s="196">
        <f t="shared" si="209"/>
        <v>746</v>
      </c>
      <c r="BD173" s="194">
        <f t="shared" si="209"/>
        <v>3165</v>
      </c>
      <c r="BE173" s="192">
        <f t="shared" si="209"/>
        <v>4121</v>
      </c>
      <c r="BF173" s="173">
        <f>SUM(AF173,AH173,AJ173,AL173,AN173,AP173,AR173,AT173,AV173,AX173,AZ173,BB173,BD173)</f>
        <v>24441</v>
      </c>
      <c r="BG173" s="174">
        <f>SUM(AG173,AI173,AK173,AM173,AO173,AQ173,AS173,AU173,AW173,AY173,BA173,BC173,BE173)</f>
        <v>24973</v>
      </c>
      <c r="BI173" s="138" t="s">
        <v>25</v>
      </c>
      <c r="BJ173" s="130">
        <f t="shared" ref="BJ173:CK173" si="211">B173/B188</f>
        <v>6.3530674297978901E-2</v>
      </c>
      <c r="BK173" s="131">
        <f t="shared" si="211"/>
        <v>4.3820933165195461E-2</v>
      </c>
      <c r="BL173" s="132">
        <f t="shared" si="211"/>
        <v>6.0003496197884802E-2</v>
      </c>
      <c r="BM173" s="133">
        <f t="shared" si="211"/>
        <v>4.5357212380766981E-2</v>
      </c>
      <c r="BN173" s="130">
        <f t="shared" si="211"/>
        <v>5.7250986391818984E-2</v>
      </c>
      <c r="BO173" s="131">
        <f t="shared" si="211"/>
        <v>5.1528809842855405E-2</v>
      </c>
      <c r="BP173" s="132">
        <f t="shared" si="211"/>
        <v>6.944847605224963E-2</v>
      </c>
      <c r="BQ173" s="133">
        <f t="shared" si="211"/>
        <v>4.6143574272360842E-2</v>
      </c>
      <c r="BR173" s="130">
        <f t="shared" si="211"/>
        <v>5.1021976333179654E-2</v>
      </c>
      <c r="BS173" s="131">
        <f t="shared" si="211"/>
        <v>6.3460519342872279E-2</v>
      </c>
      <c r="BT173" s="132">
        <f t="shared" si="211"/>
        <v>4.0070950576473433E-2</v>
      </c>
      <c r="BU173" s="130">
        <f t="shared" si="211"/>
        <v>6.9916670380107834E-2</v>
      </c>
      <c r="BV173" s="134">
        <f t="shared" si="211"/>
        <v>5.4654235795037441E-2</v>
      </c>
      <c r="BW173" s="135">
        <f t="shared" si="211"/>
        <v>6.1685125473152948E-2</v>
      </c>
      <c r="BX173" s="130">
        <f t="shared" si="211"/>
        <v>4.8757396449704143E-2</v>
      </c>
      <c r="BY173" s="131">
        <f t="shared" si="211"/>
        <v>5.6661936683466259E-2</v>
      </c>
      <c r="BZ173" s="132">
        <f t="shared" si="211"/>
        <v>5.8029061102831597E-2</v>
      </c>
      <c r="CA173" s="133">
        <f t="shared" si="211"/>
        <v>6.1975984832525803E-2</v>
      </c>
      <c r="CB173" s="130">
        <f t="shared" si="211"/>
        <v>4.7838678536951625E-2</v>
      </c>
      <c r="CC173" s="131">
        <f t="shared" si="211"/>
        <v>5.3655207711336687E-2</v>
      </c>
      <c r="CD173" s="132">
        <f t="shared" si="211"/>
        <v>3.7954114597438776E-2</v>
      </c>
      <c r="CE173" s="133">
        <f t="shared" si="211"/>
        <v>6.9285008686173655E-2</v>
      </c>
      <c r="CF173" s="130">
        <f t="shared" si="211"/>
        <v>3.8730605385547345E-2</v>
      </c>
      <c r="CG173" s="131">
        <f t="shared" si="211"/>
        <v>5.6160237006504798E-2</v>
      </c>
      <c r="CH173" s="132">
        <f t="shared" si="211"/>
        <v>5.901311986547321E-2</v>
      </c>
      <c r="CI173" s="130">
        <f t="shared" si="211"/>
        <v>6.1207742038790258E-2</v>
      </c>
      <c r="CJ173" s="136">
        <f t="shared" si="211"/>
        <v>5.5193480785818157E-2</v>
      </c>
      <c r="CK173" s="137">
        <f t="shared" si="211"/>
        <v>5.6851866875518749E-2</v>
      </c>
    </row>
    <row r="174" spans="1:89" ht="14" thickBot="1">
      <c r="A174" s="249" t="s">
        <v>26</v>
      </c>
      <c r="B174" s="206">
        <v>2933</v>
      </c>
      <c r="C174" s="200">
        <v>1373</v>
      </c>
      <c r="D174" s="201">
        <v>1290</v>
      </c>
      <c r="E174" s="202">
        <v>895</v>
      </c>
      <c r="F174" s="199">
        <v>668</v>
      </c>
      <c r="G174" s="203">
        <v>437</v>
      </c>
      <c r="H174" s="201">
        <v>1923</v>
      </c>
      <c r="I174" s="202">
        <v>2420</v>
      </c>
      <c r="J174" s="199">
        <v>317</v>
      </c>
      <c r="K174" s="200">
        <v>419</v>
      </c>
      <c r="L174" s="201">
        <v>540</v>
      </c>
      <c r="M174" s="199">
        <v>1393</v>
      </c>
      <c r="N174" s="204">
        <v>1501</v>
      </c>
      <c r="O174" s="207">
        <v>2228</v>
      </c>
      <c r="P174" s="199">
        <v>813</v>
      </c>
      <c r="Q174" s="200">
        <v>1087</v>
      </c>
      <c r="R174" s="201">
        <v>1187</v>
      </c>
      <c r="S174" s="202">
        <v>1097</v>
      </c>
      <c r="T174" s="199">
        <v>519</v>
      </c>
      <c r="U174" s="203">
        <v>703</v>
      </c>
      <c r="V174" s="201">
        <v>1158</v>
      </c>
      <c r="W174" s="208">
        <v>1935</v>
      </c>
      <c r="X174" s="199">
        <v>1097</v>
      </c>
      <c r="Y174" s="203">
        <v>773</v>
      </c>
      <c r="Z174" s="201">
        <v>3265</v>
      </c>
      <c r="AA174" s="199">
        <v>2895</v>
      </c>
      <c r="AB174" s="173">
        <f t="shared" si="202"/>
        <v>17211</v>
      </c>
      <c r="AC174" s="174">
        <f t="shared" si="197"/>
        <v>17655</v>
      </c>
      <c r="AE174" s="254" t="str">
        <f>$AE$19</f>
        <v>19:00 - 19:59</v>
      </c>
      <c r="AF174" s="127">
        <f t="shared" si="207"/>
        <v>2497</v>
      </c>
      <c r="AG174" s="200">
        <f t="shared" si="207"/>
        <v>3131</v>
      </c>
      <c r="AH174" s="201">
        <f t="shared" si="207"/>
        <v>1201</v>
      </c>
      <c r="AI174" s="202">
        <f t="shared" si="207"/>
        <v>1574</v>
      </c>
      <c r="AJ174" s="199">
        <f t="shared" si="207"/>
        <v>611</v>
      </c>
      <c r="AK174" s="203">
        <f t="shared" si="207"/>
        <v>479</v>
      </c>
      <c r="AL174" s="201">
        <f t="shared" si="207"/>
        <v>1995</v>
      </c>
      <c r="AM174" s="202">
        <f t="shared" si="207"/>
        <v>3183</v>
      </c>
      <c r="AN174" s="199">
        <f t="shared" si="207"/>
        <v>384</v>
      </c>
      <c r="AO174" s="203">
        <f t="shared" si="207"/>
        <v>245</v>
      </c>
      <c r="AP174" s="201">
        <f t="shared" si="208"/>
        <v>1169</v>
      </c>
      <c r="AQ174" s="199">
        <f t="shared" si="208"/>
        <v>939</v>
      </c>
      <c r="AR174" s="204">
        <f t="shared" si="208"/>
        <v>1939</v>
      </c>
      <c r="AS174" s="205">
        <f t="shared" si="208"/>
        <v>1915</v>
      </c>
      <c r="AT174" s="199">
        <f t="shared" si="208"/>
        <v>1126</v>
      </c>
      <c r="AU174" s="203">
        <f t="shared" si="208"/>
        <v>1517</v>
      </c>
      <c r="AV174" s="201">
        <f t="shared" si="208"/>
        <v>1195</v>
      </c>
      <c r="AW174" s="202">
        <f t="shared" si="208"/>
        <v>1692</v>
      </c>
      <c r="AX174" s="199">
        <f t="shared" si="208"/>
        <v>932</v>
      </c>
      <c r="AY174" s="203">
        <f t="shared" si="208"/>
        <v>401</v>
      </c>
      <c r="AZ174" s="201">
        <f t="shared" si="209"/>
        <v>2642</v>
      </c>
      <c r="BA174" s="202">
        <f t="shared" si="209"/>
        <v>1479</v>
      </c>
      <c r="BB174" s="199">
        <f t="shared" si="209"/>
        <v>2673</v>
      </c>
      <c r="BC174" s="203">
        <f t="shared" si="209"/>
        <v>945</v>
      </c>
      <c r="BD174" s="201">
        <f t="shared" si="209"/>
        <v>4206</v>
      </c>
      <c r="BE174" s="199">
        <f t="shared" si="209"/>
        <v>5330</v>
      </c>
      <c r="BF174" s="173">
        <f>SUM(AF174,AH174,AJ174,AL174,AN174,AP174,AR174,AT174,AV174,AX174,AZ174,BB174,BD174)</f>
        <v>22570</v>
      </c>
      <c r="BG174" s="174">
        <f>SUM(AG174,AI174,AK174,AM174,AO174,AQ174,AS174,AU174,AW174,AY174,BA174,BC174,BE174)</f>
        <v>22830</v>
      </c>
      <c r="BI174" s="147" t="s">
        <v>26</v>
      </c>
      <c r="BJ174" s="130">
        <f t="shared" ref="BJ174:CK174" si="212">B174/B188</f>
        <v>5.2459309604721872E-2</v>
      </c>
      <c r="BK174" s="131">
        <f t="shared" si="212"/>
        <v>3.9349994268027058E-2</v>
      </c>
      <c r="BL174" s="132">
        <f t="shared" si="212"/>
        <v>5.6376190892404511E-2</v>
      </c>
      <c r="BM174" s="133">
        <f t="shared" si="212"/>
        <v>4.3556550515865294E-2</v>
      </c>
      <c r="BN174" s="130">
        <f t="shared" si="212"/>
        <v>5.3788549802721637E-2</v>
      </c>
      <c r="BO174" s="131">
        <f t="shared" si="212"/>
        <v>5.3234255085881352E-2</v>
      </c>
      <c r="BP174" s="132">
        <f t="shared" si="212"/>
        <v>6.9775036284470252E-2</v>
      </c>
      <c r="BQ174" s="133">
        <f t="shared" si="212"/>
        <v>5.9843220653329705E-2</v>
      </c>
      <c r="BR174" s="130">
        <f t="shared" si="212"/>
        <v>4.8716766559090213E-2</v>
      </c>
      <c r="BS174" s="131">
        <f t="shared" si="212"/>
        <v>5.5511393746687863E-2</v>
      </c>
      <c r="BT174" s="132">
        <f t="shared" si="212"/>
        <v>4.353785374506168E-2</v>
      </c>
      <c r="BU174" s="130">
        <f t="shared" si="212"/>
        <v>6.2073882625551448E-2</v>
      </c>
      <c r="BV174" s="134">
        <f t="shared" si="212"/>
        <v>5.5094699750403757E-2</v>
      </c>
      <c r="BW174" s="135">
        <f t="shared" si="212"/>
        <v>6.2470208888265807E-2</v>
      </c>
      <c r="BX174" s="130">
        <f t="shared" si="212"/>
        <v>4.8106508875739647E-2</v>
      </c>
      <c r="BY174" s="131">
        <f t="shared" si="212"/>
        <v>5.3187845574203647E-2</v>
      </c>
      <c r="BZ174" s="132">
        <f t="shared" si="212"/>
        <v>5.5281296572280182E-2</v>
      </c>
      <c r="CA174" s="133">
        <f t="shared" si="212"/>
        <v>4.6218664419633453E-2</v>
      </c>
      <c r="CB174" s="130">
        <f t="shared" si="212"/>
        <v>5.5668776145017695E-2</v>
      </c>
      <c r="CC174" s="131">
        <f t="shared" si="212"/>
        <v>5.9967585089141004E-2</v>
      </c>
      <c r="CD174" s="132">
        <f t="shared" si="212"/>
        <v>4.4802104693001124E-2</v>
      </c>
      <c r="CE174" s="133">
        <f t="shared" si="212"/>
        <v>6.5912729502333345E-2</v>
      </c>
      <c r="CF174" s="130">
        <f t="shared" si="212"/>
        <v>4.287333411498026E-2</v>
      </c>
      <c r="CG174" s="131">
        <f t="shared" si="212"/>
        <v>4.9784246795903909E-2</v>
      </c>
      <c r="CH174" s="132">
        <f t="shared" si="212"/>
        <v>5.7191402897230639E-2</v>
      </c>
      <c r="CI174" s="130">
        <f t="shared" si="212"/>
        <v>5.7945197253858008E-2</v>
      </c>
      <c r="CJ174" s="136">
        <f t="shared" si="212"/>
        <v>5.3592947689969889E-2</v>
      </c>
      <c r="CK174" s="137">
        <f t="shared" si="212"/>
        <v>5.5088897348369019E-2</v>
      </c>
    </row>
    <row r="175" spans="1:89" ht="15" thickTop="1" thickBot="1">
      <c r="A175" s="248" t="s">
        <v>27</v>
      </c>
      <c r="B175" s="209">
        <v>2262</v>
      </c>
      <c r="C175" s="193">
        <v>1478</v>
      </c>
      <c r="D175" s="194">
        <v>1116</v>
      </c>
      <c r="E175" s="195">
        <v>1034</v>
      </c>
      <c r="F175" s="192">
        <v>605</v>
      </c>
      <c r="G175" s="196">
        <v>487</v>
      </c>
      <c r="H175" s="194">
        <v>1909</v>
      </c>
      <c r="I175" s="195">
        <v>2310</v>
      </c>
      <c r="J175" s="192">
        <v>368</v>
      </c>
      <c r="K175" s="193">
        <v>365</v>
      </c>
      <c r="L175" s="194">
        <v>674</v>
      </c>
      <c r="M175" s="192">
        <v>1135</v>
      </c>
      <c r="N175" s="197">
        <v>1575</v>
      </c>
      <c r="O175" s="210">
        <v>1771</v>
      </c>
      <c r="P175" s="192">
        <v>989</v>
      </c>
      <c r="Q175" s="193">
        <v>1015</v>
      </c>
      <c r="R175" s="194">
        <v>1248</v>
      </c>
      <c r="S175" s="195">
        <v>1520</v>
      </c>
      <c r="T175" s="192">
        <v>570</v>
      </c>
      <c r="U175" s="196">
        <v>539</v>
      </c>
      <c r="V175" s="194">
        <v>1491</v>
      </c>
      <c r="W175" s="211">
        <v>1743</v>
      </c>
      <c r="X175" s="192">
        <v>1216</v>
      </c>
      <c r="Y175" s="196">
        <v>654</v>
      </c>
      <c r="Z175" s="194">
        <v>3111</v>
      </c>
      <c r="AA175" s="192">
        <v>2851</v>
      </c>
      <c r="AB175" s="173">
        <f t="shared" si="202"/>
        <v>17134</v>
      </c>
      <c r="AC175" s="174">
        <f t="shared" si="197"/>
        <v>16902</v>
      </c>
      <c r="AE175" s="253" t="s">
        <v>13</v>
      </c>
      <c r="AF175" s="20">
        <f t="shared" ref="AF175:BG175" si="213">SUM(AF172:AF174)</f>
        <v>7745</v>
      </c>
      <c r="AG175" s="21">
        <f t="shared" si="213"/>
        <v>11526</v>
      </c>
      <c r="AH175" s="20">
        <f t="shared" si="213"/>
        <v>4762</v>
      </c>
      <c r="AI175" s="21">
        <f t="shared" si="213"/>
        <v>5105</v>
      </c>
      <c r="AJ175" s="20">
        <f t="shared" si="213"/>
        <v>2693</v>
      </c>
      <c r="AK175" s="21">
        <f t="shared" si="213"/>
        <v>1721</v>
      </c>
      <c r="AL175" s="20">
        <f t="shared" si="213"/>
        <v>6521</v>
      </c>
      <c r="AM175" s="21">
        <f t="shared" si="213"/>
        <v>10636</v>
      </c>
      <c r="AN175" s="20">
        <f t="shared" si="213"/>
        <v>1878</v>
      </c>
      <c r="AO175" s="21">
        <f t="shared" si="213"/>
        <v>837</v>
      </c>
      <c r="AP175" s="20">
        <f t="shared" si="213"/>
        <v>4260</v>
      </c>
      <c r="AQ175" s="21">
        <f t="shared" si="213"/>
        <v>3120</v>
      </c>
      <c r="AR175" s="20">
        <f t="shared" si="213"/>
        <v>6889</v>
      </c>
      <c r="AS175" s="21">
        <f t="shared" si="213"/>
        <v>6323</v>
      </c>
      <c r="AT175" s="20">
        <f t="shared" si="213"/>
        <v>3918</v>
      </c>
      <c r="AU175" s="21">
        <f t="shared" si="213"/>
        <v>4519</v>
      </c>
      <c r="AV175" s="20">
        <f t="shared" si="213"/>
        <v>3984</v>
      </c>
      <c r="AW175" s="21">
        <f t="shared" si="213"/>
        <v>5691</v>
      </c>
      <c r="AX175" s="20">
        <f t="shared" si="213"/>
        <v>2671</v>
      </c>
      <c r="AY175" s="21">
        <f t="shared" si="213"/>
        <v>1342</v>
      </c>
      <c r="AZ175" s="20">
        <f t="shared" si="213"/>
        <v>7801</v>
      </c>
      <c r="BA175" s="21">
        <f t="shared" si="213"/>
        <v>4534</v>
      </c>
      <c r="BB175" s="20">
        <f t="shared" si="213"/>
        <v>8297</v>
      </c>
      <c r="BC175" s="21">
        <f t="shared" si="213"/>
        <v>2479</v>
      </c>
      <c r="BD175" s="20">
        <f t="shared" si="213"/>
        <v>11899</v>
      </c>
      <c r="BE175" s="21">
        <f t="shared" si="213"/>
        <v>14033</v>
      </c>
      <c r="BF175" s="175">
        <f t="shared" si="213"/>
        <v>73318</v>
      </c>
      <c r="BG175" s="176">
        <f t="shared" si="213"/>
        <v>71866</v>
      </c>
      <c r="BI175" s="138" t="s">
        <v>27</v>
      </c>
      <c r="BJ175" s="130">
        <f t="shared" ref="BJ175:CK175" si="214">B175/B188</f>
        <v>4.0457878733679127E-2</v>
      </c>
      <c r="BK175" s="131">
        <f t="shared" si="214"/>
        <v>4.2359280064198097E-2</v>
      </c>
      <c r="BL175" s="132">
        <f t="shared" si="214"/>
        <v>4.8771960492963902E-2</v>
      </c>
      <c r="BM175" s="133">
        <f t="shared" si="214"/>
        <v>5.0321199143468949E-2</v>
      </c>
      <c r="BN175" s="130">
        <f t="shared" si="214"/>
        <v>4.8715677590788306E-2</v>
      </c>
      <c r="BO175" s="131">
        <f t="shared" si="214"/>
        <v>5.9325130953831164E-2</v>
      </c>
      <c r="BP175" s="132">
        <f t="shared" si="214"/>
        <v>6.9267053701015963E-2</v>
      </c>
      <c r="BQ175" s="133">
        <f t="shared" si="214"/>
        <v>5.7123074259996541E-2</v>
      </c>
      <c r="BR175" s="130">
        <f t="shared" si="214"/>
        <v>5.6554479790994316E-2</v>
      </c>
      <c r="BS175" s="131">
        <f t="shared" si="214"/>
        <v>4.8357180710121885E-2</v>
      </c>
      <c r="BT175" s="132">
        <f t="shared" si="214"/>
        <v>5.434169152624365E-2</v>
      </c>
      <c r="BU175" s="130">
        <f t="shared" si="214"/>
        <v>5.0577068758076736E-2</v>
      </c>
      <c r="BV175" s="134">
        <f t="shared" si="214"/>
        <v>5.7810894141829397E-2</v>
      </c>
      <c r="BW175" s="135">
        <f t="shared" si="214"/>
        <v>4.9656526005888123E-2</v>
      </c>
      <c r="BX175" s="130">
        <f t="shared" si="214"/>
        <v>5.8520710059171595E-2</v>
      </c>
      <c r="BY175" s="131">
        <f t="shared" si="214"/>
        <v>4.9664823604247198E-2</v>
      </c>
      <c r="BZ175" s="132">
        <f t="shared" si="214"/>
        <v>5.8122205663189271E-2</v>
      </c>
      <c r="CA175" s="133">
        <f t="shared" si="214"/>
        <v>6.4040446597851269E-2</v>
      </c>
      <c r="CB175" s="130">
        <f t="shared" si="214"/>
        <v>6.1139118309557011E-2</v>
      </c>
      <c r="CC175" s="131">
        <f t="shared" si="214"/>
        <v>4.5977991981574685E-2</v>
      </c>
      <c r="CD175" s="132">
        <f t="shared" si="214"/>
        <v>5.7685611482957401E-2</v>
      </c>
      <c r="CE175" s="133">
        <f t="shared" si="214"/>
        <v>5.9372551691249109E-2</v>
      </c>
      <c r="CF175" s="130">
        <f t="shared" si="214"/>
        <v>4.7524133348966269E-2</v>
      </c>
      <c r="CG175" s="131">
        <f t="shared" si="214"/>
        <v>4.2120177754878599E-2</v>
      </c>
      <c r="CH175" s="132">
        <f t="shared" si="214"/>
        <v>5.4493860463486837E-2</v>
      </c>
      <c r="CI175" s="130">
        <f t="shared" si="214"/>
        <v>5.706451031804808E-2</v>
      </c>
      <c r="CJ175" s="136">
        <f t="shared" si="214"/>
        <v>5.3353179113354486E-2</v>
      </c>
      <c r="CK175" s="137">
        <f t="shared" si="214"/>
        <v>5.2739311412185394E-2</v>
      </c>
    </row>
    <row r="176" spans="1:89" ht="14" thickTop="1">
      <c r="A176" s="249" t="s">
        <v>28</v>
      </c>
      <c r="B176" s="206">
        <v>2126</v>
      </c>
      <c r="C176" s="200">
        <v>1902</v>
      </c>
      <c r="D176" s="201">
        <v>1134</v>
      </c>
      <c r="E176" s="202">
        <v>902</v>
      </c>
      <c r="F176" s="199">
        <v>645</v>
      </c>
      <c r="G176" s="203">
        <v>332</v>
      </c>
      <c r="H176" s="201">
        <v>1958</v>
      </c>
      <c r="I176" s="202">
        <v>2417</v>
      </c>
      <c r="J176" s="199">
        <v>386</v>
      </c>
      <c r="K176" s="200">
        <v>276</v>
      </c>
      <c r="L176" s="201">
        <v>941</v>
      </c>
      <c r="M176" s="199">
        <v>983</v>
      </c>
      <c r="N176" s="204">
        <v>1807</v>
      </c>
      <c r="O176" s="207">
        <v>1734</v>
      </c>
      <c r="P176" s="199">
        <v>955</v>
      </c>
      <c r="Q176" s="200">
        <v>1035</v>
      </c>
      <c r="R176" s="201">
        <v>1300</v>
      </c>
      <c r="S176" s="202">
        <v>1450</v>
      </c>
      <c r="T176" s="199">
        <v>743</v>
      </c>
      <c r="U176" s="203">
        <v>449</v>
      </c>
      <c r="V176" s="201">
        <v>2003</v>
      </c>
      <c r="W176" s="208">
        <v>1391</v>
      </c>
      <c r="X176" s="199">
        <v>1615</v>
      </c>
      <c r="Y176" s="203">
        <v>584</v>
      </c>
      <c r="Z176" s="201">
        <v>3421</v>
      </c>
      <c r="AA176" s="199">
        <v>2388</v>
      </c>
      <c r="AB176" s="173">
        <f t="shared" si="202"/>
        <v>19034</v>
      </c>
      <c r="AC176" s="174">
        <f t="shared" si="197"/>
        <v>15843</v>
      </c>
      <c r="BI176" s="147" t="s">
        <v>28</v>
      </c>
      <c r="BJ176" s="130">
        <f t="shared" ref="BJ176:CK176" si="215">B176/B188</f>
        <v>3.8025397961008761E-2</v>
      </c>
      <c r="BK176" s="131">
        <f t="shared" si="215"/>
        <v>5.4511062707784018E-2</v>
      </c>
      <c r="BL176" s="132">
        <f t="shared" si="215"/>
        <v>4.9558605017043962E-2</v>
      </c>
      <c r="BM176" s="133">
        <f t="shared" si="215"/>
        <v>4.3897216274089934E-2</v>
      </c>
      <c r="BN176" s="130">
        <f t="shared" si="215"/>
        <v>5.1936548836460261E-2</v>
      </c>
      <c r="BO176" s="131">
        <f t="shared" si="215"/>
        <v>4.0443415763186746E-2</v>
      </c>
      <c r="BP176" s="132">
        <f t="shared" si="215"/>
        <v>7.1044992743105953E-2</v>
      </c>
      <c r="BQ176" s="133">
        <f t="shared" si="215"/>
        <v>5.9769034842602438E-2</v>
      </c>
      <c r="BR176" s="130">
        <f t="shared" si="215"/>
        <v>5.9320731519901644E-2</v>
      </c>
      <c r="BS176" s="131">
        <f t="shared" si="215"/>
        <v>3.6565977742448331E-2</v>
      </c>
      <c r="BT176" s="132">
        <f t="shared" si="215"/>
        <v>7.5868741433524151E-2</v>
      </c>
      <c r="BU176" s="130">
        <f t="shared" si="215"/>
        <v>4.380375206095985E-2</v>
      </c>
      <c r="BV176" s="134">
        <f t="shared" si="215"/>
        <v>6.6326530612244902E-2</v>
      </c>
      <c r="BW176" s="135">
        <f t="shared" si="215"/>
        <v>4.8619094350203278E-2</v>
      </c>
      <c r="BX176" s="130">
        <f t="shared" si="215"/>
        <v>5.650887573964497E-2</v>
      </c>
      <c r="BY176" s="131">
        <f t="shared" si="215"/>
        <v>5.064344081812399E-2</v>
      </c>
      <c r="BZ176" s="132">
        <f t="shared" si="215"/>
        <v>6.0543964232488826E-2</v>
      </c>
      <c r="CA176" s="133">
        <f t="shared" si="215"/>
        <v>6.109121550452918E-2</v>
      </c>
      <c r="CB176" s="130">
        <f t="shared" si="215"/>
        <v>7.9695377024562905E-2</v>
      </c>
      <c r="CC176" s="131">
        <f t="shared" si="215"/>
        <v>3.8300776251812677E-2</v>
      </c>
      <c r="CD176" s="132">
        <f t="shared" si="215"/>
        <v>7.7494486787634931E-2</v>
      </c>
      <c r="CE176" s="133">
        <f t="shared" si="215"/>
        <v>4.7382225704261337E-2</v>
      </c>
      <c r="CF176" s="130">
        <f t="shared" si="215"/>
        <v>6.3117989604095828E-2</v>
      </c>
      <c r="CG176" s="131">
        <f t="shared" si="215"/>
        <v>3.7611901848393123E-2</v>
      </c>
      <c r="CH176" s="132">
        <f t="shared" si="215"/>
        <v>5.9923978349594495E-2</v>
      </c>
      <c r="CI176" s="130">
        <f t="shared" si="215"/>
        <v>4.7797281879866295E-2</v>
      </c>
      <c r="CJ176" s="136">
        <f t="shared" si="215"/>
        <v>5.9269546588279987E-2</v>
      </c>
      <c r="CK176" s="137">
        <f t="shared" si="215"/>
        <v>4.9434913661297673E-2</v>
      </c>
    </row>
    <row r="177" spans="1:89">
      <c r="A177" s="248" t="s">
        <v>29</v>
      </c>
      <c r="B177" s="209">
        <v>2189</v>
      </c>
      <c r="C177" s="193">
        <v>2834</v>
      </c>
      <c r="D177" s="194">
        <v>1493</v>
      </c>
      <c r="E177" s="195">
        <v>1556</v>
      </c>
      <c r="F177" s="192">
        <v>913</v>
      </c>
      <c r="G177" s="196">
        <v>526</v>
      </c>
      <c r="H177" s="194">
        <v>1984</v>
      </c>
      <c r="I177" s="195">
        <v>3584</v>
      </c>
      <c r="J177" s="192">
        <v>520</v>
      </c>
      <c r="K177" s="193">
        <v>332</v>
      </c>
      <c r="L177" s="194">
        <v>1106</v>
      </c>
      <c r="M177" s="192">
        <v>1006</v>
      </c>
      <c r="N177" s="197">
        <v>1908</v>
      </c>
      <c r="O177" s="210">
        <v>2104</v>
      </c>
      <c r="P177" s="192">
        <v>1064</v>
      </c>
      <c r="Q177" s="193">
        <v>1085</v>
      </c>
      <c r="R177" s="194">
        <v>1461</v>
      </c>
      <c r="S177" s="195">
        <v>1771</v>
      </c>
      <c r="T177" s="192">
        <v>1009</v>
      </c>
      <c r="U177" s="196">
        <v>333</v>
      </c>
      <c r="V177" s="194">
        <v>2239</v>
      </c>
      <c r="W177" s="211">
        <v>1397</v>
      </c>
      <c r="X177" s="192">
        <v>2352</v>
      </c>
      <c r="Y177" s="196">
        <v>529</v>
      </c>
      <c r="Z177" s="194">
        <v>4222</v>
      </c>
      <c r="AA177" s="192">
        <v>3684</v>
      </c>
      <c r="AB177" s="173">
        <f t="shared" si="202"/>
        <v>22460</v>
      </c>
      <c r="AC177" s="174">
        <f t="shared" si="197"/>
        <v>20741</v>
      </c>
      <c r="BI177" s="138" t="s">
        <v>29</v>
      </c>
      <c r="BJ177" s="130">
        <f t="shared" ref="BJ177:CK177" si="216">B177/B188</f>
        <v>3.9152208907172241E-2</v>
      </c>
      <c r="BK177" s="131">
        <f t="shared" si="216"/>
        <v>8.1222056631892692E-2</v>
      </c>
      <c r="BL177" s="132">
        <f t="shared" si="216"/>
        <v>6.5247793025085224E-2</v>
      </c>
      <c r="BM177" s="133">
        <f t="shared" si="216"/>
        <v>7.5725131399649606E-2</v>
      </c>
      <c r="BN177" s="130">
        <f t="shared" si="216"/>
        <v>7.3516386182462354E-2</v>
      </c>
      <c r="BO177" s="131">
        <f t="shared" si="216"/>
        <v>6.4076014130832012E-2</v>
      </c>
      <c r="BP177" s="132">
        <f t="shared" si="216"/>
        <v>7.1988388969521047E-2</v>
      </c>
      <c r="BQ177" s="133">
        <f t="shared" si="216"/>
        <v>8.8627315215509775E-2</v>
      </c>
      <c r="BR177" s="130">
        <f t="shared" si="216"/>
        <v>7.9913938835100659E-2</v>
      </c>
      <c r="BS177" s="131">
        <f t="shared" si="216"/>
        <v>4.3985161632220458E-2</v>
      </c>
      <c r="BT177" s="132">
        <f t="shared" si="216"/>
        <v>8.9171974522292988E-2</v>
      </c>
      <c r="BU177" s="130">
        <f t="shared" si="216"/>
        <v>4.482866182433938E-2</v>
      </c>
      <c r="BV177" s="134">
        <f t="shared" si="216"/>
        <v>7.0033768903244753E-2</v>
      </c>
      <c r="BW177" s="135">
        <f t="shared" si="216"/>
        <v>5.8993410907051728E-2</v>
      </c>
      <c r="BX177" s="130">
        <f t="shared" si="216"/>
        <v>6.2958579881656804E-2</v>
      </c>
      <c r="BY177" s="131">
        <f t="shared" si="216"/>
        <v>5.3089983852815971E-2</v>
      </c>
      <c r="BZ177" s="132">
        <f t="shared" si="216"/>
        <v>6.8042101341281663E-2</v>
      </c>
      <c r="CA177" s="133">
        <f t="shared" si="216"/>
        <v>7.4615546661049081E-2</v>
      </c>
      <c r="CB177" s="130">
        <f t="shared" si="216"/>
        <v>0.10822696556902285</v>
      </c>
      <c r="CC177" s="131">
        <f t="shared" si="216"/>
        <v>2.8405698200119425E-2</v>
      </c>
      <c r="CD177" s="132">
        <f t="shared" si="216"/>
        <v>8.6625140248384719E-2</v>
      </c>
      <c r="CE177" s="133">
        <f t="shared" si="216"/>
        <v>4.7586606260857714E-2</v>
      </c>
      <c r="CF177" s="130">
        <f t="shared" si="216"/>
        <v>9.1921678977605809E-2</v>
      </c>
      <c r="CG177" s="131">
        <f t="shared" si="216"/>
        <v>3.4069685064725963E-2</v>
      </c>
      <c r="CH177" s="132">
        <f t="shared" si="216"/>
        <v>7.3954702306924275E-2</v>
      </c>
      <c r="CI177" s="130">
        <f t="shared" si="216"/>
        <v>7.373751526190428E-2</v>
      </c>
      <c r="CJ177" s="136">
        <f t="shared" si="216"/>
        <v>6.9937691308856173E-2</v>
      </c>
      <c r="CK177" s="137">
        <f t="shared" si="216"/>
        <v>6.4718143296659411E-2</v>
      </c>
    </row>
    <row r="178" spans="1:89">
      <c r="A178" s="249" t="s">
        <v>30</v>
      </c>
      <c r="B178" s="206">
        <v>2724</v>
      </c>
      <c r="C178" s="200">
        <v>3649</v>
      </c>
      <c r="D178" s="201">
        <v>1849</v>
      </c>
      <c r="E178" s="202">
        <v>1740</v>
      </c>
      <c r="F178" s="199">
        <v>1209</v>
      </c>
      <c r="G178" s="203">
        <v>558</v>
      </c>
      <c r="H178" s="201">
        <v>2248</v>
      </c>
      <c r="I178" s="202">
        <v>3719</v>
      </c>
      <c r="J178" s="199">
        <v>783</v>
      </c>
      <c r="K178" s="200">
        <v>324</v>
      </c>
      <c r="L178" s="201">
        <v>1541</v>
      </c>
      <c r="M178" s="199">
        <v>1141</v>
      </c>
      <c r="N178" s="204">
        <v>2432</v>
      </c>
      <c r="O178" s="207">
        <v>2153</v>
      </c>
      <c r="P178" s="199">
        <v>1290</v>
      </c>
      <c r="Q178" s="200">
        <v>1378</v>
      </c>
      <c r="R178" s="201">
        <v>1378</v>
      </c>
      <c r="S178" s="202">
        <v>1980</v>
      </c>
      <c r="T178" s="199">
        <v>937</v>
      </c>
      <c r="U178" s="203">
        <v>463</v>
      </c>
      <c r="V178" s="201">
        <v>2275</v>
      </c>
      <c r="W178" s="208">
        <v>1588</v>
      </c>
      <c r="X178" s="199">
        <v>3113</v>
      </c>
      <c r="Y178" s="203">
        <v>788</v>
      </c>
      <c r="Z178" s="201">
        <v>4528</v>
      </c>
      <c r="AA178" s="199">
        <v>4582</v>
      </c>
      <c r="AB178" s="173">
        <f t="shared" si="202"/>
        <v>26307</v>
      </c>
      <c r="AC178" s="174">
        <f t="shared" si="197"/>
        <v>24063</v>
      </c>
      <c r="BI178" s="147" t="s">
        <v>30</v>
      </c>
      <c r="BJ178" s="130">
        <f t="shared" ref="BJ178:CK178" si="217">B178/B188</f>
        <v>4.8721159005544627E-2</v>
      </c>
      <c r="BK178" s="131">
        <f t="shared" si="217"/>
        <v>0.10457984638312508</v>
      </c>
      <c r="BL178" s="132">
        <f t="shared" si="217"/>
        <v>8.0805873612446469E-2</v>
      </c>
      <c r="BM178" s="133">
        <f t="shared" si="217"/>
        <v>8.4679774187268839E-2</v>
      </c>
      <c r="BN178" s="130">
        <f t="shared" si="217"/>
        <v>9.7350833400434822E-2</v>
      </c>
      <c r="BO178" s="131">
        <f t="shared" si="217"/>
        <v>6.7974174686319888E-2</v>
      </c>
      <c r="BP178" s="132">
        <f t="shared" si="217"/>
        <v>8.1567489114658928E-2</v>
      </c>
      <c r="BQ178" s="133">
        <f t="shared" si="217"/>
        <v>9.1965676698236853E-2</v>
      </c>
      <c r="BR178" s="130">
        <f t="shared" si="217"/>
        <v>0.12033195020746888</v>
      </c>
      <c r="BS178" s="131">
        <f t="shared" si="217"/>
        <v>4.2925278219395867E-2</v>
      </c>
      <c r="BT178" s="132">
        <f t="shared" si="217"/>
        <v>0.12424413448359269</v>
      </c>
      <c r="BU178" s="130">
        <f t="shared" si="217"/>
        <v>5.0844436522436615E-2</v>
      </c>
      <c r="BV178" s="134">
        <f t="shared" si="217"/>
        <v>8.9267361620907357E-2</v>
      </c>
      <c r="BW178" s="135">
        <f t="shared" si="217"/>
        <v>6.0367306883499228E-2</v>
      </c>
      <c r="BX178" s="130">
        <f t="shared" si="217"/>
        <v>7.6331360946745558E-2</v>
      </c>
      <c r="BY178" s="131">
        <f t="shared" si="217"/>
        <v>6.7426726036110982E-2</v>
      </c>
      <c r="BZ178" s="132">
        <f t="shared" si="217"/>
        <v>6.4176602086438148E-2</v>
      </c>
      <c r="CA178" s="133">
        <f t="shared" si="217"/>
        <v>8.3421108068253633E-2</v>
      </c>
      <c r="CB178" s="130">
        <f t="shared" si="217"/>
        <v>0.10050412957202617</v>
      </c>
      <c r="CC178" s="131">
        <f t="shared" si="217"/>
        <v>3.9495009809775654E-2</v>
      </c>
      <c r="CD178" s="132">
        <f t="shared" si="217"/>
        <v>8.801795179324487E-2</v>
      </c>
      <c r="CE178" s="133">
        <f t="shared" si="217"/>
        <v>5.4092720645842557E-2</v>
      </c>
      <c r="CF178" s="130">
        <f t="shared" si="217"/>
        <v>0.12166334466721382</v>
      </c>
      <c r="CG178" s="131">
        <f t="shared" si="217"/>
        <v>5.0750305918722226E-2</v>
      </c>
      <c r="CH178" s="132">
        <f t="shared" si="217"/>
        <v>7.9314754155791839E-2</v>
      </c>
      <c r="CI178" s="130">
        <f t="shared" si="217"/>
        <v>9.1711534997297894E-2</v>
      </c>
      <c r="CJ178" s="136">
        <f t="shared" si="217"/>
        <v>8.1916778506771121E-2</v>
      </c>
      <c r="CK178" s="137">
        <f t="shared" si="217"/>
        <v>7.5083780056290211E-2</v>
      </c>
    </row>
    <row r="179" spans="1:89">
      <c r="A179" s="248" t="s">
        <v>31</v>
      </c>
      <c r="B179" s="209">
        <v>2524</v>
      </c>
      <c r="C179" s="193">
        <v>4746</v>
      </c>
      <c r="D179" s="194">
        <v>1712</v>
      </c>
      <c r="E179" s="195">
        <v>1791</v>
      </c>
      <c r="F179" s="192">
        <v>873</v>
      </c>
      <c r="G179" s="196">
        <v>684</v>
      </c>
      <c r="H179" s="194">
        <v>2278</v>
      </c>
      <c r="I179" s="195">
        <v>3734</v>
      </c>
      <c r="J179" s="192">
        <v>711</v>
      </c>
      <c r="K179" s="193">
        <v>268</v>
      </c>
      <c r="L179" s="194">
        <v>1550</v>
      </c>
      <c r="M179" s="192">
        <v>1040</v>
      </c>
      <c r="N179" s="197">
        <v>2518</v>
      </c>
      <c r="O179" s="210">
        <v>2255</v>
      </c>
      <c r="P179" s="192">
        <v>1502</v>
      </c>
      <c r="Q179" s="193">
        <v>1624</v>
      </c>
      <c r="R179" s="194">
        <v>1411</v>
      </c>
      <c r="S179" s="195">
        <v>2019</v>
      </c>
      <c r="T179" s="192">
        <v>802</v>
      </c>
      <c r="U179" s="196">
        <v>478</v>
      </c>
      <c r="V179" s="194">
        <v>2884</v>
      </c>
      <c r="W179" s="211">
        <v>1467</v>
      </c>
      <c r="X179" s="192">
        <v>2511</v>
      </c>
      <c r="Y179" s="196">
        <v>746</v>
      </c>
      <c r="Z179" s="194">
        <v>3165</v>
      </c>
      <c r="AA179" s="192">
        <v>4121</v>
      </c>
      <c r="AB179" s="173">
        <f t="shared" si="202"/>
        <v>24441</v>
      </c>
      <c r="AC179" s="174">
        <f t="shared" si="197"/>
        <v>24973</v>
      </c>
      <c r="BI179" s="138" t="s">
        <v>31</v>
      </c>
      <c r="BJ179" s="130">
        <f t="shared" ref="BJ179:CK179" si="218">B179/B188</f>
        <v>4.5143981398676446E-2</v>
      </c>
      <c r="BK179" s="131">
        <f t="shared" si="218"/>
        <v>0.1360197179869311</v>
      </c>
      <c r="BL179" s="132">
        <f t="shared" si="218"/>
        <v>7.4818634734725983E-2</v>
      </c>
      <c r="BM179" s="133">
        <f t="shared" si="218"/>
        <v>8.7161767568619819E-2</v>
      </c>
      <c r="BN179" s="130">
        <f t="shared" si="218"/>
        <v>7.0295514936790399E-2</v>
      </c>
      <c r="BO179" s="131">
        <f t="shared" si="218"/>
        <v>8.332318187355342E-2</v>
      </c>
      <c r="BP179" s="132">
        <f t="shared" si="218"/>
        <v>8.2656023222060962E-2</v>
      </c>
      <c r="BQ179" s="133">
        <f t="shared" si="218"/>
        <v>9.2336605751873191E-2</v>
      </c>
      <c r="BR179" s="130">
        <f t="shared" si="218"/>
        <v>0.10926694329183956</v>
      </c>
      <c r="BS179" s="131">
        <f t="shared" si="218"/>
        <v>3.550609432962374E-2</v>
      </c>
      <c r="BT179" s="132">
        <f t="shared" si="218"/>
        <v>0.12496976537934371</v>
      </c>
      <c r="BU179" s="130">
        <f t="shared" si="218"/>
        <v>4.6343745822378685E-2</v>
      </c>
      <c r="BV179" s="134">
        <f t="shared" si="218"/>
        <v>9.2424019967699306E-2</v>
      </c>
      <c r="BW179" s="135">
        <f t="shared" si="218"/>
        <v>6.3227253609981771E-2</v>
      </c>
      <c r="BX179" s="130">
        <f t="shared" si="218"/>
        <v>8.887573964497042E-2</v>
      </c>
      <c r="BY179" s="131">
        <f t="shared" si="218"/>
        <v>7.9463717766795519E-2</v>
      </c>
      <c r="BZ179" s="132">
        <f t="shared" si="218"/>
        <v>6.5713487332339796E-2</v>
      </c>
      <c r="CA179" s="133">
        <f t="shared" si="218"/>
        <v>8.5064251105961664E-2</v>
      </c>
      <c r="CB179" s="130">
        <f t="shared" si="218"/>
        <v>8.6023812077657413E-2</v>
      </c>
      <c r="CC179" s="131">
        <f t="shared" si="218"/>
        <v>4.0774545764735992E-2</v>
      </c>
      <c r="CD179" s="132">
        <f t="shared" si="218"/>
        <v>0.11157968042712887</v>
      </c>
      <c r="CE179" s="133">
        <f t="shared" si="218"/>
        <v>4.997104608781551E-2</v>
      </c>
      <c r="CF179" s="130">
        <f t="shared" si="218"/>
        <v>9.8135772071755195E-2</v>
      </c>
      <c r="CG179" s="131">
        <f t="shared" si="218"/>
        <v>4.8045340374830943E-2</v>
      </c>
      <c r="CH179" s="132">
        <f t="shared" si="218"/>
        <v>5.5439751966228169E-2</v>
      </c>
      <c r="CI179" s="130">
        <f t="shared" si="218"/>
        <v>8.2484337783471112E-2</v>
      </c>
      <c r="CJ179" s="136">
        <f t="shared" si="218"/>
        <v>7.6106282870870609E-2</v>
      </c>
      <c r="CK179" s="137">
        <f t="shared" si="218"/>
        <v>7.7923253100018103E-2</v>
      </c>
    </row>
    <row r="180" spans="1:89">
      <c r="A180" s="249" t="s">
        <v>32</v>
      </c>
      <c r="B180" s="206">
        <v>2497</v>
      </c>
      <c r="C180" s="200">
        <v>3131</v>
      </c>
      <c r="D180" s="201">
        <v>1201</v>
      </c>
      <c r="E180" s="202">
        <v>1574</v>
      </c>
      <c r="F180" s="199">
        <v>611</v>
      </c>
      <c r="G180" s="203">
        <v>479</v>
      </c>
      <c r="H180" s="201">
        <v>1995</v>
      </c>
      <c r="I180" s="202">
        <v>3183</v>
      </c>
      <c r="J180" s="199">
        <v>384</v>
      </c>
      <c r="K180" s="200">
        <v>245</v>
      </c>
      <c r="L180" s="201">
        <v>1169</v>
      </c>
      <c r="M180" s="199">
        <v>939</v>
      </c>
      <c r="N180" s="204">
        <v>1939</v>
      </c>
      <c r="O180" s="207">
        <v>1915</v>
      </c>
      <c r="P180" s="199">
        <v>1126</v>
      </c>
      <c r="Q180" s="200">
        <v>1517</v>
      </c>
      <c r="R180" s="201">
        <v>1195</v>
      </c>
      <c r="S180" s="202">
        <v>1692</v>
      </c>
      <c r="T180" s="199">
        <v>932</v>
      </c>
      <c r="U180" s="203">
        <v>401</v>
      </c>
      <c r="V180" s="201">
        <v>2642</v>
      </c>
      <c r="W180" s="208">
        <v>1479</v>
      </c>
      <c r="X180" s="199">
        <v>2673</v>
      </c>
      <c r="Y180" s="203">
        <v>945</v>
      </c>
      <c r="Z180" s="201">
        <v>4206</v>
      </c>
      <c r="AA180" s="199">
        <v>5330</v>
      </c>
      <c r="AB180" s="173">
        <f t="shared" si="202"/>
        <v>22570</v>
      </c>
      <c r="AC180" s="174">
        <f t="shared" si="197"/>
        <v>22830</v>
      </c>
      <c r="BI180" s="147" t="s">
        <v>32</v>
      </c>
      <c r="BJ180" s="130">
        <f t="shared" ref="BJ180:CK180" si="219">B180/B188</f>
        <v>4.4661062421749241E-2</v>
      </c>
      <c r="BK180" s="131">
        <f t="shared" si="219"/>
        <v>8.9734036455347929E-2</v>
      </c>
      <c r="BL180" s="132">
        <f t="shared" si="219"/>
        <v>5.24866707455642E-2</v>
      </c>
      <c r="BM180" s="133">
        <f t="shared" si="219"/>
        <v>7.6601129063655835E-2</v>
      </c>
      <c r="BN180" s="130">
        <f t="shared" si="219"/>
        <v>4.9198808277639103E-2</v>
      </c>
      <c r="BO180" s="131">
        <f t="shared" si="219"/>
        <v>5.8350590814959191E-2</v>
      </c>
      <c r="BP180" s="132">
        <f t="shared" si="219"/>
        <v>7.2387518142235124E-2</v>
      </c>
      <c r="BQ180" s="133">
        <f t="shared" si="219"/>
        <v>7.8711145181631595E-2</v>
      </c>
      <c r="BR180" s="130">
        <f t="shared" si="219"/>
        <v>5.9013370216689717E-2</v>
      </c>
      <c r="BS180" s="131">
        <f t="shared" si="219"/>
        <v>3.2458929517753046E-2</v>
      </c>
      <c r="BT180" s="132">
        <f t="shared" si="219"/>
        <v>9.4251390792550183E-2</v>
      </c>
      <c r="BU180" s="130">
        <f t="shared" si="219"/>
        <v>4.1843055122320755E-2</v>
      </c>
      <c r="BV180" s="134">
        <f t="shared" si="219"/>
        <v>7.1171634121274405E-2</v>
      </c>
      <c r="BW180" s="135">
        <f t="shared" si="219"/>
        <v>5.3694097855039952E-2</v>
      </c>
      <c r="BX180" s="130">
        <f t="shared" si="219"/>
        <v>6.6627218934911248E-2</v>
      </c>
      <c r="BY180" s="131">
        <f t="shared" si="219"/>
        <v>7.4228115672554676E-2</v>
      </c>
      <c r="BZ180" s="132">
        <f t="shared" si="219"/>
        <v>5.5653874813710882E-2</v>
      </c>
      <c r="CA180" s="133">
        <f t="shared" si="219"/>
        <v>7.1287128712871281E-2</v>
      </c>
      <c r="CB180" s="130">
        <f t="shared" si="219"/>
        <v>9.9967821516679184E-2</v>
      </c>
      <c r="CC180" s="131">
        <f t="shared" si="219"/>
        <v>3.4206261195939607E-2</v>
      </c>
      <c r="CD180" s="132">
        <f t="shared" si="219"/>
        <v>0.10221689170890239</v>
      </c>
      <c r="CE180" s="133">
        <f t="shared" si="219"/>
        <v>5.0379807201008278E-2</v>
      </c>
      <c r="CF180" s="130">
        <f t="shared" si="219"/>
        <v>0.10446711220541681</v>
      </c>
      <c r="CG180" s="131">
        <f t="shared" si="219"/>
        <v>6.0861724737553941E-2</v>
      </c>
      <c r="CH180" s="132">
        <f t="shared" si="219"/>
        <v>7.3674438157963887E-2</v>
      </c>
      <c r="CI180" s="130">
        <f t="shared" si="219"/>
        <v>0.10668321290606674</v>
      </c>
      <c r="CJ180" s="136">
        <f t="shared" si="219"/>
        <v>7.0280217846878185E-2</v>
      </c>
      <c r="CK180" s="137">
        <f t="shared" si="219"/>
        <v>7.1236450097041326E-2</v>
      </c>
    </row>
    <row r="181" spans="1:89">
      <c r="A181" s="248" t="s">
        <v>33</v>
      </c>
      <c r="B181" s="209">
        <v>2444</v>
      </c>
      <c r="C181" s="193">
        <v>3883</v>
      </c>
      <c r="D181" s="194">
        <v>935</v>
      </c>
      <c r="E181" s="195">
        <v>1985</v>
      </c>
      <c r="F181" s="192">
        <v>493</v>
      </c>
      <c r="G181" s="196">
        <v>611</v>
      </c>
      <c r="H181" s="194">
        <v>1498</v>
      </c>
      <c r="I181" s="195">
        <v>3303</v>
      </c>
      <c r="J181" s="192">
        <v>294</v>
      </c>
      <c r="K181" s="193">
        <v>219</v>
      </c>
      <c r="L181" s="194">
        <v>820</v>
      </c>
      <c r="M181" s="192">
        <v>863</v>
      </c>
      <c r="N181" s="197">
        <v>1461</v>
      </c>
      <c r="O181" s="210">
        <v>1930</v>
      </c>
      <c r="P181" s="192">
        <v>912</v>
      </c>
      <c r="Q181" s="193">
        <v>1577</v>
      </c>
      <c r="R181" s="194">
        <v>1086</v>
      </c>
      <c r="S181" s="195">
        <v>1384</v>
      </c>
      <c r="T181" s="192">
        <v>698</v>
      </c>
      <c r="U181" s="196">
        <v>317</v>
      </c>
      <c r="V181" s="194">
        <v>2232</v>
      </c>
      <c r="W181" s="211">
        <v>1018</v>
      </c>
      <c r="X181" s="192">
        <v>1725</v>
      </c>
      <c r="Y181" s="196">
        <v>627</v>
      </c>
      <c r="Z181" s="194">
        <v>2809</v>
      </c>
      <c r="AA181" s="192">
        <v>2952</v>
      </c>
      <c r="AB181" s="173">
        <f t="shared" si="202"/>
        <v>17407</v>
      </c>
      <c r="AC181" s="174">
        <f t="shared" si="197"/>
        <v>20669</v>
      </c>
      <c r="BI181" s="138" t="s">
        <v>33</v>
      </c>
      <c r="BJ181" s="130">
        <f t="shared" ref="BJ181:CK181" si="220">B181/B188</f>
        <v>4.3713110355929174E-2</v>
      </c>
      <c r="BK181" s="131">
        <f t="shared" si="220"/>
        <v>0.11128625472887768</v>
      </c>
      <c r="BL181" s="132">
        <f t="shared" si="220"/>
        <v>4.0861812778603269E-2</v>
      </c>
      <c r="BM181" s="133">
        <f t="shared" si="220"/>
        <v>9.6603075725131396E-2</v>
      </c>
      <c r="BN181" s="130">
        <f t="shared" si="220"/>
        <v>3.9697238102906839E-2</v>
      </c>
      <c r="BO181" s="131">
        <f t="shared" si="220"/>
        <v>7.443050310634669E-2</v>
      </c>
      <c r="BP181" s="132">
        <f t="shared" si="220"/>
        <v>5.4354136429608131E-2</v>
      </c>
      <c r="BQ181" s="133">
        <f t="shared" si="220"/>
        <v>8.1678577610722322E-2</v>
      </c>
      <c r="BR181" s="130">
        <f t="shared" si="220"/>
        <v>4.5182111572153065E-2</v>
      </c>
      <c r="BS181" s="131">
        <f t="shared" si="220"/>
        <v>2.9014308426073131E-2</v>
      </c>
      <c r="BT181" s="132">
        <f t="shared" si="220"/>
        <v>6.6113037168426994E-2</v>
      </c>
      <c r="BU181" s="130">
        <f t="shared" si="220"/>
        <v>3.8456396773762308E-2</v>
      </c>
      <c r="BV181" s="134">
        <f t="shared" si="220"/>
        <v>5.3626486565849361E-2</v>
      </c>
      <c r="BW181" s="135">
        <f t="shared" si="220"/>
        <v>5.4114678255993268E-2</v>
      </c>
      <c r="BX181" s="130">
        <f t="shared" si="220"/>
        <v>5.3964497041420117E-2</v>
      </c>
      <c r="BY181" s="131">
        <f t="shared" si="220"/>
        <v>7.7163967314185053E-2</v>
      </c>
      <c r="BZ181" s="132">
        <f t="shared" si="220"/>
        <v>5.0577496274217586E-2</v>
      </c>
      <c r="CA181" s="133">
        <f t="shared" si="220"/>
        <v>5.8310511902254059E-2</v>
      </c>
      <c r="CB181" s="130">
        <f t="shared" si="220"/>
        <v>7.486860452643998E-2</v>
      </c>
      <c r="CC181" s="131">
        <f t="shared" si="220"/>
        <v>2.7040859848161732E-2</v>
      </c>
      <c r="CD181" s="132">
        <f t="shared" si="220"/>
        <v>8.6354315781328586E-2</v>
      </c>
      <c r="CE181" s="133">
        <f t="shared" si="220"/>
        <v>3.4676567769186227E-2</v>
      </c>
      <c r="CF181" s="130">
        <f t="shared" si="220"/>
        <v>6.7417047719545084E-2</v>
      </c>
      <c r="CG181" s="131">
        <f t="shared" si="220"/>
        <v>4.0381271333805632E-2</v>
      </c>
      <c r="CH181" s="132">
        <f t="shared" si="220"/>
        <v>4.9203874651859381E-2</v>
      </c>
      <c r="CI181" s="130">
        <f t="shared" si="220"/>
        <v>5.9086087147975419E-2</v>
      </c>
      <c r="CJ181" s="136">
        <f t="shared" si="220"/>
        <v>5.4203267703172728E-2</v>
      </c>
      <c r="CK181" s="137">
        <f t="shared" si="220"/>
        <v>6.4493481693199614E-2</v>
      </c>
    </row>
    <row r="182" spans="1:89">
      <c r="A182" s="249" t="s">
        <v>34</v>
      </c>
      <c r="B182" s="206">
        <v>402</v>
      </c>
      <c r="C182" s="200">
        <v>2148</v>
      </c>
      <c r="D182" s="201">
        <v>194</v>
      </c>
      <c r="E182" s="202">
        <v>1093</v>
      </c>
      <c r="F182" s="199">
        <v>110</v>
      </c>
      <c r="G182" s="203">
        <v>370</v>
      </c>
      <c r="H182" s="201">
        <v>477</v>
      </c>
      <c r="I182" s="202">
        <v>2141</v>
      </c>
      <c r="J182" s="199">
        <v>135</v>
      </c>
      <c r="K182" s="200">
        <v>126</v>
      </c>
      <c r="L182" s="201">
        <v>428</v>
      </c>
      <c r="M182" s="199">
        <v>635</v>
      </c>
      <c r="N182" s="204">
        <v>947</v>
      </c>
      <c r="O182" s="207">
        <v>1593</v>
      </c>
      <c r="P182" s="199">
        <v>605</v>
      </c>
      <c r="Q182" s="200">
        <v>1238</v>
      </c>
      <c r="R182" s="201">
        <v>769</v>
      </c>
      <c r="S182" s="202">
        <v>1183</v>
      </c>
      <c r="T182" s="199">
        <v>559</v>
      </c>
      <c r="U182" s="203">
        <v>459</v>
      </c>
      <c r="V182" s="201">
        <v>2317</v>
      </c>
      <c r="W182" s="208">
        <v>1495</v>
      </c>
      <c r="X182" s="199">
        <v>1059</v>
      </c>
      <c r="Y182" s="203">
        <v>999</v>
      </c>
      <c r="Z182" s="201">
        <v>2096</v>
      </c>
      <c r="AA182" s="199">
        <v>2906</v>
      </c>
      <c r="AB182" s="173">
        <f t="shared" si="202"/>
        <v>10098</v>
      </c>
      <c r="AC182" s="174">
        <f t="shared" si="197"/>
        <v>16386</v>
      </c>
      <c r="BI182" s="147" t="s">
        <v>34</v>
      </c>
      <c r="BJ182" s="130">
        <f t="shared" ref="BJ182:CK182" si="221">B182/B188</f>
        <v>7.1901269898050442E-3</v>
      </c>
      <c r="BK182" s="131">
        <f t="shared" si="221"/>
        <v>6.1561389430241892E-2</v>
      </c>
      <c r="BL182" s="132">
        <f t="shared" si="221"/>
        <v>8.4782798706406776E-3</v>
      </c>
      <c r="BM182" s="133">
        <f t="shared" si="221"/>
        <v>5.3192524819933813E-2</v>
      </c>
      <c r="BN182" s="130">
        <f t="shared" si="221"/>
        <v>8.8573959255978749E-3</v>
      </c>
      <c r="BO182" s="131">
        <f t="shared" si="221"/>
        <v>4.5072481422828603E-2</v>
      </c>
      <c r="BP182" s="132">
        <f t="shared" si="221"/>
        <v>1.7307692307692309E-2</v>
      </c>
      <c r="BQ182" s="133">
        <f t="shared" si="221"/>
        <v>5.294394025569376E-2</v>
      </c>
      <c r="BR182" s="130">
        <f t="shared" si="221"/>
        <v>2.0746887966804978E-2</v>
      </c>
      <c r="BS182" s="131">
        <f t="shared" si="221"/>
        <v>1.6693163751987282E-2</v>
      </c>
      <c r="BT182" s="132">
        <f t="shared" si="221"/>
        <v>3.4507780375715551E-2</v>
      </c>
      <c r="BU182" s="130">
        <f t="shared" si="221"/>
        <v>2.8296421728086985E-2</v>
      </c>
      <c r="BV182" s="134">
        <f t="shared" si="221"/>
        <v>3.4759947144325357E-2</v>
      </c>
      <c r="BW182" s="135">
        <f t="shared" si="221"/>
        <v>4.4665638581242117E-2</v>
      </c>
      <c r="BX182" s="130">
        <f t="shared" si="221"/>
        <v>3.5798816568047336E-2</v>
      </c>
      <c r="BY182" s="131">
        <f t="shared" si="221"/>
        <v>6.0576405538973428E-2</v>
      </c>
      <c r="BZ182" s="132">
        <f t="shared" si="221"/>
        <v>3.5814083457526083E-2</v>
      </c>
      <c r="CA182" s="133">
        <f t="shared" si="221"/>
        <v>4.9842005477143458E-2</v>
      </c>
      <c r="CB182" s="130">
        <f t="shared" si="221"/>
        <v>5.995924058779363E-2</v>
      </c>
      <c r="CC182" s="131">
        <f t="shared" si="221"/>
        <v>3.9153800221786231E-2</v>
      </c>
      <c r="CD182" s="132">
        <f t="shared" si="221"/>
        <v>8.9642898595581694E-2</v>
      </c>
      <c r="CE182" s="133">
        <f t="shared" si="221"/>
        <v>5.0924822018598631E-2</v>
      </c>
      <c r="CF182" s="130">
        <f t="shared" si="221"/>
        <v>4.1388204947825066E-2</v>
      </c>
      <c r="CG182" s="131">
        <f t="shared" si="221"/>
        <v>6.4339537579699874E-2</v>
      </c>
      <c r="CH182" s="132">
        <f t="shared" si="221"/>
        <v>3.6714603513811769E-2</v>
      </c>
      <c r="CI182" s="130">
        <f t="shared" si="221"/>
        <v>5.8165368987810495E-2</v>
      </c>
      <c r="CJ182" s="136">
        <f t="shared" si="221"/>
        <v>3.1443936190419845E-2</v>
      </c>
      <c r="CK182" s="137">
        <f t="shared" si="221"/>
        <v>5.1129236587390242E-2</v>
      </c>
    </row>
    <row r="183" spans="1:89">
      <c r="A183" s="248" t="s">
        <v>35</v>
      </c>
      <c r="B183" s="209">
        <v>0</v>
      </c>
      <c r="C183" s="193">
        <v>1838</v>
      </c>
      <c r="D183" s="194">
        <v>3</v>
      </c>
      <c r="E183" s="195">
        <v>938</v>
      </c>
      <c r="F183" s="192">
        <v>4</v>
      </c>
      <c r="G183" s="196">
        <v>292</v>
      </c>
      <c r="H183" s="194">
        <v>25</v>
      </c>
      <c r="I183" s="195">
        <v>1676</v>
      </c>
      <c r="J183" s="192">
        <v>18</v>
      </c>
      <c r="K183" s="193">
        <v>106</v>
      </c>
      <c r="L183" s="194">
        <v>77</v>
      </c>
      <c r="M183" s="192">
        <v>156</v>
      </c>
      <c r="N183" s="197">
        <v>95</v>
      </c>
      <c r="O183" s="210">
        <v>360</v>
      </c>
      <c r="P183" s="192">
        <v>147</v>
      </c>
      <c r="Q183" s="193">
        <v>169</v>
      </c>
      <c r="R183" s="194">
        <v>95</v>
      </c>
      <c r="S183" s="195">
        <v>125</v>
      </c>
      <c r="T183" s="192">
        <v>60</v>
      </c>
      <c r="U183" s="196">
        <v>8</v>
      </c>
      <c r="V183" s="194">
        <v>79</v>
      </c>
      <c r="W183" s="211">
        <v>50</v>
      </c>
      <c r="X183" s="192">
        <v>86</v>
      </c>
      <c r="Y183" s="196">
        <v>27</v>
      </c>
      <c r="Z183" s="194">
        <v>22</v>
      </c>
      <c r="AA183" s="192">
        <v>98</v>
      </c>
      <c r="AB183" s="173">
        <f t="shared" si="202"/>
        <v>711</v>
      </c>
      <c r="AC183" s="174">
        <f t="shared" si="197"/>
        <v>5843</v>
      </c>
      <c r="BI183" s="138" t="s">
        <v>35</v>
      </c>
      <c r="BJ183" s="130">
        <f t="shared" ref="BJ183:CK183" si="222">B183/B188</f>
        <v>0</v>
      </c>
      <c r="BK183" s="131">
        <f t="shared" si="222"/>
        <v>5.2676831365355954E-2</v>
      </c>
      <c r="BL183" s="132">
        <f t="shared" si="222"/>
        <v>1.3110742068001048E-4</v>
      </c>
      <c r="BM183" s="133">
        <f t="shared" si="222"/>
        <v>4.5649211602102398E-2</v>
      </c>
      <c r="BN183" s="130">
        <f t="shared" si="222"/>
        <v>3.2208712456719541E-4</v>
      </c>
      <c r="BO183" s="131">
        <f t="shared" si="222"/>
        <v>3.5570715068826898E-2</v>
      </c>
      <c r="BP183" s="132">
        <f t="shared" si="222"/>
        <v>9.0711175616835997E-4</v>
      </c>
      <c r="BQ183" s="133">
        <f t="shared" si="222"/>
        <v>4.1445139592967188E-2</v>
      </c>
      <c r="BR183" s="130">
        <f t="shared" si="222"/>
        <v>2.7662517289073307E-3</v>
      </c>
      <c r="BS183" s="131">
        <f t="shared" si="222"/>
        <v>1.4043455219925808E-2</v>
      </c>
      <c r="BT183" s="132">
        <f t="shared" si="222"/>
        <v>6.208175441425462E-3</v>
      </c>
      <c r="BU183" s="130">
        <f t="shared" si="222"/>
        <v>6.951561873356802E-3</v>
      </c>
      <c r="BV183" s="134">
        <f t="shared" si="222"/>
        <v>3.4870063133166937E-3</v>
      </c>
      <c r="BW183" s="135">
        <f t="shared" si="222"/>
        <v>1.0093929622879574E-2</v>
      </c>
      <c r="BX183" s="130">
        <f t="shared" si="222"/>
        <v>8.6982248520710067E-3</v>
      </c>
      <c r="BY183" s="131">
        <f t="shared" si="222"/>
        <v>8.2693154572588932E-3</v>
      </c>
      <c r="BZ183" s="132">
        <f t="shared" si="222"/>
        <v>4.4243666169895678E-3</v>
      </c>
      <c r="CA183" s="133">
        <f t="shared" si="222"/>
        <v>5.2664840952180323E-3</v>
      </c>
      <c r="CB183" s="130">
        <f t="shared" si="222"/>
        <v>6.4356966641638961E-3</v>
      </c>
      <c r="CC183" s="131">
        <f t="shared" si="222"/>
        <v>6.8241917597884497E-4</v>
      </c>
      <c r="CD183" s="132">
        <f t="shared" si="222"/>
        <v>3.0564475567764152E-3</v>
      </c>
      <c r="CE183" s="133">
        <f t="shared" si="222"/>
        <v>1.7031713049698539E-3</v>
      </c>
      <c r="CF183" s="130">
        <f t="shared" si="222"/>
        <v>3.3610817993512329E-3</v>
      </c>
      <c r="CG183" s="131">
        <f t="shared" si="222"/>
        <v>1.7389064210729696E-3</v>
      </c>
      <c r="CH183" s="132">
        <f t="shared" si="222"/>
        <v>3.8536320482054334E-4</v>
      </c>
      <c r="CI183" s="130">
        <f t="shared" si="222"/>
        <v>1.9615299933948478E-3</v>
      </c>
      <c r="CJ183" s="136">
        <f t="shared" si="222"/>
        <v>2.21396698666949E-3</v>
      </c>
      <c r="CK183" s="137">
        <f t="shared" si="222"/>
        <v>1.8231913180771463E-2</v>
      </c>
    </row>
    <row r="184" spans="1:89">
      <c r="A184" s="249" t="s">
        <v>36</v>
      </c>
      <c r="B184" s="206">
        <v>0</v>
      </c>
      <c r="C184" s="200">
        <v>0</v>
      </c>
      <c r="D184" s="201">
        <v>0</v>
      </c>
      <c r="E184" s="202">
        <v>0</v>
      </c>
      <c r="F184" s="199">
        <v>0</v>
      </c>
      <c r="G184" s="203">
        <v>0</v>
      </c>
      <c r="H184" s="201">
        <v>0</v>
      </c>
      <c r="I184" s="202">
        <v>0</v>
      </c>
      <c r="J184" s="199">
        <v>0</v>
      </c>
      <c r="K184" s="203">
        <v>0</v>
      </c>
      <c r="L184" s="201">
        <v>0</v>
      </c>
      <c r="M184" s="199">
        <v>0</v>
      </c>
      <c r="N184" s="204">
        <v>0</v>
      </c>
      <c r="O184" s="207">
        <v>0</v>
      </c>
      <c r="P184" s="199">
        <v>0</v>
      </c>
      <c r="Q184" s="203">
        <v>0</v>
      </c>
      <c r="R184" s="201">
        <v>0</v>
      </c>
      <c r="S184" s="202">
        <v>0</v>
      </c>
      <c r="T184" s="199">
        <v>0</v>
      </c>
      <c r="U184" s="203">
        <v>0</v>
      </c>
      <c r="V184" s="201">
        <v>0</v>
      </c>
      <c r="W184" s="202">
        <v>0</v>
      </c>
      <c r="X184" s="199">
        <v>0</v>
      </c>
      <c r="Y184" s="203">
        <v>0</v>
      </c>
      <c r="Z184" s="201">
        <v>0</v>
      </c>
      <c r="AA184" s="199">
        <v>0</v>
      </c>
      <c r="AB184" s="173">
        <f t="shared" si="202"/>
        <v>0</v>
      </c>
      <c r="AC184" s="174">
        <f t="shared" si="197"/>
        <v>0</v>
      </c>
      <c r="BI184" s="147" t="s">
        <v>36</v>
      </c>
      <c r="BJ184" s="130">
        <f t="shared" ref="BJ184:CK184" si="223">B184/B188</f>
        <v>0</v>
      </c>
      <c r="BK184" s="131">
        <f t="shared" si="223"/>
        <v>0</v>
      </c>
      <c r="BL184" s="132">
        <f t="shared" si="223"/>
        <v>0</v>
      </c>
      <c r="BM184" s="133">
        <f t="shared" si="223"/>
        <v>0</v>
      </c>
      <c r="BN184" s="130">
        <f t="shared" si="223"/>
        <v>0</v>
      </c>
      <c r="BO184" s="131">
        <f t="shared" si="223"/>
        <v>0</v>
      </c>
      <c r="BP184" s="132">
        <f t="shared" si="223"/>
        <v>0</v>
      </c>
      <c r="BQ184" s="133">
        <f t="shared" si="223"/>
        <v>0</v>
      </c>
      <c r="BR184" s="130">
        <f t="shared" si="223"/>
        <v>0</v>
      </c>
      <c r="BS184" s="131">
        <f t="shared" si="223"/>
        <v>0</v>
      </c>
      <c r="BT184" s="132">
        <f t="shared" si="223"/>
        <v>0</v>
      </c>
      <c r="BU184" s="130">
        <f t="shared" si="223"/>
        <v>0</v>
      </c>
      <c r="BV184" s="134">
        <f t="shared" si="223"/>
        <v>0</v>
      </c>
      <c r="BW184" s="135">
        <f t="shared" si="223"/>
        <v>0</v>
      </c>
      <c r="BX184" s="130">
        <f t="shared" si="223"/>
        <v>0</v>
      </c>
      <c r="BY184" s="131">
        <f t="shared" si="223"/>
        <v>0</v>
      </c>
      <c r="BZ184" s="132">
        <f t="shared" si="223"/>
        <v>0</v>
      </c>
      <c r="CA184" s="133">
        <f t="shared" si="223"/>
        <v>0</v>
      </c>
      <c r="CB184" s="130">
        <f t="shared" si="223"/>
        <v>0</v>
      </c>
      <c r="CC184" s="131">
        <f t="shared" si="223"/>
        <v>0</v>
      </c>
      <c r="CD184" s="132">
        <f t="shared" si="223"/>
        <v>0</v>
      </c>
      <c r="CE184" s="133">
        <f t="shared" si="223"/>
        <v>0</v>
      </c>
      <c r="CF184" s="130">
        <f t="shared" si="223"/>
        <v>0</v>
      </c>
      <c r="CG184" s="131">
        <f t="shared" si="223"/>
        <v>0</v>
      </c>
      <c r="CH184" s="132">
        <f t="shared" si="223"/>
        <v>0</v>
      </c>
      <c r="CI184" s="130">
        <f t="shared" si="223"/>
        <v>0</v>
      </c>
      <c r="CJ184" s="136">
        <f t="shared" si="223"/>
        <v>0</v>
      </c>
      <c r="CK184" s="137">
        <f t="shared" si="223"/>
        <v>0</v>
      </c>
    </row>
    <row r="185" spans="1:89">
      <c r="A185" s="248" t="s">
        <v>37</v>
      </c>
      <c r="B185" s="60">
        <v>0</v>
      </c>
      <c r="C185" s="61">
        <v>0</v>
      </c>
      <c r="D185" s="140">
        <v>0</v>
      </c>
      <c r="E185" s="141">
        <v>0</v>
      </c>
      <c r="F185" s="139">
        <v>0</v>
      </c>
      <c r="G185" s="142">
        <v>0</v>
      </c>
      <c r="H185" s="140">
        <v>0</v>
      </c>
      <c r="I185" s="141">
        <v>0</v>
      </c>
      <c r="J185" s="139">
        <v>0</v>
      </c>
      <c r="K185" s="142">
        <v>0</v>
      </c>
      <c r="L185" s="140">
        <v>0</v>
      </c>
      <c r="M185" s="139">
        <v>0</v>
      </c>
      <c r="N185" s="143">
        <v>0</v>
      </c>
      <c r="O185" s="144">
        <v>0</v>
      </c>
      <c r="P185" s="139">
        <v>0</v>
      </c>
      <c r="Q185" s="142">
        <v>0</v>
      </c>
      <c r="R185" s="140">
        <v>0</v>
      </c>
      <c r="S185" s="141">
        <v>0</v>
      </c>
      <c r="T185" s="139">
        <v>0</v>
      </c>
      <c r="U185" s="142">
        <v>0</v>
      </c>
      <c r="V185" s="140">
        <v>0</v>
      </c>
      <c r="W185" s="141">
        <v>0</v>
      </c>
      <c r="X185" s="139">
        <v>0</v>
      </c>
      <c r="Y185" s="142">
        <v>0</v>
      </c>
      <c r="Z185" s="145">
        <v>0</v>
      </c>
      <c r="AA185" s="146">
        <v>0</v>
      </c>
      <c r="AB185" s="173">
        <f t="shared" ref="AB185" si="224">B185+D185+F185+H185+J185+L185+N185+P185+R185+T185+V185+X185+Z185</f>
        <v>0</v>
      </c>
      <c r="AC185" s="174">
        <f t="shared" ref="AC185" si="225">C185+E185+G185+I185+K185+M185+O185+Q185+S185+U185+W185+Y185+AA185</f>
        <v>0</v>
      </c>
      <c r="BI185" s="138" t="s">
        <v>37</v>
      </c>
      <c r="BJ185" s="130">
        <f t="shared" ref="BJ185:CK185" si="226">B185/B188</f>
        <v>0</v>
      </c>
      <c r="BK185" s="131">
        <f t="shared" si="226"/>
        <v>0</v>
      </c>
      <c r="BL185" s="132">
        <f t="shared" si="226"/>
        <v>0</v>
      </c>
      <c r="BM185" s="133">
        <f t="shared" si="226"/>
        <v>0</v>
      </c>
      <c r="BN185" s="130">
        <f t="shared" si="226"/>
        <v>0</v>
      </c>
      <c r="BO185" s="131">
        <f t="shared" si="226"/>
        <v>0</v>
      </c>
      <c r="BP185" s="132">
        <f t="shared" si="226"/>
        <v>0</v>
      </c>
      <c r="BQ185" s="133">
        <f t="shared" si="226"/>
        <v>0</v>
      </c>
      <c r="BR185" s="130">
        <f t="shared" si="226"/>
        <v>0</v>
      </c>
      <c r="BS185" s="131">
        <f t="shared" si="226"/>
        <v>0</v>
      </c>
      <c r="BT185" s="132">
        <f t="shared" si="226"/>
        <v>0</v>
      </c>
      <c r="BU185" s="130">
        <f t="shared" si="226"/>
        <v>0</v>
      </c>
      <c r="BV185" s="134">
        <f t="shared" si="226"/>
        <v>0</v>
      </c>
      <c r="BW185" s="135">
        <f t="shared" si="226"/>
        <v>0</v>
      </c>
      <c r="BX185" s="130">
        <f t="shared" si="226"/>
        <v>0</v>
      </c>
      <c r="BY185" s="131">
        <f t="shared" si="226"/>
        <v>0</v>
      </c>
      <c r="BZ185" s="132">
        <f t="shared" si="226"/>
        <v>0</v>
      </c>
      <c r="CA185" s="133">
        <f t="shared" si="226"/>
        <v>0</v>
      </c>
      <c r="CB185" s="130">
        <f t="shared" si="226"/>
        <v>0</v>
      </c>
      <c r="CC185" s="131">
        <f t="shared" si="226"/>
        <v>0</v>
      </c>
      <c r="CD185" s="132">
        <f t="shared" si="226"/>
        <v>0</v>
      </c>
      <c r="CE185" s="133">
        <f t="shared" si="226"/>
        <v>0</v>
      </c>
      <c r="CF185" s="130">
        <f t="shared" si="226"/>
        <v>0</v>
      </c>
      <c r="CG185" s="131">
        <f t="shared" si="226"/>
        <v>0</v>
      </c>
      <c r="CH185" s="132">
        <f t="shared" si="226"/>
        <v>0</v>
      </c>
      <c r="CI185" s="130">
        <f t="shared" si="226"/>
        <v>0</v>
      </c>
      <c r="CJ185" s="136">
        <f t="shared" si="226"/>
        <v>0</v>
      </c>
      <c r="CK185" s="137">
        <f t="shared" si="226"/>
        <v>0</v>
      </c>
    </row>
    <row r="186" spans="1:89">
      <c r="A186" s="249" t="s">
        <v>38</v>
      </c>
      <c r="B186" s="58"/>
      <c r="C186" s="59"/>
      <c r="D186" s="153"/>
      <c r="E186" s="150"/>
      <c r="F186" s="151"/>
      <c r="G186" s="152"/>
      <c r="H186" s="153"/>
      <c r="I186" s="150"/>
      <c r="J186" s="151"/>
      <c r="K186" s="152"/>
      <c r="L186" s="153"/>
      <c r="M186" s="151"/>
      <c r="N186" s="155"/>
      <c r="O186" s="154"/>
      <c r="P186" s="151"/>
      <c r="Q186" s="152"/>
      <c r="R186" s="153"/>
      <c r="S186" s="150"/>
      <c r="T186" s="151"/>
      <c r="U186" s="152"/>
      <c r="V186" s="153"/>
      <c r="W186" s="150"/>
      <c r="X186" s="151"/>
      <c r="Y186" s="152"/>
      <c r="Z186" s="149"/>
      <c r="AA186" s="148"/>
      <c r="AB186" s="173"/>
      <c r="AC186" s="174"/>
      <c r="BI186" s="147" t="s">
        <v>38</v>
      </c>
      <c r="BJ186" s="130">
        <f t="shared" ref="BJ186:CK186" si="227">B186/B188</f>
        <v>0</v>
      </c>
      <c r="BK186" s="131">
        <f t="shared" si="227"/>
        <v>0</v>
      </c>
      <c r="BL186" s="132">
        <f t="shared" si="227"/>
        <v>0</v>
      </c>
      <c r="BM186" s="133">
        <f t="shared" si="227"/>
        <v>0</v>
      </c>
      <c r="BN186" s="130">
        <f t="shared" si="227"/>
        <v>0</v>
      </c>
      <c r="BO186" s="131">
        <f t="shared" si="227"/>
        <v>0</v>
      </c>
      <c r="BP186" s="132">
        <f t="shared" si="227"/>
        <v>0</v>
      </c>
      <c r="BQ186" s="133">
        <f t="shared" si="227"/>
        <v>0</v>
      </c>
      <c r="BR186" s="130">
        <f t="shared" si="227"/>
        <v>0</v>
      </c>
      <c r="BS186" s="131">
        <f t="shared" si="227"/>
        <v>0</v>
      </c>
      <c r="BT186" s="132">
        <f t="shared" si="227"/>
        <v>0</v>
      </c>
      <c r="BU186" s="130">
        <f t="shared" si="227"/>
        <v>0</v>
      </c>
      <c r="BV186" s="134">
        <f t="shared" si="227"/>
        <v>0</v>
      </c>
      <c r="BW186" s="135">
        <f t="shared" si="227"/>
        <v>0</v>
      </c>
      <c r="BX186" s="130">
        <f t="shared" si="227"/>
        <v>0</v>
      </c>
      <c r="BY186" s="131">
        <f t="shared" si="227"/>
        <v>0</v>
      </c>
      <c r="BZ186" s="132">
        <f t="shared" si="227"/>
        <v>0</v>
      </c>
      <c r="CA186" s="133">
        <f t="shared" si="227"/>
        <v>0</v>
      </c>
      <c r="CB186" s="130">
        <f t="shared" si="227"/>
        <v>0</v>
      </c>
      <c r="CC186" s="131">
        <f t="shared" si="227"/>
        <v>0</v>
      </c>
      <c r="CD186" s="132">
        <f t="shared" si="227"/>
        <v>0</v>
      </c>
      <c r="CE186" s="133">
        <f t="shared" si="227"/>
        <v>0</v>
      </c>
      <c r="CF186" s="130">
        <f t="shared" si="227"/>
        <v>0</v>
      </c>
      <c r="CG186" s="131">
        <f t="shared" si="227"/>
        <v>0</v>
      </c>
      <c r="CH186" s="132">
        <f t="shared" si="227"/>
        <v>0</v>
      </c>
      <c r="CI186" s="130">
        <f t="shared" si="227"/>
        <v>0</v>
      </c>
      <c r="CJ186" s="136">
        <f t="shared" si="227"/>
        <v>0</v>
      </c>
      <c r="CK186" s="137">
        <f t="shared" si="227"/>
        <v>0</v>
      </c>
    </row>
    <row r="187" spans="1:89" ht="14" thickBot="1">
      <c r="A187" s="248" t="s">
        <v>39</v>
      </c>
      <c r="B187" s="60"/>
      <c r="C187" s="61"/>
      <c r="D187" s="140"/>
      <c r="E187" s="141"/>
      <c r="F187" s="139"/>
      <c r="G187" s="142"/>
      <c r="H187" s="140"/>
      <c r="I187" s="141"/>
      <c r="J187" s="139"/>
      <c r="K187" s="142"/>
      <c r="L187" s="140"/>
      <c r="M187" s="139"/>
      <c r="N187" s="143"/>
      <c r="O187" s="144"/>
      <c r="P187" s="139"/>
      <c r="Q187" s="142"/>
      <c r="R187" s="140"/>
      <c r="S187" s="141"/>
      <c r="T187" s="139"/>
      <c r="U187" s="142"/>
      <c r="V187" s="140"/>
      <c r="W187" s="141"/>
      <c r="X187" s="139"/>
      <c r="Y187" s="142"/>
      <c r="Z187" s="145"/>
      <c r="AA187" s="146"/>
      <c r="AB187" s="173"/>
      <c r="AC187" s="174"/>
      <c r="BI187" s="138" t="s">
        <v>39</v>
      </c>
      <c r="BJ187" s="130">
        <f t="shared" ref="BJ187:CK187" si="228">B187/B188</f>
        <v>0</v>
      </c>
      <c r="BK187" s="131">
        <f t="shared" si="228"/>
        <v>0</v>
      </c>
      <c r="BL187" s="132">
        <f t="shared" si="228"/>
        <v>0</v>
      </c>
      <c r="BM187" s="133">
        <f t="shared" si="228"/>
        <v>0</v>
      </c>
      <c r="BN187" s="130">
        <f t="shared" si="228"/>
        <v>0</v>
      </c>
      <c r="BO187" s="131">
        <f t="shared" si="228"/>
        <v>0</v>
      </c>
      <c r="BP187" s="132">
        <f t="shared" si="228"/>
        <v>0</v>
      </c>
      <c r="BQ187" s="133">
        <f t="shared" si="228"/>
        <v>0</v>
      </c>
      <c r="BR187" s="130">
        <f t="shared" si="228"/>
        <v>0</v>
      </c>
      <c r="BS187" s="131">
        <f t="shared" si="228"/>
        <v>0</v>
      </c>
      <c r="BT187" s="132">
        <f t="shared" si="228"/>
        <v>0</v>
      </c>
      <c r="BU187" s="130">
        <f t="shared" si="228"/>
        <v>0</v>
      </c>
      <c r="BV187" s="134">
        <f t="shared" si="228"/>
        <v>0</v>
      </c>
      <c r="BW187" s="135">
        <f t="shared" si="228"/>
        <v>0</v>
      </c>
      <c r="BX187" s="130">
        <f t="shared" si="228"/>
        <v>0</v>
      </c>
      <c r="BY187" s="131">
        <f t="shared" si="228"/>
        <v>0</v>
      </c>
      <c r="BZ187" s="132">
        <f t="shared" si="228"/>
        <v>0</v>
      </c>
      <c r="CA187" s="133">
        <f t="shared" si="228"/>
        <v>0</v>
      </c>
      <c r="CB187" s="130">
        <f t="shared" si="228"/>
        <v>0</v>
      </c>
      <c r="CC187" s="131">
        <f t="shared" si="228"/>
        <v>0</v>
      </c>
      <c r="CD187" s="132">
        <f t="shared" si="228"/>
        <v>0</v>
      </c>
      <c r="CE187" s="133">
        <f t="shared" si="228"/>
        <v>0</v>
      </c>
      <c r="CF187" s="130">
        <f t="shared" si="228"/>
        <v>0</v>
      </c>
      <c r="CG187" s="131">
        <f t="shared" si="228"/>
        <v>0</v>
      </c>
      <c r="CH187" s="132">
        <f t="shared" si="228"/>
        <v>0</v>
      </c>
      <c r="CI187" s="130">
        <f t="shared" si="228"/>
        <v>0</v>
      </c>
      <c r="CJ187" s="136">
        <f t="shared" si="228"/>
        <v>0</v>
      </c>
      <c r="CK187" s="137">
        <f t="shared" si="228"/>
        <v>0</v>
      </c>
    </row>
    <row r="188" spans="1:89" ht="15" thickTop="1" thickBot="1">
      <c r="A188" s="242" t="s">
        <v>13</v>
      </c>
      <c r="B188" s="281">
        <f>SUM(B165:B187)</f>
        <v>55910</v>
      </c>
      <c r="C188" s="281">
        <f t="shared" ref="C188:AA188" si="229">SUM(C165:C187)</f>
        <v>34892</v>
      </c>
      <c r="D188" s="281">
        <f t="shared" si="229"/>
        <v>22882</v>
      </c>
      <c r="E188" s="281">
        <f t="shared" si="229"/>
        <v>20548</v>
      </c>
      <c r="F188" s="281">
        <f t="shared" si="229"/>
        <v>12419</v>
      </c>
      <c r="G188" s="281">
        <f t="shared" si="229"/>
        <v>8209</v>
      </c>
      <c r="H188" s="281">
        <f t="shared" si="229"/>
        <v>27560</v>
      </c>
      <c r="I188" s="281">
        <f t="shared" si="229"/>
        <v>40439</v>
      </c>
      <c r="J188" s="281">
        <f t="shared" si="229"/>
        <v>6507</v>
      </c>
      <c r="K188" s="281">
        <f t="shared" si="229"/>
        <v>7548</v>
      </c>
      <c r="L188" s="281">
        <f t="shared" si="229"/>
        <v>12403</v>
      </c>
      <c r="M188" s="281">
        <f t="shared" si="229"/>
        <v>22441</v>
      </c>
      <c r="N188" s="281">
        <f t="shared" si="229"/>
        <v>27244</v>
      </c>
      <c r="O188" s="281">
        <f t="shared" si="229"/>
        <v>35665</v>
      </c>
      <c r="P188" s="281">
        <f t="shared" si="229"/>
        <v>16900</v>
      </c>
      <c r="Q188" s="281">
        <f t="shared" si="229"/>
        <v>20437</v>
      </c>
      <c r="R188" s="281">
        <f t="shared" si="229"/>
        <v>21472</v>
      </c>
      <c r="S188" s="281">
        <f t="shared" si="229"/>
        <v>23735</v>
      </c>
      <c r="T188" s="281">
        <f t="shared" si="229"/>
        <v>9323</v>
      </c>
      <c r="U188" s="281">
        <f t="shared" si="229"/>
        <v>11723</v>
      </c>
      <c r="V188" s="281">
        <f t="shared" si="229"/>
        <v>25847</v>
      </c>
      <c r="W188" s="281">
        <f t="shared" si="229"/>
        <v>29357</v>
      </c>
      <c r="X188" s="281">
        <f t="shared" si="229"/>
        <v>25587</v>
      </c>
      <c r="Y188" s="281">
        <f t="shared" si="229"/>
        <v>15527</v>
      </c>
      <c r="Z188" s="281">
        <f t="shared" si="229"/>
        <v>57089</v>
      </c>
      <c r="AA188" s="281">
        <f t="shared" si="229"/>
        <v>49961</v>
      </c>
      <c r="AB188" s="175">
        <f>SUM(AB164:AB187)</f>
        <v>321143</v>
      </c>
      <c r="AC188" s="176">
        <f>SUM(AC164:AC187)</f>
        <v>320482</v>
      </c>
      <c r="BI188" s="242" t="s">
        <v>13</v>
      </c>
      <c r="BJ188" s="156">
        <f>SUM(BJ164:BJ187)</f>
        <v>1.0000000000000002</v>
      </c>
      <c r="BK188" s="157">
        <f t="shared" ref="BK188:CK188" si="230">SUM(BK164:BK187)</f>
        <v>1</v>
      </c>
      <c r="BL188" s="156">
        <f t="shared" si="230"/>
        <v>1.0000000000000002</v>
      </c>
      <c r="BM188" s="157">
        <f t="shared" si="230"/>
        <v>1</v>
      </c>
      <c r="BN188" s="156">
        <f t="shared" si="230"/>
        <v>1</v>
      </c>
      <c r="BO188" s="157">
        <f t="shared" si="230"/>
        <v>0.99999999999999989</v>
      </c>
      <c r="BP188" s="156">
        <f t="shared" si="230"/>
        <v>1.0000000000000002</v>
      </c>
      <c r="BQ188" s="157">
        <f t="shared" si="230"/>
        <v>0.99999999999999978</v>
      </c>
      <c r="BR188" s="156">
        <f t="shared" si="230"/>
        <v>1</v>
      </c>
      <c r="BS188" s="157">
        <f t="shared" si="230"/>
        <v>1</v>
      </c>
      <c r="BT188" s="156">
        <f t="shared" si="230"/>
        <v>1</v>
      </c>
      <c r="BU188" s="157">
        <f t="shared" si="230"/>
        <v>1.0000000000000002</v>
      </c>
      <c r="BV188" s="156">
        <f t="shared" si="230"/>
        <v>1</v>
      </c>
      <c r="BW188" s="157">
        <f t="shared" si="230"/>
        <v>0.99999999999999989</v>
      </c>
      <c r="BX188" s="156">
        <f t="shared" si="230"/>
        <v>1</v>
      </c>
      <c r="BY188" s="157">
        <f t="shared" si="230"/>
        <v>1.0000000000000002</v>
      </c>
      <c r="BZ188" s="156">
        <f t="shared" si="230"/>
        <v>1.0000000000000002</v>
      </c>
      <c r="CA188" s="157">
        <f t="shared" si="230"/>
        <v>1</v>
      </c>
      <c r="CB188" s="156">
        <f t="shared" si="230"/>
        <v>1</v>
      </c>
      <c r="CC188" s="157">
        <f t="shared" si="230"/>
        <v>1</v>
      </c>
      <c r="CD188" s="156">
        <f t="shared" si="230"/>
        <v>1</v>
      </c>
      <c r="CE188" s="157">
        <f t="shared" si="230"/>
        <v>1.0000000000000002</v>
      </c>
      <c r="CF188" s="156">
        <f t="shared" si="230"/>
        <v>1</v>
      </c>
      <c r="CG188" s="157">
        <f t="shared" si="230"/>
        <v>1</v>
      </c>
      <c r="CH188" s="156">
        <f t="shared" si="230"/>
        <v>1</v>
      </c>
      <c r="CI188" s="157">
        <f t="shared" si="230"/>
        <v>1</v>
      </c>
      <c r="CJ188" s="156">
        <f t="shared" si="230"/>
        <v>1</v>
      </c>
      <c r="CK188" s="157">
        <f t="shared" si="230"/>
        <v>0.99999999999999989</v>
      </c>
    </row>
    <row r="189" spans="1:89" ht="14" thickTop="1">
      <c r="A189" s="190"/>
    </row>
    <row r="191" spans="1:89">
      <c r="A191" s="318">
        <f>+A160+1</f>
        <v>43531</v>
      </c>
      <c r="B191" s="318"/>
      <c r="C191" s="318"/>
      <c r="D191" s="318"/>
      <c r="BI191" s="317">
        <f>+BI160+1</f>
        <v>43531</v>
      </c>
      <c r="BJ191" s="317"/>
      <c r="BK191" s="317"/>
      <c r="BL191" s="317"/>
    </row>
    <row r="192" spans="1:89" ht="14" thickBot="1">
      <c r="AE192" s="246" t="s">
        <v>87</v>
      </c>
    </row>
    <row r="193" spans="1:89" ht="15" thickTop="1" thickBot="1">
      <c r="A193" s="315" t="s">
        <v>0</v>
      </c>
      <c r="B193" s="309" t="s">
        <v>1</v>
      </c>
      <c r="C193" s="310"/>
      <c r="D193" s="309" t="s">
        <v>2</v>
      </c>
      <c r="E193" s="310"/>
      <c r="F193" s="309" t="s">
        <v>3</v>
      </c>
      <c r="G193" s="310"/>
      <c r="H193" s="309" t="s">
        <v>4</v>
      </c>
      <c r="I193" s="310"/>
      <c r="J193" s="309" t="s">
        <v>5</v>
      </c>
      <c r="K193" s="310"/>
      <c r="L193" s="309" t="s">
        <v>6</v>
      </c>
      <c r="M193" s="310"/>
      <c r="N193" s="309" t="s">
        <v>7</v>
      </c>
      <c r="O193" s="310"/>
      <c r="P193" s="309" t="s">
        <v>8</v>
      </c>
      <c r="Q193" s="310"/>
      <c r="R193" s="309" t="s">
        <v>9</v>
      </c>
      <c r="S193" s="310"/>
      <c r="T193" s="309" t="s">
        <v>10</v>
      </c>
      <c r="U193" s="310"/>
      <c r="V193" s="309" t="s">
        <v>11</v>
      </c>
      <c r="W193" s="310"/>
      <c r="X193" s="309" t="s">
        <v>12</v>
      </c>
      <c r="Y193" s="310"/>
      <c r="Z193" s="311" t="s">
        <v>40</v>
      </c>
      <c r="AA193" s="312"/>
      <c r="AB193" s="313" t="s">
        <v>41</v>
      </c>
      <c r="AC193" s="314"/>
      <c r="AE193" s="315" t="s">
        <v>0</v>
      </c>
      <c r="AF193" s="309" t="s">
        <v>1</v>
      </c>
      <c r="AG193" s="310"/>
      <c r="AH193" s="309" t="s">
        <v>2</v>
      </c>
      <c r="AI193" s="310"/>
      <c r="AJ193" s="309" t="s">
        <v>3</v>
      </c>
      <c r="AK193" s="310"/>
      <c r="AL193" s="309" t="s">
        <v>4</v>
      </c>
      <c r="AM193" s="310"/>
      <c r="AN193" s="309" t="s">
        <v>5</v>
      </c>
      <c r="AO193" s="310"/>
      <c r="AP193" s="309" t="s">
        <v>6</v>
      </c>
      <c r="AQ193" s="310"/>
      <c r="AR193" s="309" t="s">
        <v>7</v>
      </c>
      <c r="AS193" s="310"/>
      <c r="AT193" s="309" t="s">
        <v>8</v>
      </c>
      <c r="AU193" s="310"/>
      <c r="AV193" s="309" t="s">
        <v>9</v>
      </c>
      <c r="AW193" s="310"/>
      <c r="AX193" s="309" t="s">
        <v>10</v>
      </c>
      <c r="AY193" s="310"/>
      <c r="AZ193" s="309" t="s">
        <v>11</v>
      </c>
      <c r="BA193" s="310"/>
      <c r="BB193" s="309" t="s">
        <v>12</v>
      </c>
      <c r="BC193" s="310"/>
      <c r="BD193" s="311" t="s">
        <v>40</v>
      </c>
      <c r="BE193" s="312"/>
      <c r="BF193" s="313" t="s">
        <v>41</v>
      </c>
      <c r="BG193" s="314"/>
      <c r="BI193" s="315" t="s">
        <v>0</v>
      </c>
      <c r="BJ193" s="309" t="s">
        <v>1</v>
      </c>
      <c r="BK193" s="310"/>
      <c r="BL193" s="309" t="s">
        <v>2</v>
      </c>
      <c r="BM193" s="310"/>
      <c r="BN193" s="309" t="s">
        <v>3</v>
      </c>
      <c r="BO193" s="310"/>
      <c r="BP193" s="309" t="s">
        <v>4</v>
      </c>
      <c r="BQ193" s="310"/>
      <c r="BR193" s="309" t="s">
        <v>5</v>
      </c>
      <c r="BS193" s="310"/>
      <c r="BT193" s="309" t="s">
        <v>6</v>
      </c>
      <c r="BU193" s="310"/>
      <c r="BV193" s="309" t="s">
        <v>7</v>
      </c>
      <c r="BW193" s="310"/>
      <c r="BX193" s="309" t="s">
        <v>8</v>
      </c>
      <c r="BY193" s="310"/>
      <c r="BZ193" s="309" t="s">
        <v>9</v>
      </c>
      <c r="CA193" s="310"/>
      <c r="CB193" s="309" t="s">
        <v>10</v>
      </c>
      <c r="CC193" s="310"/>
      <c r="CD193" s="309" t="s">
        <v>11</v>
      </c>
      <c r="CE193" s="310"/>
      <c r="CF193" s="309" t="s">
        <v>12</v>
      </c>
      <c r="CG193" s="310"/>
      <c r="CH193" s="311" t="s">
        <v>40</v>
      </c>
      <c r="CI193" s="312"/>
      <c r="CJ193" s="309" t="s">
        <v>41</v>
      </c>
      <c r="CK193" s="310"/>
    </row>
    <row r="194" spans="1:89" ht="15" thickTop="1" thickBot="1">
      <c r="A194" s="316"/>
      <c r="B194" s="117" t="s">
        <v>14</v>
      </c>
      <c r="C194" s="118" t="s">
        <v>15</v>
      </c>
      <c r="D194" s="119" t="s">
        <v>14</v>
      </c>
      <c r="E194" s="120" t="s">
        <v>15</v>
      </c>
      <c r="F194" s="117" t="s">
        <v>14</v>
      </c>
      <c r="G194" s="118" t="s">
        <v>15</v>
      </c>
      <c r="H194" s="119" t="s">
        <v>14</v>
      </c>
      <c r="I194" s="120" t="s">
        <v>15</v>
      </c>
      <c r="J194" s="117" t="s">
        <v>14</v>
      </c>
      <c r="K194" s="118" t="s">
        <v>15</v>
      </c>
      <c r="L194" s="119" t="s">
        <v>14</v>
      </c>
      <c r="M194" s="117" t="s">
        <v>15</v>
      </c>
      <c r="N194" s="121" t="s">
        <v>14</v>
      </c>
      <c r="O194" s="122" t="s">
        <v>15</v>
      </c>
      <c r="P194" s="117" t="s">
        <v>14</v>
      </c>
      <c r="Q194" s="118" t="s">
        <v>15</v>
      </c>
      <c r="R194" s="119" t="s">
        <v>14</v>
      </c>
      <c r="S194" s="120" t="s">
        <v>15</v>
      </c>
      <c r="T194" s="117" t="s">
        <v>14</v>
      </c>
      <c r="U194" s="118" t="s">
        <v>15</v>
      </c>
      <c r="V194" s="119" t="s">
        <v>14</v>
      </c>
      <c r="W194" s="120" t="s">
        <v>15</v>
      </c>
      <c r="X194" s="117" t="s">
        <v>14</v>
      </c>
      <c r="Y194" s="118" t="s">
        <v>15</v>
      </c>
      <c r="Z194" s="28" t="s">
        <v>14</v>
      </c>
      <c r="AA194" s="123" t="s">
        <v>15</v>
      </c>
      <c r="AB194" s="177" t="s">
        <v>14</v>
      </c>
      <c r="AC194" s="178" t="s">
        <v>15</v>
      </c>
      <c r="AE194" s="316"/>
      <c r="AF194" s="117" t="s">
        <v>14</v>
      </c>
      <c r="AG194" s="118" t="s">
        <v>15</v>
      </c>
      <c r="AH194" s="119" t="s">
        <v>14</v>
      </c>
      <c r="AI194" s="120" t="s">
        <v>15</v>
      </c>
      <c r="AJ194" s="117" t="s">
        <v>14</v>
      </c>
      <c r="AK194" s="118" t="s">
        <v>15</v>
      </c>
      <c r="AL194" s="119" t="s">
        <v>14</v>
      </c>
      <c r="AM194" s="120" t="s">
        <v>15</v>
      </c>
      <c r="AN194" s="117" t="s">
        <v>14</v>
      </c>
      <c r="AO194" s="118" t="s">
        <v>15</v>
      </c>
      <c r="AP194" s="119" t="s">
        <v>14</v>
      </c>
      <c r="AQ194" s="117" t="s">
        <v>15</v>
      </c>
      <c r="AR194" s="121" t="s">
        <v>14</v>
      </c>
      <c r="AS194" s="122" t="s">
        <v>15</v>
      </c>
      <c r="AT194" s="117" t="s">
        <v>14</v>
      </c>
      <c r="AU194" s="118" t="s">
        <v>15</v>
      </c>
      <c r="AV194" s="119" t="s">
        <v>14</v>
      </c>
      <c r="AW194" s="120" t="s">
        <v>15</v>
      </c>
      <c r="AX194" s="117" t="s">
        <v>14</v>
      </c>
      <c r="AY194" s="118" t="s">
        <v>15</v>
      </c>
      <c r="AZ194" s="119" t="s">
        <v>14</v>
      </c>
      <c r="BA194" s="120" t="s">
        <v>15</v>
      </c>
      <c r="BB194" s="117" t="s">
        <v>14</v>
      </c>
      <c r="BC194" s="118" t="s">
        <v>15</v>
      </c>
      <c r="BD194" s="28" t="s">
        <v>14</v>
      </c>
      <c r="BE194" s="123" t="s">
        <v>15</v>
      </c>
      <c r="BF194" s="177" t="s">
        <v>14</v>
      </c>
      <c r="BG194" s="178" t="s">
        <v>15</v>
      </c>
      <c r="BI194" s="316"/>
      <c r="BJ194" s="117" t="s">
        <v>14</v>
      </c>
      <c r="BK194" s="118" t="s">
        <v>15</v>
      </c>
      <c r="BL194" s="119" t="s">
        <v>14</v>
      </c>
      <c r="BM194" s="120" t="s">
        <v>15</v>
      </c>
      <c r="BN194" s="117" t="s">
        <v>14</v>
      </c>
      <c r="BO194" s="118" t="s">
        <v>15</v>
      </c>
      <c r="BP194" s="119" t="s">
        <v>14</v>
      </c>
      <c r="BQ194" s="120" t="s">
        <v>15</v>
      </c>
      <c r="BR194" s="117" t="s">
        <v>14</v>
      </c>
      <c r="BS194" s="118" t="s">
        <v>15</v>
      </c>
      <c r="BT194" s="119" t="s">
        <v>14</v>
      </c>
      <c r="BU194" s="117" t="s">
        <v>15</v>
      </c>
      <c r="BV194" s="121" t="s">
        <v>14</v>
      </c>
      <c r="BW194" s="122" t="s">
        <v>15</v>
      </c>
      <c r="BX194" s="117" t="s">
        <v>14</v>
      </c>
      <c r="BY194" s="118" t="s">
        <v>15</v>
      </c>
      <c r="BZ194" s="119" t="s">
        <v>14</v>
      </c>
      <c r="CA194" s="120" t="s">
        <v>15</v>
      </c>
      <c r="CB194" s="117" t="s">
        <v>14</v>
      </c>
      <c r="CC194" s="118" t="s">
        <v>15</v>
      </c>
      <c r="CD194" s="119" t="s">
        <v>14</v>
      </c>
      <c r="CE194" s="120" t="s">
        <v>15</v>
      </c>
      <c r="CF194" s="117" t="s">
        <v>14</v>
      </c>
      <c r="CG194" s="118" t="s">
        <v>15</v>
      </c>
      <c r="CH194" s="28" t="s">
        <v>14</v>
      </c>
      <c r="CI194" s="123" t="s">
        <v>15</v>
      </c>
      <c r="CJ194" s="121" t="s">
        <v>14</v>
      </c>
      <c r="CK194" s="122" t="s">
        <v>15</v>
      </c>
    </row>
    <row r="195" spans="1:89" ht="14" thickTop="1">
      <c r="A195" s="247" t="s">
        <v>16</v>
      </c>
      <c r="B195" s="127"/>
      <c r="C195" s="189"/>
      <c r="D195" s="128"/>
      <c r="E195" s="181"/>
      <c r="F195" s="127"/>
      <c r="G195" s="129"/>
      <c r="H195" s="128"/>
      <c r="I195" s="181"/>
      <c r="J195" s="127"/>
      <c r="K195" s="129"/>
      <c r="L195" s="128"/>
      <c r="M195" s="127"/>
      <c r="N195" s="180"/>
      <c r="O195" s="182"/>
      <c r="P195" s="127"/>
      <c r="Q195" s="129"/>
      <c r="R195" s="128"/>
      <c r="S195" s="181"/>
      <c r="T195" s="127"/>
      <c r="U195" s="129"/>
      <c r="V195" s="128"/>
      <c r="W195" s="181"/>
      <c r="X195" s="127"/>
      <c r="Y195" s="129"/>
      <c r="Z195" s="187"/>
      <c r="AA195" s="188"/>
      <c r="AB195" s="171">
        <f>B195+D195+F195+H195+J195+L195+N195+P195+R195+T195+V195+X195+Z195</f>
        <v>0</v>
      </c>
      <c r="AC195" s="172">
        <f>C195+E195+G195+I195+K195+M195+O195+Q195+S195+U195+W195+Y195+AA195</f>
        <v>0</v>
      </c>
      <c r="AE195" s="254" t="str">
        <f>$AE$9</f>
        <v>07:00 - 07:59</v>
      </c>
      <c r="AF195" s="127">
        <f>SUMIF($A$9:$A$32,$AE195,B$195:B$218)</f>
        <v>5768</v>
      </c>
      <c r="AG195" s="189">
        <f t="shared" ref="AG195:BE197" si="231">SUMIF($A$9:$A$32,$AE195,C$195:C$218)</f>
        <v>1293</v>
      </c>
      <c r="AH195" s="128">
        <f t="shared" si="231"/>
        <v>1713</v>
      </c>
      <c r="AI195" s="181">
        <f t="shared" si="231"/>
        <v>1538</v>
      </c>
      <c r="AJ195" s="127">
        <f t="shared" si="231"/>
        <v>958</v>
      </c>
      <c r="AK195" s="129">
        <f t="shared" si="231"/>
        <v>721</v>
      </c>
      <c r="AL195" s="128">
        <f t="shared" si="231"/>
        <v>1177</v>
      </c>
      <c r="AM195" s="181">
        <f t="shared" si="231"/>
        <v>1991</v>
      </c>
      <c r="AN195" s="127">
        <f t="shared" si="231"/>
        <v>455</v>
      </c>
      <c r="AO195" s="129">
        <f t="shared" si="231"/>
        <v>941</v>
      </c>
      <c r="AP195" s="128">
        <f t="shared" si="231"/>
        <v>489</v>
      </c>
      <c r="AQ195" s="127">
        <f t="shared" si="231"/>
        <v>2511</v>
      </c>
      <c r="AR195" s="180">
        <f t="shared" si="231"/>
        <v>1845</v>
      </c>
      <c r="AS195" s="182">
        <f t="shared" si="231"/>
        <v>2893</v>
      </c>
      <c r="AT195" s="127">
        <f t="shared" si="231"/>
        <v>1706</v>
      </c>
      <c r="AU195" s="129">
        <f t="shared" si="231"/>
        <v>1519</v>
      </c>
      <c r="AV195" s="128">
        <f t="shared" si="231"/>
        <v>1834</v>
      </c>
      <c r="AW195" s="181">
        <f t="shared" si="231"/>
        <v>1671</v>
      </c>
      <c r="AX195" s="127">
        <f t="shared" si="231"/>
        <v>339</v>
      </c>
      <c r="AY195" s="129">
        <f t="shared" si="231"/>
        <v>1861</v>
      </c>
      <c r="AZ195" s="128">
        <f t="shared" si="231"/>
        <v>1112</v>
      </c>
      <c r="BA195" s="181">
        <f t="shared" si="231"/>
        <v>2609</v>
      </c>
      <c r="BB195" s="127">
        <f t="shared" si="231"/>
        <v>1475</v>
      </c>
      <c r="BC195" s="129">
        <f t="shared" si="231"/>
        <v>1655</v>
      </c>
      <c r="BD195" s="187">
        <f t="shared" si="231"/>
        <v>4930</v>
      </c>
      <c r="BE195" s="188">
        <f t="shared" si="231"/>
        <v>2143</v>
      </c>
      <c r="BF195" s="171">
        <f>AF195+AH195+AJ195+AL195+AN195+AP195+AR195+AT195+AV195+AX195+AZ195+BB195+BD195</f>
        <v>23801</v>
      </c>
      <c r="BG195" s="172">
        <f>AG195+AI195+AK195+AM195+AO195+AQ195+AS195+AU195+AW195+AY195+BA195+BC195+BE195</f>
        <v>23346</v>
      </c>
      <c r="BI195" s="126" t="s">
        <v>16</v>
      </c>
      <c r="BJ195" s="130">
        <f t="shared" ref="BJ195:CK195" si="232">B195/B219</f>
        <v>0</v>
      </c>
      <c r="BK195" s="131">
        <f t="shared" si="232"/>
        <v>0</v>
      </c>
      <c r="BL195" s="132">
        <f t="shared" si="232"/>
        <v>0</v>
      </c>
      <c r="BM195" s="133">
        <f t="shared" si="232"/>
        <v>0</v>
      </c>
      <c r="BN195" s="130">
        <f t="shared" si="232"/>
        <v>0</v>
      </c>
      <c r="BO195" s="131">
        <f t="shared" si="232"/>
        <v>0</v>
      </c>
      <c r="BP195" s="132">
        <f t="shared" si="232"/>
        <v>0</v>
      </c>
      <c r="BQ195" s="133">
        <f t="shared" si="232"/>
        <v>0</v>
      </c>
      <c r="BR195" s="130">
        <f t="shared" si="232"/>
        <v>0</v>
      </c>
      <c r="BS195" s="131">
        <f t="shared" si="232"/>
        <v>0</v>
      </c>
      <c r="BT195" s="132">
        <f t="shared" si="232"/>
        <v>0</v>
      </c>
      <c r="BU195" s="130">
        <f t="shared" si="232"/>
        <v>0</v>
      </c>
      <c r="BV195" s="134">
        <f t="shared" si="232"/>
        <v>0</v>
      </c>
      <c r="BW195" s="135">
        <f t="shared" si="232"/>
        <v>0</v>
      </c>
      <c r="BX195" s="130">
        <f t="shared" si="232"/>
        <v>0</v>
      </c>
      <c r="BY195" s="131">
        <f t="shared" si="232"/>
        <v>0</v>
      </c>
      <c r="BZ195" s="132">
        <f t="shared" si="232"/>
        <v>0</v>
      </c>
      <c r="CA195" s="133">
        <f t="shared" si="232"/>
        <v>0</v>
      </c>
      <c r="CB195" s="130">
        <f t="shared" si="232"/>
        <v>0</v>
      </c>
      <c r="CC195" s="131">
        <f t="shared" si="232"/>
        <v>0</v>
      </c>
      <c r="CD195" s="132">
        <f t="shared" si="232"/>
        <v>0</v>
      </c>
      <c r="CE195" s="133">
        <f t="shared" si="232"/>
        <v>0</v>
      </c>
      <c r="CF195" s="130">
        <f t="shared" si="232"/>
        <v>0</v>
      </c>
      <c r="CG195" s="131">
        <f t="shared" si="232"/>
        <v>0</v>
      </c>
      <c r="CH195" s="132">
        <f t="shared" si="232"/>
        <v>0</v>
      </c>
      <c r="CI195" s="130">
        <f t="shared" si="232"/>
        <v>0</v>
      </c>
      <c r="CJ195" s="136">
        <f t="shared" si="232"/>
        <v>0</v>
      </c>
      <c r="CK195" s="137">
        <f t="shared" si="232"/>
        <v>0</v>
      </c>
    </row>
    <row r="196" spans="1:89">
      <c r="A196" s="248" t="s">
        <v>17</v>
      </c>
      <c r="B196" s="192">
        <v>664</v>
      </c>
      <c r="C196" s="193">
        <v>0</v>
      </c>
      <c r="D196" s="194">
        <v>213</v>
      </c>
      <c r="E196" s="195">
        <v>0</v>
      </c>
      <c r="F196" s="192">
        <v>75</v>
      </c>
      <c r="G196" s="196">
        <v>0</v>
      </c>
      <c r="H196" s="194">
        <v>289</v>
      </c>
      <c r="I196" s="195">
        <v>12</v>
      </c>
      <c r="J196" s="192">
        <v>11</v>
      </c>
      <c r="K196" s="196">
        <v>5</v>
      </c>
      <c r="L196" s="194">
        <v>8</v>
      </c>
      <c r="M196" s="192">
        <v>21</v>
      </c>
      <c r="N196" s="197">
        <v>51</v>
      </c>
      <c r="O196" s="198">
        <v>12</v>
      </c>
      <c r="P196" s="192">
        <v>30</v>
      </c>
      <c r="Q196" s="196">
        <v>12</v>
      </c>
      <c r="R196" s="194">
        <v>12</v>
      </c>
      <c r="S196" s="195">
        <v>15</v>
      </c>
      <c r="T196" s="192">
        <v>0</v>
      </c>
      <c r="U196" s="196">
        <v>0</v>
      </c>
      <c r="V196" s="194">
        <v>3</v>
      </c>
      <c r="W196" s="195">
        <v>0</v>
      </c>
      <c r="X196" s="192">
        <v>0</v>
      </c>
      <c r="Y196" s="196">
        <v>0</v>
      </c>
      <c r="Z196" s="194">
        <v>0</v>
      </c>
      <c r="AA196" s="192">
        <v>0</v>
      </c>
      <c r="AB196" s="173">
        <f>B196+D196+F196+H196+J196+L196+N196+P196+R196+T196+V196+X196+Z196</f>
        <v>1356</v>
      </c>
      <c r="AC196" s="174">
        <f t="shared" ref="AC196:AC215" si="233">C196+E196+G196+I196+K196+M196+O196+Q196+S196+U196+W196+Y196+AA196</f>
        <v>77</v>
      </c>
      <c r="AE196" s="255" t="str">
        <f>$AE$10</f>
        <v>08:00 - 08:59</v>
      </c>
      <c r="AF196" s="127">
        <f>SUMIF($A$9:$A$32,$AE196,B$195:B$218)</f>
        <v>5570</v>
      </c>
      <c r="AG196" s="193">
        <f t="shared" si="231"/>
        <v>1198</v>
      </c>
      <c r="AH196" s="194">
        <f t="shared" si="231"/>
        <v>1767</v>
      </c>
      <c r="AI196" s="195">
        <f t="shared" si="231"/>
        <v>1334</v>
      </c>
      <c r="AJ196" s="192">
        <f t="shared" si="231"/>
        <v>777</v>
      </c>
      <c r="AK196" s="196">
        <f t="shared" si="231"/>
        <v>640</v>
      </c>
      <c r="AL196" s="194">
        <f t="shared" si="231"/>
        <v>1478</v>
      </c>
      <c r="AM196" s="195">
        <f t="shared" si="231"/>
        <v>1984</v>
      </c>
      <c r="AN196" s="192">
        <f t="shared" si="231"/>
        <v>405</v>
      </c>
      <c r="AO196" s="196">
        <f t="shared" si="231"/>
        <v>1017</v>
      </c>
      <c r="AP196" s="194">
        <f t="shared" si="231"/>
        <v>531</v>
      </c>
      <c r="AQ196" s="192">
        <f t="shared" si="231"/>
        <v>2510</v>
      </c>
      <c r="AR196" s="197">
        <f t="shared" si="231"/>
        <v>1601</v>
      </c>
      <c r="AS196" s="198">
        <f t="shared" si="231"/>
        <v>3270</v>
      </c>
      <c r="AT196" s="192">
        <f t="shared" si="231"/>
        <v>1241</v>
      </c>
      <c r="AU196" s="196">
        <f t="shared" si="231"/>
        <v>1520</v>
      </c>
      <c r="AV196" s="194">
        <f t="shared" si="231"/>
        <v>1772</v>
      </c>
      <c r="AW196" s="195">
        <f t="shared" si="231"/>
        <v>1406</v>
      </c>
      <c r="AX196" s="192">
        <f t="shared" si="231"/>
        <v>389</v>
      </c>
      <c r="AY196" s="196">
        <f t="shared" si="231"/>
        <v>1543</v>
      </c>
      <c r="AZ196" s="194">
        <f t="shared" si="231"/>
        <v>951</v>
      </c>
      <c r="BA196" s="195">
        <f t="shared" si="231"/>
        <v>2778</v>
      </c>
      <c r="BB196" s="192">
        <f t="shared" si="231"/>
        <v>1362</v>
      </c>
      <c r="BC196" s="196">
        <f t="shared" si="231"/>
        <v>1817</v>
      </c>
      <c r="BD196" s="194">
        <f t="shared" si="231"/>
        <v>4083</v>
      </c>
      <c r="BE196" s="192">
        <f t="shared" si="231"/>
        <v>2659</v>
      </c>
      <c r="BF196" s="173">
        <f>SUM(AF196,AH196,AJ196,AL196,AN196,AP196,AR196,AT196,AV196,AX196,AZ196,BB196,BD196)</f>
        <v>21927</v>
      </c>
      <c r="BG196" s="174">
        <f>SUM(AG196,AI196,AK196,AM196,AO196,AQ196,AS196,AU196,AW196,AY196,BA196,BC196,BE196)</f>
        <v>23676</v>
      </c>
      <c r="BI196" s="138" t="s">
        <v>17</v>
      </c>
      <c r="BJ196" s="130">
        <f t="shared" ref="BJ196:CK196" si="234">B196/B219</f>
        <v>1.1768459111694021E-2</v>
      </c>
      <c r="BK196" s="131">
        <f t="shared" si="234"/>
        <v>0</v>
      </c>
      <c r="BL196" s="132">
        <f t="shared" si="234"/>
        <v>8.8517641191871339E-3</v>
      </c>
      <c r="BM196" s="133">
        <f t="shared" si="234"/>
        <v>0</v>
      </c>
      <c r="BN196" s="130">
        <f t="shared" si="234"/>
        <v>6.1344675282185507E-3</v>
      </c>
      <c r="BO196" s="131">
        <f t="shared" si="234"/>
        <v>0</v>
      </c>
      <c r="BP196" s="132">
        <f t="shared" si="234"/>
        <v>1.026788886520287E-2</v>
      </c>
      <c r="BQ196" s="133">
        <f t="shared" si="234"/>
        <v>2.9579964504042593E-4</v>
      </c>
      <c r="BR196" s="130">
        <f t="shared" si="234"/>
        <v>1.7282010997643363E-3</v>
      </c>
      <c r="BS196" s="131">
        <f t="shared" si="234"/>
        <v>6.3379389022689817E-4</v>
      </c>
      <c r="BT196" s="132">
        <f t="shared" si="234"/>
        <v>6.6945606694560674E-4</v>
      </c>
      <c r="BU196" s="130">
        <f t="shared" si="234"/>
        <v>9.2949143540034529E-4</v>
      </c>
      <c r="BV196" s="134">
        <f t="shared" si="234"/>
        <v>1.934309337783509E-3</v>
      </c>
      <c r="BW196" s="135">
        <f t="shared" si="234"/>
        <v>3.3207881337170687E-4</v>
      </c>
      <c r="BX196" s="130">
        <f t="shared" si="234"/>
        <v>1.7930787161556392E-3</v>
      </c>
      <c r="BY196" s="131">
        <f t="shared" si="234"/>
        <v>5.7761732851985563E-4</v>
      </c>
      <c r="BZ196" s="132">
        <f t="shared" si="234"/>
        <v>5.6119347144928215E-4</v>
      </c>
      <c r="CA196" s="133">
        <f t="shared" si="234"/>
        <v>6.3011972274732201E-4</v>
      </c>
      <c r="CB196" s="130">
        <f t="shared" si="234"/>
        <v>0</v>
      </c>
      <c r="CC196" s="131">
        <f t="shared" si="234"/>
        <v>0</v>
      </c>
      <c r="CD196" s="132">
        <f t="shared" si="234"/>
        <v>1.1502185415228893E-4</v>
      </c>
      <c r="CE196" s="133">
        <f t="shared" si="234"/>
        <v>0</v>
      </c>
      <c r="CF196" s="130">
        <f t="shared" si="234"/>
        <v>0</v>
      </c>
      <c r="CG196" s="131">
        <f t="shared" si="234"/>
        <v>0</v>
      </c>
      <c r="CH196" s="132">
        <f t="shared" si="234"/>
        <v>0</v>
      </c>
      <c r="CI196" s="130">
        <f t="shared" si="234"/>
        <v>0</v>
      </c>
      <c r="CJ196" s="136">
        <f t="shared" si="234"/>
        <v>4.2388511337988983E-3</v>
      </c>
      <c r="CK196" s="137">
        <f t="shared" si="234"/>
        <v>2.4093595797075601E-4</v>
      </c>
    </row>
    <row r="197" spans="1:89" ht="14" thickBot="1">
      <c r="A197" s="249" t="s">
        <v>18</v>
      </c>
      <c r="B197" s="199">
        <v>3025</v>
      </c>
      <c r="C197" s="200">
        <v>31</v>
      </c>
      <c r="D197" s="201">
        <v>1291</v>
      </c>
      <c r="E197" s="202">
        <v>76</v>
      </c>
      <c r="F197" s="199">
        <v>480</v>
      </c>
      <c r="G197" s="203">
        <v>35</v>
      </c>
      <c r="H197" s="201">
        <v>1222</v>
      </c>
      <c r="I197" s="202">
        <v>300</v>
      </c>
      <c r="J197" s="199">
        <v>88</v>
      </c>
      <c r="K197" s="203">
        <v>68</v>
      </c>
      <c r="L197" s="201">
        <v>86</v>
      </c>
      <c r="M197" s="199">
        <v>429</v>
      </c>
      <c r="N197" s="204">
        <v>485</v>
      </c>
      <c r="O197" s="205">
        <v>565</v>
      </c>
      <c r="P197" s="199">
        <v>325</v>
      </c>
      <c r="Q197" s="203">
        <v>333</v>
      </c>
      <c r="R197" s="201">
        <v>486</v>
      </c>
      <c r="S197" s="202">
        <v>417</v>
      </c>
      <c r="T197" s="199">
        <v>63</v>
      </c>
      <c r="U197" s="203">
        <v>275</v>
      </c>
      <c r="V197" s="201">
        <v>236</v>
      </c>
      <c r="W197" s="202">
        <v>664</v>
      </c>
      <c r="X197" s="199">
        <v>327</v>
      </c>
      <c r="Y197" s="203">
        <v>454</v>
      </c>
      <c r="Z197" s="201">
        <v>1261</v>
      </c>
      <c r="AA197" s="199">
        <v>578</v>
      </c>
      <c r="AB197" s="173">
        <f>B197+D197+F197+H197+J197+L197+N197+P197+R197+T197+V197+X197+Z197</f>
        <v>9375</v>
      </c>
      <c r="AC197" s="174">
        <f t="shared" si="233"/>
        <v>4225</v>
      </c>
      <c r="AE197" s="254" t="str">
        <f>$AE$11</f>
        <v>09:00 - 09:59</v>
      </c>
      <c r="AF197" s="127">
        <f>SUMIF($A$9:$A$32,$AE197,B$195:B$218)</f>
        <v>3578</v>
      </c>
      <c r="AG197" s="200">
        <f t="shared" si="231"/>
        <v>1087</v>
      </c>
      <c r="AH197" s="201">
        <f t="shared" si="231"/>
        <v>1029</v>
      </c>
      <c r="AI197" s="202">
        <f t="shared" si="231"/>
        <v>1123</v>
      </c>
      <c r="AJ197" s="199">
        <f t="shared" si="231"/>
        <v>601</v>
      </c>
      <c r="AK197" s="203">
        <f t="shared" si="231"/>
        <v>554</v>
      </c>
      <c r="AL197" s="201">
        <f t="shared" si="231"/>
        <v>1302</v>
      </c>
      <c r="AM197" s="202">
        <f t="shared" si="231"/>
        <v>1897</v>
      </c>
      <c r="AN197" s="199">
        <f t="shared" si="231"/>
        <v>318</v>
      </c>
      <c r="AO197" s="203">
        <f t="shared" si="231"/>
        <v>889</v>
      </c>
      <c r="AP197" s="201">
        <f t="shared" si="231"/>
        <v>510</v>
      </c>
      <c r="AQ197" s="199">
        <f t="shared" si="231"/>
        <v>2387</v>
      </c>
      <c r="AR197" s="204">
        <f t="shared" si="231"/>
        <v>1578</v>
      </c>
      <c r="AS197" s="205">
        <f t="shared" si="231"/>
        <v>2882</v>
      </c>
      <c r="AT197" s="199">
        <f t="shared" si="231"/>
        <v>929</v>
      </c>
      <c r="AU197" s="203">
        <f t="shared" si="231"/>
        <v>1350</v>
      </c>
      <c r="AV197" s="201">
        <f t="shared" si="231"/>
        <v>1549</v>
      </c>
      <c r="AW197" s="202">
        <f t="shared" si="231"/>
        <v>1272</v>
      </c>
      <c r="AX197" s="199">
        <f t="shared" si="231"/>
        <v>305</v>
      </c>
      <c r="AY197" s="203">
        <f t="shared" si="231"/>
        <v>962</v>
      </c>
      <c r="AZ197" s="201">
        <f t="shared" si="231"/>
        <v>870</v>
      </c>
      <c r="BA197" s="202">
        <f t="shared" si="231"/>
        <v>2357</v>
      </c>
      <c r="BB197" s="199">
        <f t="shared" si="231"/>
        <v>1212</v>
      </c>
      <c r="BC197" s="203">
        <f t="shared" si="231"/>
        <v>1218</v>
      </c>
      <c r="BD197" s="201">
        <f t="shared" si="231"/>
        <v>3766</v>
      </c>
      <c r="BE197" s="199">
        <f t="shared" si="231"/>
        <v>2094</v>
      </c>
      <c r="BF197" s="173">
        <f>SUM(AF197,AH197,AJ197,AL197,AN197,AP197,AR197,AT197,AV197,AX197,AZ197,BB197,BD197)</f>
        <v>17547</v>
      </c>
      <c r="BG197" s="174">
        <f>SUM(AG197,AI197,AK197,AM197,AO197,AQ197,AS197,AU197,AW197,AY197,BA197,BC197,BE197)</f>
        <v>20072</v>
      </c>
      <c r="BI197" s="147" t="s">
        <v>18</v>
      </c>
      <c r="BJ197" s="130">
        <f t="shared" ref="BJ197:CK197" si="235">B197/B219</f>
        <v>5.3613838573606042E-2</v>
      </c>
      <c r="BK197" s="131">
        <f t="shared" si="235"/>
        <v>8.9738022868721958E-4</v>
      </c>
      <c r="BL197" s="132">
        <f t="shared" si="235"/>
        <v>5.3650833229439386E-2</v>
      </c>
      <c r="BM197" s="133">
        <f t="shared" si="235"/>
        <v>3.6061684460260974E-3</v>
      </c>
      <c r="BN197" s="130">
        <f t="shared" si="235"/>
        <v>3.9260592180598727E-2</v>
      </c>
      <c r="BO197" s="131">
        <f t="shared" si="235"/>
        <v>4.2662116040955633E-3</v>
      </c>
      <c r="BP197" s="132">
        <f t="shared" si="235"/>
        <v>4.3416471257016982E-2</v>
      </c>
      <c r="BQ197" s="133">
        <f t="shared" si="235"/>
        <v>7.394991126010649E-3</v>
      </c>
      <c r="BR197" s="130">
        <f t="shared" si="235"/>
        <v>1.382560879811469E-2</v>
      </c>
      <c r="BS197" s="131">
        <f t="shared" si="235"/>
        <v>8.6195969070858164E-3</v>
      </c>
      <c r="BT197" s="132">
        <f t="shared" si="235"/>
        <v>7.1966527196652723E-3</v>
      </c>
      <c r="BU197" s="130">
        <f t="shared" si="235"/>
        <v>1.8988182180321337E-2</v>
      </c>
      <c r="BV197" s="134">
        <f t="shared" si="235"/>
        <v>1.8394902525980431E-2</v>
      </c>
      <c r="BW197" s="135">
        <f t="shared" si="235"/>
        <v>1.5635377462917866E-2</v>
      </c>
      <c r="BX197" s="130">
        <f t="shared" si="235"/>
        <v>1.9425019425019424E-2</v>
      </c>
      <c r="BY197" s="131">
        <f t="shared" si="235"/>
        <v>1.6028880866425992E-2</v>
      </c>
      <c r="BZ197" s="132">
        <f t="shared" si="235"/>
        <v>2.2728335593695928E-2</v>
      </c>
      <c r="CA197" s="133">
        <f t="shared" si="235"/>
        <v>1.7517328292375553E-2</v>
      </c>
      <c r="CB197" s="130">
        <f t="shared" si="235"/>
        <v>6.6225165562913907E-3</v>
      </c>
      <c r="CC197" s="131">
        <f t="shared" si="235"/>
        <v>2.3360516479782534E-2</v>
      </c>
      <c r="CD197" s="132">
        <f t="shared" si="235"/>
        <v>9.0483858599800637E-3</v>
      </c>
      <c r="CE197" s="133">
        <f t="shared" si="235"/>
        <v>2.2372721452879139E-2</v>
      </c>
      <c r="CF197" s="130">
        <f t="shared" si="235"/>
        <v>1.2851247789349577E-2</v>
      </c>
      <c r="CG197" s="131">
        <f t="shared" si="235"/>
        <v>2.8834550651000317E-2</v>
      </c>
      <c r="CH197" s="132">
        <f t="shared" si="235"/>
        <v>2.2841720102887368E-2</v>
      </c>
      <c r="CI197" s="130">
        <f t="shared" si="235"/>
        <v>1.2350163458045769E-2</v>
      </c>
      <c r="CJ197" s="136">
        <f t="shared" si="235"/>
        <v>2.9306216356463622E-2</v>
      </c>
      <c r="CK197" s="137">
        <f t="shared" si="235"/>
        <v>1.3220187304239534E-2</v>
      </c>
    </row>
    <row r="198" spans="1:89" ht="15" thickTop="1" thickBot="1">
      <c r="A198" s="248" t="s">
        <v>19</v>
      </c>
      <c r="B198" s="192">
        <v>6607</v>
      </c>
      <c r="C198" s="193">
        <v>437</v>
      </c>
      <c r="D198" s="194">
        <v>2554</v>
      </c>
      <c r="E198" s="195">
        <v>688</v>
      </c>
      <c r="F198" s="192">
        <v>954</v>
      </c>
      <c r="G198" s="196">
        <v>306</v>
      </c>
      <c r="H198" s="194">
        <v>1348</v>
      </c>
      <c r="I198" s="195">
        <v>919</v>
      </c>
      <c r="J198" s="192">
        <v>233</v>
      </c>
      <c r="K198" s="196">
        <v>435</v>
      </c>
      <c r="L198" s="194">
        <v>314</v>
      </c>
      <c r="M198" s="192">
        <v>1194</v>
      </c>
      <c r="N198" s="197">
        <v>1280</v>
      </c>
      <c r="O198" s="198">
        <v>1943</v>
      </c>
      <c r="P198" s="192">
        <v>1066</v>
      </c>
      <c r="Q198" s="196">
        <v>1108</v>
      </c>
      <c r="R198" s="194">
        <v>1328</v>
      </c>
      <c r="S198" s="195">
        <v>1276</v>
      </c>
      <c r="T198" s="192">
        <v>279</v>
      </c>
      <c r="U198" s="196">
        <v>1125</v>
      </c>
      <c r="V198" s="194">
        <v>758</v>
      </c>
      <c r="W198" s="195">
        <v>2112</v>
      </c>
      <c r="X198" s="192">
        <v>1135</v>
      </c>
      <c r="Y198" s="196">
        <v>1456</v>
      </c>
      <c r="Z198" s="194">
        <v>3436</v>
      </c>
      <c r="AA198" s="192">
        <v>2107</v>
      </c>
      <c r="AB198" s="173">
        <f>B198+D198+F198+H198+J198+L198+N198+P198+R198+T198+V198+X198+Z198</f>
        <v>21292</v>
      </c>
      <c r="AC198" s="174">
        <f t="shared" si="233"/>
        <v>15106</v>
      </c>
      <c r="AE198" s="253" t="s">
        <v>13</v>
      </c>
      <c r="AF198" s="20">
        <f t="shared" ref="AF198:BG198" si="236">SUM(AF195:AF197)</f>
        <v>14916</v>
      </c>
      <c r="AG198" s="21">
        <f t="shared" si="236"/>
        <v>3578</v>
      </c>
      <c r="AH198" s="20">
        <f t="shared" si="236"/>
        <v>4509</v>
      </c>
      <c r="AI198" s="21">
        <f t="shared" si="236"/>
        <v>3995</v>
      </c>
      <c r="AJ198" s="20">
        <f t="shared" si="236"/>
        <v>2336</v>
      </c>
      <c r="AK198" s="21">
        <f t="shared" si="236"/>
        <v>1915</v>
      </c>
      <c r="AL198" s="20">
        <f t="shared" si="236"/>
        <v>3957</v>
      </c>
      <c r="AM198" s="21">
        <f t="shared" si="236"/>
        <v>5872</v>
      </c>
      <c r="AN198" s="20">
        <f t="shared" si="236"/>
        <v>1178</v>
      </c>
      <c r="AO198" s="21">
        <f t="shared" si="236"/>
        <v>2847</v>
      </c>
      <c r="AP198" s="20">
        <f t="shared" si="236"/>
        <v>1530</v>
      </c>
      <c r="AQ198" s="21">
        <f t="shared" si="236"/>
        <v>7408</v>
      </c>
      <c r="AR198" s="20">
        <f t="shared" si="236"/>
        <v>5024</v>
      </c>
      <c r="AS198" s="21">
        <f t="shared" si="236"/>
        <v>9045</v>
      </c>
      <c r="AT198" s="20">
        <f t="shared" si="236"/>
        <v>3876</v>
      </c>
      <c r="AU198" s="21">
        <f t="shared" si="236"/>
        <v>4389</v>
      </c>
      <c r="AV198" s="20">
        <f t="shared" si="236"/>
        <v>5155</v>
      </c>
      <c r="AW198" s="21">
        <f t="shared" si="236"/>
        <v>4349</v>
      </c>
      <c r="AX198" s="20">
        <f t="shared" si="236"/>
        <v>1033</v>
      </c>
      <c r="AY198" s="21">
        <f t="shared" si="236"/>
        <v>4366</v>
      </c>
      <c r="AZ198" s="20">
        <f t="shared" si="236"/>
        <v>2933</v>
      </c>
      <c r="BA198" s="21">
        <f t="shared" si="236"/>
        <v>7744</v>
      </c>
      <c r="BB198" s="20">
        <f t="shared" si="236"/>
        <v>4049</v>
      </c>
      <c r="BC198" s="21">
        <f t="shared" si="236"/>
        <v>4690</v>
      </c>
      <c r="BD198" s="20">
        <f t="shared" si="236"/>
        <v>12779</v>
      </c>
      <c r="BE198" s="21">
        <f t="shared" si="236"/>
        <v>6896</v>
      </c>
      <c r="BF198" s="175">
        <f t="shared" si="236"/>
        <v>63275</v>
      </c>
      <c r="BG198" s="176">
        <f t="shared" si="236"/>
        <v>67094</v>
      </c>
      <c r="BI198" s="138" t="s">
        <v>19</v>
      </c>
      <c r="BJ198" s="130">
        <f t="shared" ref="BJ198:CK198" si="237">B198/B219</f>
        <v>0.11709971287795541</v>
      </c>
      <c r="BK198" s="131">
        <f t="shared" si="237"/>
        <v>1.2650166449558548E-2</v>
      </c>
      <c r="BL198" s="132">
        <f t="shared" si="237"/>
        <v>0.1061380542741969</v>
      </c>
      <c r="BM198" s="133">
        <f t="shared" si="237"/>
        <v>3.2645314353499405E-2</v>
      </c>
      <c r="BN198" s="130">
        <f t="shared" si="237"/>
        <v>7.8030426958939969E-2</v>
      </c>
      <c r="BO198" s="131">
        <f t="shared" si="237"/>
        <v>3.7298878595806925E-2</v>
      </c>
      <c r="BP198" s="132">
        <f t="shared" si="237"/>
        <v>4.7893128686136571E-2</v>
      </c>
      <c r="BQ198" s="133">
        <f t="shared" si="237"/>
        <v>2.2653322816012622E-2</v>
      </c>
      <c r="BR198" s="130">
        <f t="shared" si="237"/>
        <v>3.6606441476826394E-2</v>
      </c>
      <c r="BS198" s="131">
        <f t="shared" si="237"/>
        <v>5.5140068449740141E-2</v>
      </c>
      <c r="BT198" s="132">
        <f t="shared" si="237"/>
        <v>2.6276150627615062E-2</v>
      </c>
      <c r="BU198" s="130">
        <f t="shared" si="237"/>
        <v>5.2848227327048199E-2</v>
      </c>
      <c r="BV198" s="134">
        <f t="shared" si="237"/>
        <v>4.8547371614958659E-2</v>
      </c>
      <c r="BW198" s="135">
        <f t="shared" si="237"/>
        <v>5.3769094531768875E-2</v>
      </c>
      <c r="BX198" s="130">
        <f t="shared" si="237"/>
        <v>6.3714063714063712E-2</v>
      </c>
      <c r="BY198" s="131">
        <f t="shared" si="237"/>
        <v>5.3333333333333337E-2</v>
      </c>
      <c r="BZ198" s="132">
        <f t="shared" si="237"/>
        <v>6.2105410840387225E-2</v>
      </c>
      <c r="CA198" s="133">
        <f t="shared" si="237"/>
        <v>5.3602184415038855E-2</v>
      </c>
      <c r="CB198" s="130">
        <f t="shared" si="237"/>
        <v>2.9328287606433301E-2</v>
      </c>
      <c r="CC198" s="131">
        <f t="shared" si="237"/>
        <v>9.5565749235474007E-2</v>
      </c>
      <c r="CD198" s="132">
        <f t="shared" si="237"/>
        <v>2.9062188482478338E-2</v>
      </c>
      <c r="CE198" s="133">
        <f t="shared" si="237"/>
        <v>7.1161427271808353E-2</v>
      </c>
      <c r="CF198" s="130">
        <f t="shared" si="237"/>
        <v>4.4606012969149143E-2</v>
      </c>
      <c r="CG198" s="131">
        <f t="shared" si="237"/>
        <v>9.2473801206732292E-2</v>
      </c>
      <c r="CH198" s="132">
        <f t="shared" si="237"/>
        <v>6.223961163641633E-2</v>
      </c>
      <c r="CI198" s="130">
        <f t="shared" si="237"/>
        <v>4.5020405546890026E-2</v>
      </c>
      <c r="CJ198" s="136">
        <f t="shared" si="237"/>
        <v>6.6558715590594508E-2</v>
      </c>
      <c r="CK198" s="137">
        <f t="shared" si="237"/>
        <v>4.7267254300081045E-2</v>
      </c>
    </row>
    <row r="199" spans="1:89" ht="14" thickTop="1">
      <c r="A199" s="249" t="s">
        <v>20</v>
      </c>
      <c r="B199" s="199">
        <v>5768</v>
      </c>
      <c r="C199" s="200">
        <v>1293</v>
      </c>
      <c r="D199" s="201">
        <v>1713</v>
      </c>
      <c r="E199" s="202">
        <v>1538</v>
      </c>
      <c r="F199" s="199">
        <v>958</v>
      </c>
      <c r="G199" s="203">
        <v>721</v>
      </c>
      <c r="H199" s="201">
        <v>1177</v>
      </c>
      <c r="I199" s="202">
        <v>1991</v>
      </c>
      <c r="J199" s="199">
        <v>455</v>
      </c>
      <c r="K199" s="203">
        <v>941</v>
      </c>
      <c r="L199" s="201">
        <v>489</v>
      </c>
      <c r="M199" s="199">
        <v>2511</v>
      </c>
      <c r="N199" s="204">
        <v>1845</v>
      </c>
      <c r="O199" s="205">
        <v>2893</v>
      </c>
      <c r="P199" s="199">
        <v>1706</v>
      </c>
      <c r="Q199" s="203">
        <v>1519</v>
      </c>
      <c r="R199" s="201">
        <v>1834</v>
      </c>
      <c r="S199" s="202">
        <v>1671</v>
      </c>
      <c r="T199" s="199">
        <v>339</v>
      </c>
      <c r="U199" s="203">
        <v>1861</v>
      </c>
      <c r="V199" s="201">
        <v>1112</v>
      </c>
      <c r="W199" s="202">
        <v>2609</v>
      </c>
      <c r="X199" s="199">
        <v>1475</v>
      </c>
      <c r="Y199" s="203">
        <v>1655</v>
      </c>
      <c r="Z199" s="201">
        <v>4930</v>
      </c>
      <c r="AA199" s="199">
        <v>2143</v>
      </c>
      <c r="AB199" s="173">
        <f t="shared" ref="AB199:AB215" si="238">B199+D199+F199+H199+J199+L199+N199+P199+R199+T199+V199+X199+Z199</f>
        <v>23801</v>
      </c>
      <c r="AC199" s="174">
        <f t="shared" si="233"/>
        <v>23346</v>
      </c>
      <c r="BI199" s="147" t="s">
        <v>20</v>
      </c>
      <c r="BJ199" s="130">
        <f t="shared" ref="BJ199:CK199" si="239">B199/B219</f>
        <v>0.10222962674134203</v>
      </c>
      <c r="BK199" s="131">
        <f t="shared" si="239"/>
        <v>3.7429439861050802E-2</v>
      </c>
      <c r="BL199" s="132">
        <f t="shared" si="239"/>
        <v>7.1188131155716247E-2</v>
      </c>
      <c r="BM199" s="133">
        <f t="shared" si="239"/>
        <v>7.297746144721233E-2</v>
      </c>
      <c r="BN199" s="130">
        <f t="shared" si="239"/>
        <v>7.8357598560444955E-2</v>
      </c>
      <c r="BO199" s="131">
        <f t="shared" si="239"/>
        <v>8.7883959044368604E-2</v>
      </c>
      <c r="BP199" s="132">
        <f t="shared" si="239"/>
        <v>4.1817665032331412E-2</v>
      </c>
      <c r="BQ199" s="133">
        <f t="shared" si="239"/>
        <v>4.9078091106290675E-2</v>
      </c>
      <c r="BR199" s="130">
        <f t="shared" si="239"/>
        <v>7.1484681853888454E-2</v>
      </c>
      <c r="BS199" s="131">
        <f t="shared" si="239"/>
        <v>0.11928001014070225</v>
      </c>
      <c r="BT199" s="132">
        <f t="shared" si="239"/>
        <v>4.0920502092050212E-2</v>
      </c>
      <c r="BU199" s="130">
        <f t="shared" si="239"/>
        <v>0.11114061877572699</v>
      </c>
      <c r="BV199" s="134">
        <f t="shared" si="239"/>
        <v>6.9976484866874009E-2</v>
      </c>
      <c r="BW199" s="135">
        <f t="shared" si="239"/>
        <v>8.0058667257028995E-2</v>
      </c>
      <c r="BX199" s="130">
        <f t="shared" si="239"/>
        <v>0.10196640965871735</v>
      </c>
      <c r="BY199" s="131">
        <f t="shared" si="239"/>
        <v>7.3116726835138382E-2</v>
      </c>
      <c r="BZ199" s="132">
        <f t="shared" si="239"/>
        <v>8.5769068886498614E-2</v>
      </c>
      <c r="CA199" s="133">
        <f t="shared" si="239"/>
        <v>7.0195337114051667E-2</v>
      </c>
      <c r="CB199" s="130">
        <f t="shared" si="239"/>
        <v>3.5635446231472724E-2</v>
      </c>
      <c r="CC199" s="131">
        <f t="shared" si="239"/>
        <v>0.15808698606863744</v>
      </c>
      <c r="CD199" s="132">
        <f t="shared" si="239"/>
        <v>4.2634767272448429E-2</v>
      </c>
      <c r="CE199" s="133">
        <f t="shared" si="239"/>
        <v>8.7907274503857949E-2</v>
      </c>
      <c r="CF199" s="130">
        <f t="shared" si="239"/>
        <v>5.7968166633916289E-2</v>
      </c>
      <c r="CG199" s="131">
        <f t="shared" si="239"/>
        <v>0.10511273420133375</v>
      </c>
      <c r="CH199" s="132">
        <f t="shared" si="239"/>
        <v>8.9301887475998987E-2</v>
      </c>
      <c r="CI199" s="130">
        <f t="shared" si="239"/>
        <v>4.5789619879917094E-2</v>
      </c>
      <c r="CJ199" s="136">
        <f t="shared" si="239"/>
        <v>7.4401840586687001E-2</v>
      </c>
      <c r="CK199" s="137">
        <f t="shared" si="239"/>
        <v>7.3050530841367145E-2</v>
      </c>
    </row>
    <row r="200" spans="1:89" ht="14" thickBot="1">
      <c r="A200" s="248" t="s">
        <v>21</v>
      </c>
      <c r="B200" s="192">
        <v>5570</v>
      </c>
      <c r="C200" s="193">
        <v>1198</v>
      </c>
      <c r="D200" s="194">
        <v>1767</v>
      </c>
      <c r="E200" s="195">
        <v>1334</v>
      </c>
      <c r="F200" s="192">
        <v>777</v>
      </c>
      <c r="G200" s="196">
        <v>640</v>
      </c>
      <c r="H200" s="194">
        <v>1478</v>
      </c>
      <c r="I200" s="195">
        <v>1984</v>
      </c>
      <c r="J200" s="192">
        <v>405</v>
      </c>
      <c r="K200" s="196">
        <v>1017</v>
      </c>
      <c r="L200" s="194">
        <v>531</v>
      </c>
      <c r="M200" s="192">
        <v>2510</v>
      </c>
      <c r="N200" s="197">
        <v>1601</v>
      </c>
      <c r="O200" s="198">
        <v>3270</v>
      </c>
      <c r="P200" s="192">
        <v>1241</v>
      </c>
      <c r="Q200" s="196">
        <v>1520</v>
      </c>
      <c r="R200" s="194">
        <v>1772</v>
      </c>
      <c r="S200" s="195">
        <v>1406</v>
      </c>
      <c r="T200" s="192">
        <v>389</v>
      </c>
      <c r="U200" s="196">
        <v>1543</v>
      </c>
      <c r="V200" s="194">
        <v>951</v>
      </c>
      <c r="W200" s="195">
        <v>2778</v>
      </c>
      <c r="X200" s="192">
        <v>1362</v>
      </c>
      <c r="Y200" s="196">
        <v>1817</v>
      </c>
      <c r="Z200" s="194">
        <v>4083</v>
      </c>
      <c r="AA200" s="192">
        <v>2659</v>
      </c>
      <c r="AB200" s="173">
        <f t="shared" si="238"/>
        <v>21927</v>
      </c>
      <c r="AC200" s="174">
        <f t="shared" si="233"/>
        <v>23676</v>
      </c>
      <c r="AE200" s="246" t="s">
        <v>88</v>
      </c>
      <c r="BI200" s="138" t="s">
        <v>21</v>
      </c>
      <c r="BJ200" s="130">
        <f t="shared" ref="BJ200:CK200" si="240">B200/B219</f>
        <v>9.8720357307433268E-2</v>
      </c>
      <c r="BK200" s="131">
        <f t="shared" si="240"/>
        <v>3.4679403676364164E-2</v>
      </c>
      <c r="BL200" s="132">
        <f t="shared" si="240"/>
        <v>7.3432240369031287E-2</v>
      </c>
      <c r="BM200" s="133">
        <f t="shared" si="240"/>
        <v>6.3297746144721237E-2</v>
      </c>
      <c r="BN200" s="130">
        <f t="shared" si="240"/>
        <v>6.3553083592344184E-2</v>
      </c>
      <c r="BO200" s="131">
        <f t="shared" si="240"/>
        <v>7.8010726474890296E-2</v>
      </c>
      <c r="BP200" s="132">
        <f t="shared" si="240"/>
        <v>5.2511902224117106E-2</v>
      </c>
      <c r="BQ200" s="133">
        <f t="shared" si="240"/>
        <v>4.8905541313350426E-2</v>
      </c>
      <c r="BR200" s="130">
        <f t="shared" si="240"/>
        <v>6.3629222309505101E-2</v>
      </c>
      <c r="BS200" s="131">
        <f t="shared" si="240"/>
        <v>0.12891367727215108</v>
      </c>
      <c r="BT200" s="132">
        <f t="shared" si="240"/>
        <v>4.4435146443514643E-2</v>
      </c>
      <c r="BU200" s="130">
        <f t="shared" si="240"/>
        <v>0.11109635727880317</v>
      </c>
      <c r="BV200" s="134">
        <f t="shared" si="240"/>
        <v>6.072214215277251E-2</v>
      </c>
      <c r="BW200" s="135">
        <f t="shared" si="240"/>
        <v>9.049147664379012E-2</v>
      </c>
      <c r="BX200" s="130">
        <f t="shared" si="240"/>
        <v>7.4173689558304945E-2</v>
      </c>
      <c r="BY200" s="131">
        <f t="shared" si="240"/>
        <v>7.3164861612515036E-2</v>
      </c>
      <c r="BZ200" s="132">
        <f t="shared" si="240"/>
        <v>8.2869569284010666E-2</v>
      </c>
      <c r="CA200" s="133">
        <f t="shared" si="240"/>
        <v>5.9063222012182316E-2</v>
      </c>
      <c r="CB200" s="130">
        <f t="shared" si="240"/>
        <v>4.0891411752338902E-2</v>
      </c>
      <c r="CC200" s="131">
        <f t="shared" si="240"/>
        <v>0.13107373428474345</v>
      </c>
      <c r="CD200" s="132">
        <f t="shared" si="240"/>
        <v>3.646192776627559E-2</v>
      </c>
      <c r="CE200" s="133">
        <f t="shared" si="240"/>
        <v>9.3601536439906999E-2</v>
      </c>
      <c r="CF200" s="130">
        <f t="shared" si="240"/>
        <v>5.3527215562978972E-2</v>
      </c>
      <c r="CG200" s="131">
        <f t="shared" si="240"/>
        <v>0.11540171483010479</v>
      </c>
      <c r="CH200" s="132">
        <f t="shared" si="240"/>
        <v>7.3959352244321264E-2</v>
      </c>
      <c r="CI200" s="130">
        <f t="shared" si="240"/>
        <v>5.6815025319971797E-2</v>
      </c>
      <c r="CJ200" s="136">
        <f t="shared" si="240"/>
        <v>6.8543723311805638E-2</v>
      </c>
      <c r="CK200" s="137">
        <f t="shared" si="240"/>
        <v>7.4083113518384661E-2</v>
      </c>
    </row>
    <row r="201" spans="1:89" ht="15" thickTop="1" thickBot="1">
      <c r="A201" s="249" t="s">
        <v>22</v>
      </c>
      <c r="B201" s="199">
        <v>3578</v>
      </c>
      <c r="C201" s="200">
        <v>1087</v>
      </c>
      <c r="D201" s="201">
        <v>1029</v>
      </c>
      <c r="E201" s="202">
        <v>1123</v>
      </c>
      <c r="F201" s="199">
        <v>601</v>
      </c>
      <c r="G201" s="203">
        <v>554</v>
      </c>
      <c r="H201" s="201">
        <v>1302</v>
      </c>
      <c r="I201" s="202">
        <v>1897</v>
      </c>
      <c r="J201" s="199">
        <v>318</v>
      </c>
      <c r="K201" s="203">
        <v>889</v>
      </c>
      <c r="L201" s="201">
        <v>510</v>
      </c>
      <c r="M201" s="199">
        <v>2387</v>
      </c>
      <c r="N201" s="204">
        <v>1578</v>
      </c>
      <c r="O201" s="205">
        <v>2882</v>
      </c>
      <c r="P201" s="199">
        <v>929</v>
      </c>
      <c r="Q201" s="203">
        <v>1350</v>
      </c>
      <c r="R201" s="201">
        <v>1549</v>
      </c>
      <c r="S201" s="202">
        <v>1272</v>
      </c>
      <c r="T201" s="199">
        <v>305</v>
      </c>
      <c r="U201" s="203">
        <v>962</v>
      </c>
      <c r="V201" s="201">
        <v>870</v>
      </c>
      <c r="W201" s="202">
        <v>2357</v>
      </c>
      <c r="X201" s="199">
        <v>1212</v>
      </c>
      <c r="Y201" s="203">
        <v>1218</v>
      </c>
      <c r="Z201" s="201">
        <v>3766</v>
      </c>
      <c r="AA201" s="199">
        <v>2094</v>
      </c>
      <c r="AB201" s="173">
        <f t="shared" si="238"/>
        <v>17547</v>
      </c>
      <c r="AC201" s="174">
        <f t="shared" si="233"/>
        <v>20072</v>
      </c>
      <c r="AE201" s="315" t="s">
        <v>0</v>
      </c>
      <c r="AF201" s="309" t="s">
        <v>1</v>
      </c>
      <c r="AG201" s="310"/>
      <c r="AH201" s="309" t="s">
        <v>2</v>
      </c>
      <c r="AI201" s="310"/>
      <c r="AJ201" s="309" t="s">
        <v>3</v>
      </c>
      <c r="AK201" s="310"/>
      <c r="AL201" s="309" t="s">
        <v>4</v>
      </c>
      <c r="AM201" s="310"/>
      <c r="AN201" s="309" t="s">
        <v>5</v>
      </c>
      <c r="AO201" s="310"/>
      <c r="AP201" s="309" t="s">
        <v>6</v>
      </c>
      <c r="AQ201" s="310"/>
      <c r="AR201" s="309" t="s">
        <v>7</v>
      </c>
      <c r="AS201" s="310"/>
      <c r="AT201" s="309" t="s">
        <v>8</v>
      </c>
      <c r="AU201" s="310"/>
      <c r="AV201" s="309" t="s">
        <v>9</v>
      </c>
      <c r="AW201" s="310"/>
      <c r="AX201" s="309" t="s">
        <v>10</v>
      </c>
      <c r="AY201" s="310"/>
      <c r="AZ201" s="309" t="s">
        <v>11</v>
      </c>
      <c r="BA201" s="310"/>
      <c r="BB201" s="309" t="s">
        <v>12</v>
      </c>
      <c r="BC201" s="310"/>
      <c r="BD201" s="311" t="s">
        <v>40</v>
      </c>
      <c r="BE201" s="312"/>
      <c r="BF201" s="313" t="s">
        <v>41</v>
      </c>
      <c r="BG201" s="314"/>
      <c r="BI201" s="147" t="s">
        <v>22</v>
      </c>
      <c r="BJ201" s="130">
        <f t="shared" ref="BJ201:CK201" si="241">B201/B219</f>
        <v>6.341497997235121E-2</v>
      </c>
      <c r="BK201" s="131">
        <f t="shared" si="241"/>
        <v>3.1466203502677668E-2</v>
      </c>
      <c r="BL201" s="132">
        <f t="shared" si="241"/>
        <v>4.276274778705897E-2</v>
      </c>
      <c r="BM201" s="133">
        <f t="shared" si="241"/>
        <v>5.3285883748517199E-2</v>
      </c>
      <c r="BN201" s="130">
        <f t="shared" si="241"/>
        <v>4.9157533126124656E-2</v>
      </c>
      <c r="BO201" s="131">
        <f t="shared" si="241"/>
        <v>6.7528035104826911E-2</v>
      </c>
      <c r="BP201" s="132">
        <f t="shared" si="241"/>
        <v>4.6258793434235772E-2</v>
      </c>
      <c r="BQ201" s="133">
        <f t="shared" si="241"/>
        <v>4.6760993886807337E-2</v>
      </c>
      <c r="BR201" s="130">
        <f t="shared" si="241"/>
        <v>4.9960722702278082E-2</v>
      </c>
      <c r="BS201" s="131">
        <f t="shared" si="241"/>
        <v>0.1126885536823425</v>
      </c>
      <c r="BT201" s="132">
        <f t="shared" si="241"/>
        <v>4.2677824267782424E-2</v>
      </c>
      <c r="BU201" s="130">
        <f t="shared" si="241"/>
        <v>0.10565219315717257</v>
      </c>
      <c r="BV201" s="134">
        <f t="shared" si="241"/>
        <v>5.9849806569066223E-2</v>
      </c>
      <c r="BW201" s="135">
        <f t="shared" si="241"/>
        <v>7.975426167810494E-2</v>
      </c>
      <c r="BX201" s="130">
        <f t="shared" si="241"/>
        <v>5.5525670910286297E-2</v>
      </c>
      <c r="BY201" s="131">
        <f t="shared" si="241"/>
        <v>6.4981949458483748E-2</v>
      </c>
      <c r="BZ201" s="132">
        <f t="shared" si="241"/>
        <v>7.2440723939578164E-2</v>
      </c>
      <c r="CA201" s="133">
        <f t="shared" si="241"/>
        <v>5.3434152488972902E-2</v>
      </c>
      <c r="CB201" s="130">
        <f t="shared" si="241"/>
        <v>3.2061389677283718E-2</v>
      </c>
      <c r="CC201" s="131">
        <f t="shared" si="241"/>
        <v>8.1719334012911996E-2</v>
      </c>
      <c r="CD201" s="132">
        <f t="shared" si="241"/>
        <v>3.335633770416379E-2</v>
      </c>
      <c r="CE201" s="133">
        <f t="shared" si="241"/>
        <v>7.941642238619899E-2</v>
      </c>
      <c r="CF201" s="130">
        <f t="shared" si="241"/>
        <v>4.7632147769699353E-2</v>
      </c>
      <c r="CG201" s="131">
        <f t="shared" si="241"/>
        <v>7.7357891394093367E-2</v>
      </c>
      <c r="CH201" s="132">
        <f t="shared" si="241"/>
        <v>6.8217222765641419E-2</v>
      </c>
      <c r="CI201" s="130">
        <f t="shared" si="241"/>
        <v>4.4742633704408029E-2</v>
      </c>
      <c r="CJ201" s="136">
        <f t="shared" si="241"/>
        <v>5.4851859030065835E-2</v>
      </c>
      <c r="CK201" s="137">
        <f t="shared" si="241"/>
        <v>6.2806059069987208E-2</v>
      </c>
    </row>
    <row r="202" spans="1:89" ht="15" thickTop="1" thickBot="1">
      <c r="A202" s="248" t="s">
        <v>23</v>
      </c>
      <c r="B202" s="192">
        <v>4574</v>
      </c>
      <c r="C202" s="193">
        <v>1281</v>
      </c>
      <c r="D202" s="194">
        <v>1849</v>
      </c>
      <c r="E202" s="195">
        <v>884</v>
      </c>
      <c r="F202" s="192">
        <v>889</v>
      </c>
      <c r="G202" s="196">
        <v>366</v>
      </c>
      <c r="H202" s="194">
        <v>1599</v>
      </c>
      <c r="I202" s="195">
        <v>1953</v>
      </c>
      <c r="J202" s="192">
        <v>338</v>
      </c>
      <c r="K202" s="196">
        <v>803</v>
      </c>
      <c r="L202" s="194">
        <v>447</v>
      </c>
      <c r="M202" s="192">
        <v>1487</v>
      </c>
      <c r="N202" s="197">
        <v>1261</v>
      </c>
      <c r="O202" s="198">
        <v>2467</v>
      </c>
      <c r="P202" s="192">
        <v>837</v>
      </c>
      <c r="Q202" s="196">
        <v>1095</v>
      </c>
      <c r="R202" s="194">
        <v>1200</v>
      </c>
      <c r="S202" s="195">
        <v>1145</v>
      </c>
      <c r="T202" s="192">
        <v>374</v>
      </c>
      <c r="U202" s="196">
        <v>795</v>
      </c>
      <c r="V202" s="194">
        <v>870</v>
      </c>
      <c r="W202" s="195">
        <v>2037</v>
      </c>
      <c r="X202" s="192">
        <v>1004</v>
      </c>
      <c r="Y202" s="196">
        <v>898</v>
      </c>
      <c r="Z202" s="194">
        <v>3159</v>
      </c>
      <c r="AA202" s="192">
        <v>2042</v>
      </c>
      <c r="AB202" s="173">
        <f t="shared" si="238"/>
        <v>18401</v>
      </c>
      <c r="AC202" s="174">
        <f t="shared" si="233"/>
        <v>17253</v>
      </c>
      <c r="AE202" s="316"/>
      <c r="AF202" s="117" t="s">
        <v>14</v>
      </c>
      <c r="AG202" s="118" t="s">
        <v>15</v>
      </c>
      <c r="AH202" s="119" t="s">
        <v>14</v>
      </c>
      <c r="AI202" s="120" t="s">
        <v>15</v>
      </c>
      <c r="AJ202" s="117" t="s">
        <v>14</v>
      </c>
      <c r="AK202" s="118" t="s">
        <v>15</v>
      </c>
      <c r="AL202" s="119" t="s">
        <v>14</v>
      </c>
      <c r="AM202" s="120" t="s">
        <v>15</v>
      </c>
      <c r="AN202" s="117" t="s">
        <v>14</v>
      </c>
      <c r="AO202" s="118" t="s">
        <v>15</v>
      </c>
      <c r="AP202" s="119" t="s">
        <v>14</v>
      </c>
      <c r="AQ202" s="117" t="s">
        <v>15</v>
      </c>
      <c r="AR202" s="121" t="s">
        <v>14</v>
      </c>
      <c r="AS202" s="122" t="s">
        <v>15</v>
      </c>
      <c r="AT202" s="117" t="s">
        <v>14</v>
      </c>
      <c r="AU202" s="118" t="s">
        <v>15</v>
      </c>
      <c r="AV202" s="119" t="s">
        <v>14</v>
      </c>
      <c r="AW202" s="120" t="s">
        <v>15</v>
      </c>
      <c r="AX202" s="117" t="s">
        <v>14</v>
      </c>
      <c r="AY202" s="118" t="s">
        <v>15</v>
      </c>
      <c r="AZ202" s="119" t="s">
        <v>14</v>
      </c>
      <c r="BA202" s="120" t="s">
        <v>15</v>
      </c>
      <c r="BB202" s="117" t="s">
        <v>14</v>
      </c>
      <c r="BC202" s="118" t="s">
        <v>15</v>
      </c>
      <c r="BD202" s="28" t="s">
        <v>14</v>
      </c>
      <c r="BE202" s="123" t="s">
        <v>15</v>
      </c>
      <c r="BF202" s="177" t="s">
        <v>14</v>
      </c>
      <c r="BG202" s="178" t="s">
        <v>15</v>
      </c>
      <c r="BI202" s="138" t="s">
        <v>23</v>
      </c>
      <c r="BJ202" s="130">
        <f t="shared" ref="BJ202:CK202" si="242">B202/B219</f>
        <v>8.1067668639892246E-2</v>
      </c>
      <c r="BK202" s="131">
        <f t="shared" si="242"/>
        <v>3.7082066869300913E-2</v>
      </c>
      <c r="BL202" s="132">
        <f t="shared" si="242"/>
        <v>7.6839961767028217E-2</v>
      </c>
      <c r="BM202" s="133">
        <f t="shared" si="242"/>
        <v>4.194543297746145E-2</v>
      </c>
      <c r="BN202" s="130">
        <f t="shared" si="242"/>
        <v>7.2713888434483884E-2</v>
      </c>
      <c r="BO202" s="131">
        <f t="shared" si="242"/>
        <v>4.4612384202827891E-2</v>
      </c>
      <c r="BP202" s="132">
        <f t="shared" si="242"/>
        <v>5.681091451716052E-2</v>
      </c>
      <c r="BQ202" s="133">
        <f t="shared" si="242"/>
        <v>4.8141392230329323E-2</v>
      </c>
      <c r="BR202" s="130">
        <f t="shared" si="242"/>
        <v>5.3102906520031419E-2</v>
      </c>
      <c r="BS202" s="131">
        <f t="shared" si="242"/>
        <v>0.10178729877043985</v>
      </c>
      <c r="BT202" s="132">
        <f t="shared" si="242"/>
        <v>3.7405857740585774E-2</v>
      </c>
      <c r="BU202" s="130">
        <f t="shared" si="242"/>
        <v>6.5816845925729214E-2</v>
      </c>
      <c r="BV202" s="134">
        <f t="shared" si="242"/>
        <v>4.7826746567549115E-2</v>
      </c>
      <c r="BW202" s="135">
        <f t="shared" si="242"/>
        <v>6.8269869382333412E-2</v>
      </c>
      <c r="BX202" s="130">
        <f t="shared" si="242"/>
        <v>5.0026896180742332E-2</v>
      </c>
      <c r="BY202" s="131">
        <f t="shared" si="242"/>
        <v>5.2707581227436823E-2</v>
      </c>
      <c r="BZ202" s="132">
        <f t="shared" si="242"/>
        <v>5.6119347144928215E-2</v>
      </c>
      <c r="CA202" s="133">
        <f t="shared" si="242"/>
        <v>4.809913883637891E-2</v>
      </c>
      <c r="CB202" s="130">
        <f t="shared" si="242"/>
        <v>3.9314622096079048E-2</v>
      </c>
      <c r="CC202" s="131">
        <f t="shared" si="242"/>
        <v>6.753312945973497E-2</v>
      </c>
      <c r="CD202" s="132">
        <f t="shared" si="242"/>
        <v>3.335633770416379E-2</v>
      </c>
      <c r="CE202" s="133">
        <f t="shared" si="242"/>
        <v>6.8634387951076514E-2</v>
      </c>
      <c r="CF202" s="130">
        <f t="shared" si="242"/>
        <v>3.9457653763018276E-2</v>
      </c>
      <c r="CG202" s="131">
        <f t="shared" si="242"/>
        <v>5.7033979040965382E-2</v>
      </c>
      <c r="CH202" s="132">
        <f t="shared" si="242"/>
        <v>5.7222041082491036E-2</v>
      </c>
      <c r="CI202" s="130">
        <f t="shared" si="242"/>
        <v>4.3631546334480034E-2</v>
      </c>
      <c r="CJ202" s="136">
        <f t="shared" si="242"/>
        <v>5.7521459965363959E-2</v>
      </c>
      <c r="CK202" s="137">
        <f t="shared" si="242"/>
        <v>5.3985299777525371E-2</v>
      </c>
    </row>
    <row r="203" spans="1:89" ht="14" thickTop="1">
      <c r="A203" s="249" t="s">
        <v>24</v>
      </c>
      <c r="B203" s="206">
        <v>3645</v>
      </c>
      <c r="C203" s="200">
        <v>1358</v>
      </c>
      <c r="D203" s="201">
        <v>1525</v>
      </c>
      <c r="E203" s="202">
        <v>1032</v>
      </c>
      <c r="F203" s="199">
        <v>801</v>
      </c>
      <c r="G203" s="203">
        <v>506</v>
      </c>
      <c r="H203" s="201">
        <v>1783</v>
      </c>
      <c r="I203" s="202">
        <v>2174</v>
      </c>
      <c r="J203" s="199">
        <v>319</v>
      </c>
      <c r="K203" s="203">
        <v>603</v>
      </c>
      <c r="L203" s="201">
        <v>471</v>
      </c>
      <c r="M203" s="199">
        <v>1782</v>
      </c>
      <c r="N203" s="204">
        <v>1459</v>
      </c>
      <c r="O203" s="207">
        <v>2521</v>
      </c>
      <c r="P203" s="199">
        <v>834</v>
      </c>
      <c r="Q203" s="203">
        <v>1115</v>
      </c>
      <c r="R203" s="201">
        <v>1290</v>
      </c>
      <c r="S203" s="202">
        <v>1359</v>
      </c>
      <c r="T203" s="199">
        <v>398</v>
      </c>
      <c r="U203" s="203">
        <v>715</v>
      </c>
      <c r="V203" s="201">
        <v>836</v>
      </c>
      <c r="W203" s="208">
        <v>2354</v>
      </c>
      <c r="X203" s="199">
        <v>1008</v>
      </c>
      <c r="Y203" s="203">
        <v>905</v>
      </c>
      <c r="Z203" s="201">
        <v>2909</v>
      </c>
      <c r="AA203" s="199">
        <v>2732</v>
      </c>
      <c r="AB203" s="173">
        <f t="shared" si="238"/>
        <v>17278</v>
      </c>
      <c r="AC203" s="174">
        <f t="shared" si="233"/>
        <v>19156</v>
      </c>
      <c r="AE203" s="254" t="str">
        <f>$AE$17</f>
        <v>17:00 - 17:59</v>
      </c>
      <c r="AF203" s="127">
        <f t="shared" ref="AF203:AO205" si="243">SUMIF($A$9:$A$32,$AE203,B$195:B$218)</f>
        <v>2434</v>
      </c>
      <c r="AG203" s="189">
        <f t="shared" si="243"/>
        <v>3786</v>
      </c>
      <c r="AH203" s="128">
        <f t="shared" si="243"/>
        <v>1767</v>
      </c>
      <c r="AI203" s="181">
        <f t="shared" si="243"/>
        <v>2136</v>
      </c>
      <c r="AJ203" s="127">
        <f t="shared" si="243"/>
        <v>1170</v>
      </c>
      <c r="AK203" s="129">
        <f t="shared" si="243"/>
        <v>615</v>
      </c>
      <c r="AL203" s="128">
        <f t="shared" si="243"/>
        <v>2285</v>
      </c>
      <c r="AM203" s="181">
        <f t="shared" si="243"/>
        <v>3584</v>
      </c>
      <c r="AN203" s="127">
        <f t="shared" si="243"/>
        <v>815</v>
      </c>
      <c r="AO203" s="129">
        <f t="shared" si="243"/>
        <v>305</v>
      </c>
      <c r="AP203" s="128">
        <f t="shared" ref="AP203:AY205" si="244">SUMIF($A$9:$A$32,$AE203,L$195:L$218)</f>
        <v>1627</v>
      </c>
      <c r="AQ203" s="127">
        <f t="shared" si="244"/>
        <v>1024</v>
      </c>
      <c r="AR203" s="180">
        <f t="shared" si="244"/>
        <v>2340</v>
      </c>
      <c r="AS203" s="182">
        <f t="shared" si="244"/>
        <v>1985</v>
      </c>
      <c r="AT203" s="127">
        <f t="shared" si="244"/>
        <v>1391</v>
      </c>
      <c r="AU203" s="129">
        <f t="shared" si="244"/>
        <v>1405</v>
      </c>
      <c r="AV203" s="128">
        <f t="shared" si="244"/>
        <v>1397</v>
      </c>
      <c r="AW203" s="181">
        <f t="shared" si="244"/>
        <v>1979</v>
      </c>
      <c r="AX203" s="127">
        <f t="shared" si="244"/>
        <v>1142</v>
      </c>
      <c r="AY203" s="129">
        <f t="shared" si="244"/>
        <v>447</v>
      </c>
      <c r="AZ203" s="128">
        <f t="shared" ref="AZ203:BE205" si="245">SUMIF($A$9:$A$32,$AE203,V$195:V$218)</f>
        <v>2526</v>
      </c>
      <c r="BA203" s="181">
        <f t="shared" si="245"/>
        <v>1533</v>
      </c>
      <c r="BB203" s="127">
        <f t="shared" si="245"/>
        <v>3110</v>
      </c>
      <c r="BC203" s="129">
        <f t="shared" si="245"/>
        <v>714</v>
      </c>
      <c r="BD203" s="187">
        <f t="shared" si="245"/>
        <v>4469</v>
      </c>
      <c r="BE203" s="188">
        <f t="shared" si="245"/>
        <v>3991</v>
      </c>
      <c r="BF203" s="171">
        <f>AF203+AH203+AJ203+AL203+AN203+AP203+AR203+AT203+AV203+AX203+AZ203+BB203+BD203</f>
        <v>26473</v>
      </c>
      <c r="BG203" s="172">
        <f>AG203+AI203+AK203+AM203+AO203+AQ203+AS203+AU203+AW203+AY203+BA203+BC203+BE203</f>
        <v>23504</v>
      </c>
      <c r="BI203" s="147" t="s">
        <v>24</v>
      </c>
      <c r="BJ203" s="130">
        <f t="shared" ref="BJ203:CK203" si="246">B203/B219</f>
        <v>6.4602460033320333E-2</v>
      </c>
      <c r="BK203" s="131">
        <f t="shared" si="246"/>
        <v>3.9311043566362718E-2</v>
      </c>
      <c r="BL203" s="132">
        <f t="shared" si="246"/>
        <v>6.3375306487137933E-2</v>
      </c>
      <c r="BM203" s="133">
        <f t="shared" si="246"/>
        <v>4.8967971530249108E-2</v>
      </c>
      <c r="BN203" s="130">
        <f t="shared" si="246"/>
        <v>6.5516113201374127E-2</v>
      </c>
      <c r="BO203" s="131">
        <f t="shared" si="246"/>
        <v>6.1677230619210141E-2</v>
      </c>
      <c r="BP203" s="132">
        <f t="shared" si="246"/>
        <v>6.3348255524763739E-2</v>
      </c>
      <c r="BQ203" s="133">
        <f t="shared" si="246"/>
        <v>5.3589035693157171E-2</v>
      </c>
      <c r="BR203" s="130">
        <f t="shared" si="246"/>
        <v>5.0117831893165751E-2</v>
      </c>
      <c r="BS203" s="131">
        <f t="shared" si="246"/>
        <v>7.6435543161363931E-2</v>
      </c>
      <c r="BT203" s="132">
        <f t="shared" si="246"/>
        <v>3.9414225941422597E-2</v>
      </c>
      <c r="BU203" s="130">
        <f t="shared" si="246"/>
        <v>7.8873987518257874E-2</v>
      </c>
      <c r="BV203" s="134">
        <f t="shared" si="246"/>
        <v>5.5336418114238034E-2</v>
      </c>
      <c r="BW203" s="135">
        <f t="shared" si="246"/>
        <v>6.9764224042506082E-2</v>
      </c>
      <c r="BX203" s="130">
        <f t="shared" si="246"/>
        <v>4.9847588309126771E-2</v>
      </c>
      <c r="BY203" s="131">
        <f t="shared" si="246"/>
        <v>5.3670276774969917E-2</v>
      </c>
      <c r="BZ203" s="132">
        <f t="shared" si="246"/>
        <v>6.0328298180797831E-2</v>
      </c>
      <c r="CA203" s="133">
        <f t="shared" si="246"/>
        <v>5.7088846880907373E-2</v>
      </c>
      <c r="CB203" s="130">
        <f t="shared" si="246"/>
        <v>4.1837485546094816E-2</v>
      </c>
      <c r="CC203" s="131">
        <f t="shared" si="246"/>
        <v>6.0737342847434588E-2</v>
      </c>
      <c r="CD203" s="132">
        <f t="shared" si="246"/>
        <v>3.2052756690437847E-2</v>
      </c>
      <c r="CE203" s="133">
        <f t="shared" si="246"/>
        <v>7.9315340813369717E-2</v>
      </c>
      <c r="CF203" s="130">
        <f t="shared" si="246"/>
        <v>3.9614855570839068E-2</v>
      </c>
      <c r="CG203" s="131">
        <f t="shared" si="246"/>
        <v>5.7478564623690061E-2</v>
      </c>
      <c r="CH203" s="132">
        <f t="shared" si="246"/>
        <v>5.2693547802775062E-2</v>
      </c>
      <c r="CI203" s="130">
        <f t="shared" si="246"/>
        <v>5.8374821050832248E-2</v>
      </c>
      <c r="CJ203" s="136">
        <f t="shared" si="246"/>
        <v>5.4010965995411039E-2</v>
      </c>
      <c r="CK203" s="137">
        <f t="shared" si="246"/>
        <v>5.9939859881659764E-2</v>
      </c>
    </row>
    <row r="204" spans="1:89">
      <c r="A204" s="248" t="s">
        <v>25</v>
      </c>
      <c r="B204" s="209">
        <v>3448</v>
      </c>
      <c r="C204" s="193">
        <v>1400</v>
      </c>
      <c r="D204" s="194">
        <v>1422</v>
      </c>
      <c r="E204" s="195">
        <v>806</v>
      </c>
      <c r="F204" s="192">
        <v>754</v>
      </c>
      <c r="G204" s="196">
        <v>400</v>
      </c>
      <c r="H204" s="194">
        <v>1887</v>
      </c>
      <c r="I204" s="195">
        <v>2088</v>
      </c>
      <c r="J204" s="192">
        <v>297</v>
      </c>
      <c r="K204" s="193">
        <v>422</v>
      </c>
      <c r="L204" s="194">
        <v>474</v>
      </c>
      <c r="M204" s="192">
        <v>1395</v>
      </c>
      <c r="N204" s="197">
        <v>1295</v>
      </c>
      <c r="O204" s="210">
        <v>1896</v>
      </c>
      <c r="P204" s="192">
        <v>783</v>
      </c>
      <c r="Q204" s="193">
        <v>981</v>
      </c>
      <c r="R204" s="194">
        <v>1149</v>
      </c>
      <c r="S204" s="195">
        <v>1071</v>
      </c>
      <c r="T204" s="201">
        <v>445</v>
      </c>
      <c r="U204" s="192">
        <v>533</v>
      </c>
      <c r="V204" s="194">
        <v>1030</v>
      </c>
      <c r="W204" s="211">
        <v>1788</v>
      </c>
      <c r="X204" s="192">
        <v>1160</v>
      </c>
      <c r="Y204" s="196">
        <v>727</v>
      </c>
      <c r="Z204" s="194">
        <v>2838</v>
      </c>
      <c r="AA204" s="192">
        <v>2748</v>
      </c>
      <c r="AB204" s="173">
        <f t="shared" si="238"/>
        <v>16982</v>
      </c>
      <c r="AC204" s="174">
        <f t="shared" si="233"/>
        <v>16255</v>
      </c>
      <c r="AE204" s="255" t="str">
        <f>$AE$18</f>
        <v>18:00 - 18:59</v>
      </c>
      <c r="AF204" s="127">
        <f t="shared" si="243"/>
        <v>2551</v>
      </c>
      <c r="AG204" s="193">
        <f t="shared" si="243"/>
        <v>4688</v>
      </c>
      <c r="AH204" s="194">
        <f t="shared" si="243"/>
        <v>1644</v>
      </c>
      <c r="AI204" s="195">
        <f t="shared" si="243"/>
        <v>2075</v>
      </c>
      <c r="AJ204" s="192">
        <f t="shared" si="243"/>
        <v>828</v>
      </c>
      <c r="AK204" s="196">
        <f t="shared" si="243"/>
        <v>694</v>
      </c>
      <c r="AL204" s="194">
        <f t="shared" si="243"/>
        <v>2292</v>
      </c>
      <c r="AM204" s="195">
        <f t="shared" si="243"/>
        <v>4087</v>
      </c>
      <c r="AN204" s="192">
        <f t="shared" si="243"/>
        <v>635</v>
      </c>
      <c r="AO204" s="196">
        <f t="shared" si="243"/>
        <v>260</v>
      </c>
      <c r="AP204" s="194">
        <f t="shared" si="244"/>
        <v>1578</v>
      </c>
      <c r="AQ204" s="192">
        <f t="shared" si="244"/>
        <v>1009</v>
      </c>
      <c r="AR204" s="197">
        <f t="shared" si="244"/>
        <v>2513</v>
      </c>
      <c r="AS204" s="198">
        <f t="shared" si="244"/>
        <v>2348</v>
      </c>
      <c r="AT204" s="192">
        <f t="shared" si="244"/>
        <v>1329</v>
      </c>
      <c r="AU204" s="196">
        <f t="shared" si="244"/>
        <v>1714</v>
      </c>
      <c r="AV204" s="194">
        <f t="shared" si="244"/>
        <v>1516</v>
      </c>
      <c r="AW204" s="195">
        <f t="shared" si="244"/>
        <v>1960</v>
      </c>
      <c r="AX204" s="192">
        <f t="shared" si="244"/>
        <v>788</v>
      </c>
      <c r="AY204" s="196">
        <f t="shared" si="244"/>
        <v>406</v>
      </c>
      <c r="AZ204" s="194">
        <f t="shared" si="245"/>
        <v>2067</v>
      </c>
      <c r="BA204" s="195">
        <f t="shared" si="245"/>
        <v>1386</v>
      </c>
      <c r="BB204" s="192">
        <f t="shared" si="245"/>
        <v>2900</v>
      </c>
      <c r="BC204" s="196">
        <f t="shared" si="245"/>
        <v>771</v>
      </c>
      <c r="BD204" s="194">
        <f t="shared" si="245"/>
        <v>3786</v>
      </c>
      <c r="BE204" s="192">
        <f t="shared" si="245"/>
        <v>4364</v>
      </c>
      <c r="BF204" s="173">
        <f>SUM(AF204,AH204,AJ204,AL204,AN204,AP204,AR204,AT204,AV204,AX204,AZ204,BB204,BD204)</f>
        <v>24427</v>
      </c>
      <c r="BG204" s="174">
        <f>SUM(AG204,AI204,AK204,AM204,AO204,AQ204,AS204,AU204,AW204,AY204,BA204,BC204,BE204)</f>
        <v>25762</v>
      </c>
      <c r="BI204" s="138" t="s">
        <v>25</v>
      </c>
      <c r="BJ204" s="130">
        <f t="shared" ref="BJ204:CK204" si="247">B204/B219</f>
        <v>6.1110914182411116E-2</v>
      </c>
      <c r="BK204" s="131">
        <f t="shared" si="247"/>
        <v>4.0526849037487336E-2</v>
      </c>
      <c r="BL204" s="132">
        <f t="shared" si="247"/>
        <v>5.9094875950629594E-2</v>
      </c>
      <c r="BM204" s="133">
        <f t="shared" si="247"/>
        <v>3.8244365361803083E-2</v>
      </c>
      <c r="BN204" s="130">
        <f t="shared" si="247"/>
        <v>6.1671846883690498E-2</v>
      </c>
      <c r="BO204" s="131">
        <f t="shared" si="247"/>
        <v>4.8756704046806439E-2</v>
      </c>
      <c r="BP204" s="132">
        <f t="shared" si="247"/>
        <v>6.7043274355148161E-2</v>
      </c>
      <c r="BQ204" s="133">
        <f t="shared" si="247"/>
        <v>5.1469138237034112E-2</v>
      </c>
      <c r="BR204" s="130">
        <f t="shared" si="247"/>
        <v>4.6661429693637076E-2</v>
      </c>
      <c r="BS204" s="131">
        <f t="shared" si="247"/>
        <v>5.3492204335150208E-2</v>
      </c>
      <c r="BT204" s="132">
        <f t="shared" si="247"/>
        <v>3.9665271966527194E-2</v>
      </c>
      <c r="BU204" s="130">
        <f t="shared" si="247"/>
        <v>6.1744788208737217E-2</v>
      </c>
      <c r="BV204" s="134">
        <f t="shared" si="247"/>
        <v>4.9116286126071454E-2</v>
      </c>
      <c r="BW204" s="135">
        <f t="shared" si="247"/>
        <v>5.2468452512729691E-2</v>
      </c>
      <c r="BX204" s="130">
        <f t="shared" si="247"/>
        <v>4.6799354491662185E-2</v>
      </c>
      <c r="BY204" s="131">
        <f t="shared" si="247"/>
        <v>4.7220216606498194E-2</v>
      </c>
      <c r="BZ204" s="132">
        <f t="shared" si="247"/>
        <v>5.3734274891268766E-2</v>
      </c>
      <c r="CA204" s="133">
        <f t="shared" si="247"/>
        <v>4.4990548204158792E-2</v>
      </c>
      <c r="CB204" s="130">
        <f t="shared" si="247"/>
        <v>4.6778093135709027E-2</v>
      </c>
      <c r="CC204" s="131">
        <f t="shared" si="247"/>
        <v>4.5276928304451243E-2</v>
      </c>
      <c r="CD204" s="132">
        <f t="shared" si="247"/>
        <v>3.9490836592285868E-2</v>
      </c>
      <c r="CE204" s="133">
        <f t="shared" si="247"/>
        <v>6.0244617406246842E-2</v>
      </c>
      <c r="CF204" s="130">
        <f t="shared" si="247"/>
        <v>4.5588524268029083E-2</v>
      </c>
      <c r="CG204" s="131">
        <f t="shared" si="247"/>
        <v>4.617338837726262E-2</v>
      </c>
      <c r="CH204" s="132">
        <f t="shared" si="247"/>
        <v>5.1407455711335724E-2</v>
      </c>
      <c r="CI204" s="130">
        <f t="shared" si="247"/>
        <v>5.8716694087733168E-2</v>
      </c>
      <c r="CJ204" s="136">
        <f t="shared" si="247"/>
        <v>5.3085671057649629E-2</v>
      </c>
      <c r="CK204" s="137">
        <f t="shared" si="247"/>
        <v>5.0862519439151155E-2</v>
      </c>
    </row>
    <row r="205" spans="1:89" ht="14" thickBot="1">
      <c r="A205" s="249" t="s">
        <v>26</v>
      </c>
      <c r="B205" s="206">
        <v>2852</v>
      </c>
      <c r="C205" s="200">
        <v>1331</v>
      </c>
      <c r="D205" s="201">
        <v>1276</v>
      </c>
      <c r="E205" s="202">
        <v>853</v>
      </c>
      <c r="F205" s="199">
        <v>624</v>
      </c>
      <c r="G205" s="203">
        <v>441</v>
      </c>
      <c r="H205" s="201">
        <v>1864</v>
      </c>
      <c r="I205" s="202">
        <v>1731</v>
      </c>
      <c r="J205" s="199">
        <v>324</v>
      </c>
      <c r="K205" s="200">
        <v>403</v>
      </c>
      <c r="L205" s="201">
        <v>539</v>
      </c>
      <c r="M205" s="199">
        <v>1563</v>
      </c>
      <c r="N205" s="204">
        <v>1360</v>
      </c>
      <c r="O205" s="207">
        <v>2186</v>
      </c>
      <c r="P205" s="199">
        <v>767</v>
      </c>
      <c r="Q205" s="200">
        <v>1197</v>
      </c>
      <c r="R205" s="201">
        <v>1102</v>
      </c>
      <c r="S205" s="202">
        <v>1458</v>
      </c>
      <c r="T205" s="199">
        <v>479</v>
      </c>
      <c r="U205" s="203">
        <v>708</v>
      </c>
      <c r="V205" s="201">
        <v>1066</v>
      </c>
      <c r="W205" s="208">
        <v>2056</v>
      </c>
      <c r="X205" s="199">
        <v>1033</v>
      </c>
      <c r="Y205" s="203">
        <v>836</v>
      </c>
      <c r="Z205" s="201">
        <v>2801</v>
      </c>
      <c r="AA205" s="199">
        <v>2210</v>
      </c>
      <c r="AB205" s="173">
        <f t="shared" si="238"/>
        <v>16087</v>
      </c>
      <c r="AC205" s="174">
        <f t="shared" si="233"/>
        <v>16973</v>
      </c>
      <c r="AE205" s="254" t="str">
        <f>$AE$19</f>
        <v>19:00 - 19:59</v>
      </c>
      <c r="AF205" s="127">
        <f t="shared" si="243"/>
        <v>2418</v>
      </c>
      <c r="AG205" s="200">
        <f t="shared" si="243"/>
        <v>3315</v>
      </c>
      <c r="AH205" s="201">
        <f t="shared" si="243"/>
        <v>1219</v>
      </c>
      <c r="AI205" s="202">
        <f t="shared" si="243"/>
        <v>1437</v>
      </c>
      <c r="AJ205" s="199">
        <f t="shared" si="243"/>
        <v>668</v>
      </c>
      <c r="AK205" s="203">
        <f t="shared" si="243"/>
        <v>521</v>
      </c>
      <c r="AL205" s="201">
        <f t="shared" si="243"/>
        <v>1949</v>
      </c>
      <c r="AM205" s="202">
        <f t="shared" si="243"/>
        <v>3315</v>
      </c>
      <c r="AN205" s="199">
        <f t="shared" si="243"/>
        <v>404</v>
      </c>
      <c r="AO205" s="203">
        <f t="shared" si="243"/>
        <v>245</v>
      </c>
      <c r="AP205" s="201">
        <f t="shared" si="244"/>
        <v>988</v>
      </c>
      <c r="AQ205" s="199">
        <f t="shared" si="244"/>
        <v>749</v>
      </c>
      <c r="AR205" s="204">
        <f t="shared" si="244"/>
        <v>1872</v>
      </c>
      <c r="AS205" s="205">
        <f t="shared" si="244"/>
        <v>1853</v>
      </c>
      <c r="AT205" s="199">
        <f t="shared" si="244"/>
        <v>1085</v>
      </c>
      <c r="AU205" s="203">
        <f t="shared" si="244"/>
        <v>1447</v>
      </c>
      <c r="AV205" s="201">
        <f t="shared" si="244"/>
        <v>1242</v>
      </c>
      <c r="AW205" s="202">
        <f t="shared" si="244"/>
        <v>1773</v>
      </c>
      <c r="AX205" s="199">
        <f t="shared" si="244"/>
        <v>934</v>
      </c>
      <c r="AY205" s="203">
        <f t="shared" si="244"/>
        <v>387</v>
      </c>
      <c r="AZ205" s="201">
        <f t="shared" si="245"/>
        <v>3022</v>
      </c>
      <c r="BA205" s="202">
        <f t="shared" si="245"/>
        <v>1508</v>
      </c>
      <c r="BB205" s="199">
        <f t="shared" si="245"/>
        <v>2107</v>
      </c>
      <c r="BC205" s="203">
        <f t="shared" si="245"/>
        <v>895</v>
      </c>
      <c r="BD205" s="201">
        <f t="shared" si="245"/>
        <v>3294</v>
      </c>
      <c r="BE205" s="199">
        <f t="shared" si="245"/>
        <v>4362</v>
      </c>
      <c r="BF205" s="173">
        <f>SUM(AF205,AH205,AJ205,AL205,AN205,AP205,AR205,AT205,AV205,AX205,AZ205,BB205,BD205)</f>
        <v>21202</v>
      </c>
      <c r="BG205" s="174">
        <f>SUM(AG205,AI205,AK205,AM205,AO205,AQ205,AS205,AU205,AW205,AY205,BA205,BC205,BE205)</f>
        <v>21807</v>
      </c>
      <c r="BI205" s="147" t="s">
        <v>26</v>
      </c>
      <c r="BJ205" s="130">
        <f t="shared" ref="BJ205:CK205" si="248">B205/B219</f>
        <v>5.0547658714685764E-2</v>
      </c>
      <c r="BK205" s="131">
        <f t="shared" si="248"/>
        <v>3.852945433492546E-2</v>
      </c>
      <c r="BL205" s="132">
        <f t="shared" si="248"/>
        <v>5.30274695590741E-2</v>
      </c>
      <c r="BM205" s="133">
        <f t="shared" si="248"/>
        <v>4.0474495848161332E-2</v>
      </c>
      <c r="BN205" s="130">
        <f t="shared" si="248"/>
        <v>5.1038769834778341E-2</v>
      </c>
      <c r="BO205" s="131">
        <f t="shared" si="248"/>
        <v>5.3754266211604097E-2</v>
      </c>
      <c r="BP205" s="132">
        <f t="shared" si="248"/>
        <v>6.6226106729197751E-2</v>
      </c>
      <c r="BQ205" s="133">
        <f t="shared" si="248"/>
        <v>4.2669098797081445E-2</v>
      </c>
      <c r="BR205" s="130">
        <f t="shared" si="248"/>
        <v>5.0903377847604084E-2</v>
      </c>
      <c r="BS205" s="131">
        <f t="shared" si="248"/>
        <v>5.1083787552287999E-2</v>
      </c>
      <c r="BT205" s="132">
        <f t="shared" si="248"/>
        <v>4.5104602510460251E-2</v>
      </c>
      <c r="BU205" s="130">
        <f t="shared" si="248"/>
        <v>6.9180719691939979E-2</v>
      </c>
      <c r="BV205" s="134">
        <f t="shared" si="248"/>
        <v>5.1581582340893578E-2</v>
      </c>
      <c r="BW205" s="135">
        <f t="shared" si="248"/>
        <v>6.0493690502545938E-2</v>
      </c>
      <c r="BX205" s="130">
        <f t="shared" si="248"/>
        <v>4.584304584304584E-2</v>
      </c>
      <c r="BY205" s="131">
        <f t="shared" si="248"/>
        <v>5.7617328519855598E-2</v>
      </c>
      <c r="BZ205" s="132">
        <f t="shared" si="248"/>
        <v>5.1536267128092408E-2</v>
      </c>
      <c r="CA205" s="133">
        <f t="shared" si="248"/>
        <v>6.1247637051039701E-2</v>
      </c>
      <c r="CB205" s="130">
        <f t="shared" si="248"/>
        <v>5.0352149689898033E-2</v>
      </c>
      <c r="CC205" s="131">
        <f t="shared" si="248"/>
        <v>6.0142711518858305E-2</v>
      </c>
      <c r="CD205" s="132">
        <f t="shared" si="248"/>
        <v>4.0871098842113332E-2</v>
      </c>
      <c r="CE205" s="133">
        <f t="shared" si="248"/>
        <v>6.9274571245661914E-2</v>
      </c>
      <c r="CF205" s="130">
        <f t="shared" si="248"/>
        <v>4.0597366869719001E-2</v>
      </c>
      <c r="CG205" s="131">
        <f t="shared" si="248"/>
        <v>5.3096221022546838E-2</v>
      </c>
      <c r="CH205" s="132">
        <f t="shared" si="248"/>
        <v>5.0737238705937764E-2</v>
      </c>
      <c r="CI205" s="130">
        <f t="shared" si="248"/>
        <v>4.7221213221939701E-2</v>
      </c>
      <c r="CJ205" s="136">
        <f t="shared" si="248"/>
        <v>5.02879042694859E-2</v>
      </c>
      <c r="CK205" s="137">
        <f t="shared" si="248"/>
        <v>5.3109169021268075E-2</v>
      </c>
    </row>
    <row r="206" spans="1:89" ht="15" thickTop="1" thickBot="1">
      <c r="A206" s="248" t="s">
        <v>27</v>
      </c>
      <c r="B206" s="209">
        <v>2336</v>
      </c>
      <c r="C206" s="193">
        <v>1490</v>
      </c>
      <c r="D206" s="194">
        <v>1158</v>
      </c>
      <c r="E206" s="195">
        <v>1067</v>
      </c>
      <c r="F206" s="192">
        <v>584</v>
      </c>
      <c r="G206" s="196">
        <v>472</v>
      </c>
      <c r="H206" s="194">
        <v>1872</v>
      </c>
      <c r="I206" s="195">
        <v>2392</v>
      </c>
      <c r="J206" s="192">
        <v>358</v>
      </c>
      <c r="K206" s="193">
        <v>377</v>
      </c>
      <c r="L206" s="194">
        <v>679</v>
      </c>
      <c r="M206" s="192">
        <v>1041</v>
      </c>
      <c r="N206" s="197">
        <v>1350</v>
      </c>
      <c r="O206" s="210">
        <v>1796</v>
      </c>
      <c r="P206" s="192">
        <v>880</v>
      </c>
      <c r="Q206" s="193">
        <v>863</v>
      </c>
      <c r="R206" s="194">
        <v>1095</v>
      </c>
      <c r="S206" s="195">
        <v>1322</v>
      </c>
      <c r="T206" s="192">
        <v>572</v>
      </c>
      <c r="U206" s="196">
        <v>513</v>
      </c>
      <c r="V206" s="194">
        <v>1351</v>
      </c>
      <c r="W206" s="211">
        <v>1341</v>
      </c>
      <c r="X206" s="192">
        <v>1238</v>
      </c>
      <c r="Y206" s="196">
        <v>591</v>
      </c>
      <c r="Z206" s="194">
        <v>2916</v>
      </c>
      <c r="AA206" s="192">
        <v>2773</v>
      </c>
      <c r="AB206" s="173">
        <f t="shared" si="238"/>
        <v>16389</v>
      </c>
      <c r="AC206" s="174">
        <f t="shared" si="233"/>
        <v>16038</v>
      </c>
      <c r="AE206" s="253" t="s">
        <v>13</v>
      </c>
      <c r="AF206" s="20">
        <f t="shared" ref="AF206:BG206" si="249">SUM(AF203:AF205)</f>
        <v>7403</v>
      </c>
      <c r="AG206" s="21">
        <f t="shared" si="249"/>
        <v>11789</v>
      </c>
      <c r="AH206" s="20">
        <f t="shared" si="249"/>
        <v>4630</v>
      </c>
      <c r="AI206" s="21">
        <f t="shared" si="249"/>
        <v>5648</v>
      </c>
      <c r="AJ206" s="20">
        <f t="shared" si="249"/>
        <v>2666</v>
      </c>
      <c r="AK206" s="21">
        <f t="shared" si="249"/>
        <v>1830</v>
      </c>
      <c r="AL206" s="20">
        <f t="shared" si="249"/>
        <v>6526</v>
      </c>
      <c r="AM206" s="21">
        <f t="shared" si="249"/>
        <v>10986</v>
      </c>
      <c r="AN206" s="20">
        <f t="shared" si="249"/>
        <v>1854</v>
      </c>
      <c r="AO206" s="21">
        <f t="shared" si="249"/>
        <v>810</v>
      </c>
      <c r="AP206" s="20">
        <f t="shared" si="249"/>
        <v>4193</v>
      </c>
      <c r="AQ206" s="21">
        <f t="shared" si="249"/>
        <v>2782</v>
      </c>
      <c r="AR206" s="20">
        <f t="shared" si="249"/>
        <v>6725</v>
      </c>
      <c r="AS206" s="21">
        <f t="shared" si="249"/>
        <v>6186</v>
      </c>
      <c r="AT206" s="20">
        <f t="shared" si="249"/>
        <v>3805</v>
      </c>
      <c r="AU206" s="21">
        <f t="shared" si="249"/>
        <v>4566</v>
      </c>
      <c r="AV206" s="20">
        <f t="shared" si="249"/>
        <v>4155</v>
      </c>
      <c r="AW206" s="21">
        <f t="shared" si="249"/>
        <v>5712</v>
      </c>
      <c r="AX206" s="20">
        <f t="shared" si="249"/>
        <v>2864</v>
      </c>
      <c r="AY206" s="21">
        <f t="shared" si="249"/>
        <v>1240</v>
      </c>
      <c r="AZ206" s="20">
        <f t="shared" si="249"/>
        <v>7615</v>
      </c>
      <c r="BA206" s="21">
        <f t="shared" si="249"/>
        <v>4427</v>
      </c>
      <c r="BB206" s="20">
        <f t="shared" si="249"/>
        <v>8117</v>
      </c>
      <c r="BC206" s="21">
        <f t="shared" si="249"/>
        <v>2380</v>
      </c>
      <c r="BD206" s="20">
        <f t="shared" si="249"/>
        <v>11549</v>
      </c>
      <c r="BE206" s="21">
        <f t="shared" si="249"/>
        <v>12717</v>
      </c>
      <c r="BF206" s="175">
        <f t="shared" si="249"/>
        <v>72102</v>
      </c>
      <c r="BG206" s="176">
        <f t="shared" si="249"/>
        <v>71073</v>
      </c>
      <c r="BI206" s="138" t="s">
        <v>27</v>
      </c>
      <c r="BJ206" s="130">
        <f t="shared" ref="BJ206:CK206" si="250">B206/B219</f>
        <v>4.1402289886923543E-2</v>
      </c>
      <c r="BK206" s="131">
        <f t="shared" si="250"/>
        <v>4.3132146475611519E-2</v>
      </c>
      <c r="BL206" s="132">
        <f t="shared" si="250"/>
        <v>4.8123675352200475E-2</v>
      </c>
      <c r="BM206" s="133">
        <f t="shared" si="250"/>
        <v>5.0628706998813763E-2</v>
      </c>
      <c r="BN206" s="130">
        <f t="shared" si="250"/>
        <v>4.7767053819728449E-2</v>
      </c>
      <c r="BO206" s="131">
        <f t="shared" si="250"/>
        <v>5.7532910775231594E-2</v>
      </c>
      <c r="BP206" s="132">
        <f t="shared" si="250"/>
        <v>6.6510338946919628E-2</v>
      </c>
      <c r="BQ206" s="133">
        <f t="shared" si="250"/>
        <v>5.8962729244724905E-2</v>
      </c>
      <c r="BR206" s="130">
        <f t="shared" si="250"/>
        <v>5.6245090337784763E-2</v>
      </c>
      <c r="BS206" s="131">
        <f t="shared" si="250"/>
        <v>4.7788059323108124E-2</v>
      </c>
      <c r="BT206" s="132">
        <f t="shared" si="250"/>
        <v>5.6820083682008367E-2</v>
      </c>
      <c r="BU206" s="130">
        <f t="shared" si="250"/>
        <v>4.607621829770283E-2</v>
      </c>
      <c r="BV206" s="134">
        <f t="shared" si="250"/>
        <v>5.1202306000151708E-2</v>
      </c>
      <c r="BW206" s="135">
        <f t="shared" si="250"/>
        <v>4.9701129067965463E-2</v>
      </c>
      <c r="BX206" s="130">
        <f t="shared" si="250"/>
        <v>5.2596975673898753E-2</v>
      </c>
      <c r="BY206" s="131">
        <f t="shared" si="250"/>
        <v>4.1540312876052948E-2</v>
      </c>
      <c r="BZ206" s="132">
        <f t="shared" si="250"/>
        <v>5.1208904269746995E-2</v>
      </c>
      <c r="CA206" s="133">
        <f t="shared" si="250"/>
        <v>5.5534551564797315E-2</v>
      </c>
      <c r="CB206" s="130">
        <f t="shared" si="250"/>
        <v>6.0128245558709138E-2</v>
      </c>
      <c r="CC206" s="131">
        <f t="shared" si="250"/>
        <v>4.3577981651376149E-2</v>
      </c>
      <c r="CD206" s="132">
        <f t="shared" si="250"/>
        <v>5.1798174986580785E-2</v>
      </c>
      <c r="CE206" s="133">
        <f t="shared" si="250"/>
        <v>4.5183463054685132E-2</v>
      </c>
      <c r="CF206" s="130">
        <f t="shared" si="250"/>
        <v>4.8653959520534487E-2</v>
      </c>
      <c r="CG206" s="131">
        <f t="shared" si="250"/>
        <v>3.7535725627183235E-2</v>
      </c>
      <c r="CH206" s="132">
        <f t="shared" si="250"/>
        <v>5.2820345614607106E-2</v>
      </c>
      <c r="CI206" s="130">
        <f t="shared" si="250"/>
        <v>5.9250870707890854E-2</v>
      </c>
      <c r="CJ206" s="136">
        <f t="shared" si="250"/>
        <v>5.1231955185715446E-2</v>
      </c>
      <c r="CK206" s="137">
        <f t="shared" si="250"/>
        <v>5.0183518103051751E-2</v>
      </c>
    </row>
    <row r="207" spans="1:89" ht="14" thickTop="1">
      <c r="A207" s="249" t="s">
        <v>28</v>
      </c>
      <c r="B207" s="206">
        <v>2036</v>
      </c>
      <c r="C207" s="200">
        <v>1692</v>
      </c>
      <c r="D207" s="201">
        <v>1201</v>
      </c>
      <c r="E207" s="202">
        <v>1115</v>
      </c>
      <c r="F207" s="199">
        <v>573</v>
      </c>
      <c r="G207" s="203">
        <v>398</v>
      </c>
      <c r="H207" s="201">
        <v>1926</v>
      </c>
      <c r="I207" s="202">
        <v>2661</v>
      </c>
      <c r="J207" s="199">
        <v>425</v>
      </c>
      <c r="K207" s="200">
        <v>319</v>
      </c>
      <c r="L207" s="201">
        <v>868</v>
      </c>
      <c r="M207" s="199">
        <v>1017</v>
      </c>
      <c r="N207" s="204">
        <v>1746</v>
      </c>
      <c r="O207" s="207">
        <v>1827</v>
      </c>
      <c r="P207" s="199">
        <v>883</v>
      </c>
      <c r="Q207" s="200">
        <v>1170</v>
      </c>
      <c r="R207" s="201">
        <v>1195</v>
      </c>
      <c r="S207" s="202">
        <v>1478</v>
      </c>
      <c r="T207" s="199">
        <v>742</v>
      </c>
      <c r="U207" s="203">
        <v>450</v>
      </c>
      <c r="V207" s="201">
        <v>2068</v>
      </c>
      <c r="W207" s="208">
        <v>1431</v>
      </c>
      <c r="X207" s="199">
        <v>1544</v>
      </c>
      <c r="Y207" s="203">
        <v>646</v>
      </c>
      <c r="Z207" s="201">
        <v>3064</v>
      </c>
      <c r="AA207" s="199">
        <v>2726</v>
      </c>
      <c r="AB207" s="173">
        <f t="shared" si="238"/>
        <v>18271</v>
      </c>
      <c r="AC207" s="174">
        <f t="shared" si="233"/>
        <v>16930</v>
      </c>
      <c r="BI207" s="147" t="s">
        <v>28</v>
      </c>
      <c r="BJ207" s="130">
        <f t="shared" ref="BJ207:CK207" si="251">B207/B219</f>
        <v>3.6085214987061784E-2</v>
      </c>
      <c r="BK207" s="131">
        <f t="shared" si="251"/>
        <v>4.8979591836734691E-2</v>
      </c>
      <c r="BL207" s="132">
        <f t="shared" si="251"/>
        <v>4.9910651207247643E-2</v>
      </c>
      <c r="BM207" s="133">
        <f t="shared" si="251"/>
        <v>5.2906287069988137E-2</v>
      </c>
      <c r="BN207" s="130">
        <f t="shared" si="251"/>
        <v>4.6867331915589727E-2</v>
      </c>
      <c r="BO207" s="131">
        <f t="shared" si="251"/>
        <v>4.8512920526572405E-2</v>
      </c>
      <c r="BP207" s="132">
        <f t="shared" si="251"/>
        <v>6.8428906416542312E-2</v>
      </c>
      <c r="BQ207" s="133">
        <f t="shared" si="251"/>
        <v>6.5593571287714453E-2</v>
      </c>
      <c r="BR207" s="130">
        <f t="shared" si="251"/>
        <v>6.6771406127258445E-2</v>
      </c>
      <c r="BS207" s="131">
        <f t="shared" si="251"/>
        <v>4.0436050196476107E-2</v>
      </c>
      <c r="BT207" s="132">
        <f t="shared" si="251"/>
        <v>7.2635983263598325E-2</v>
      </c>
      <c r="BU207" s="130">
        <f t="shared" si="251"/>
        <v>4.5013942371531009E-2</v>
      </c>
      <c r="BV207" s="134">
        <f t="shared" si="251"/>
        <v>6.6221649093529539E-2</v>
      </c>
      <c r="BW207" s="135">
        <f t="shared" si="251"/>
        <v>5.0558999335842375E-2</v>
      </c>
      <c r="BX207" s="130">
        <f t="shared" si="251"/>
        <v>5.2776283545514314E-2</v>
      </c>
      <c r="BY207" s="131">
        <f t="shared" si="251"/>
        <v>5.6317689530685923E-2</v>
      </c>
      <c r="BZ207" s="132">
        <f t="shared" si="251"/>
        <v>5.5885516531824345E-2</v>
      </c>
      <c r="CA207" s="133">
        <f t="shared" si="251"/>
        <v>6.2087796681369462E-2</v>
      </c>
      <c r="CB207" s="130">
        <f t="shared" si="251"/>
        <v>7.7998528329654163E-2</v>
      </c>
      <c r="CC207" s="131">
        <f t="shared" si="251"/>
        <v>3.82262996941896E-2</v>
      </c>
      <c r="CD207" s="132">
        <f t="shared" si="251"/>
        <v>7.9288398128977838E-2</v>
      </c>
      <c r="CE207" s="133">
        <f t="shared" si="251"/>
        <v>4.8215910239563328E-2</v>
      </c>
      <c r="CF207" s="130">
        <f t="shared" si="251"/>
        <v>6.0679897818824914E-2</v>
      </c>
      <c r="CG207" s="131">
        <f t="shared" si="251"/>
        <v>4.1028898062877101E-2</v>
      </c>
      <c r="CH207" s="132">
        <f t="shared" si="251"/>
        <v>5.5501213636198962E-2</v>
      </c>
      <c r="CI207" s="130">
        <f t="shared" si="251"/>
        <v>5.8246618661994404E-2</v>
      </c>
      <c r="CJ207" s="136">
        <f t="shared" si="251"/>
        <v>5.7115080431887663E-2</v>
      </c>
      <c r="CK207" s="137">
        <f t="shared" si="251"/>
        <v>5.2974620369414277E-2</v>
      </c>
    </row>
    <row r="208" spans="1:89">
      <c r="A208" s="248" t="s">
        <v>29</v>
      </c>
      <c r="B208" s="209">
        <v>2192</v>
      </c>
      <c r="C208" s="193">
        <v>2895</v>
      </c>
      <c r="D208" s="194">
        <v>1397</v>
      </c>
      <c r="E208" s="195">
        <v>1123</v>
      </c>
      <c r="F208" s="192">
        <v>877</v>
      </c>
      <c r="G208" s="196">
        <v>397</v>
      </c>
      <c r="H208" s="194">
        <v>1904</v>
      </c>
      <c r="I208" s="195">
        <v>3036</v>
      </c>
      <c r="J208" s="192">
        <v>465</v>
      </c>
      <c r="K208" s="193">
        <v>328</v>
      </c>
      <c r="L208" s="194">
        <v>1039</v>
      </c>
      <c r="M208" s="192">
        <v>936</v>
      </c>
      <c r="N208" s="197">
        <v>1866</v>
      </c>
      <c r="O208" s="210">
        <v>1961</v>
      </c>
      <c r="P208" s="192">
        <v>1041</v>
      </c>
      <c r="Q208" s="193">
        <v>1158</v>
      </c>
      <c r="R208" s="194">
        <v>1396</v>
      </c>
      <c r="S208" s="195">
        <v>1603</v>
      </c>
      <c r="T208" s="192">
        <v>973</v>
      </c>
      <c r="U208" s="196">
        <v>373</v>
      </c>
      <c r="V208" s="194">
        <v>2384</v>
      </c>
      <c r="W208" s="211">
        <v>1320</v>
      </c>
      <c r="X208" s="192">
        <v>2172</v>
      </c>
      <c r="Y208" s="196">
        <v>613</v>
      </c>
      <c r="Z208" s="194">
        <v>3870</v>
      </c>
      <c r="AA208" s="192">
        <v>3522</v>
      </c>
      <c r="AB208" s="173">
        <f t="shared" si="238"/>
        <v>21576</v>
      </c>
      <c r="AC208" s="174">
        <f t="shared" si="233"/>
        <v>19265</v>
      </c>
      <c r="BI208" s="138" t="s">
        <v>29</v>
      </c>
      <c r="BJ208" s="130">
        <f t="shared" ref="BJ208:CK208" si="252">B208/B219</f>
        <v>3.88500939349899E-2</v>
      </c>
      <c r="BK208" s="131">
        <f t="shared" si="252"/>
        <v>8.3803734259661311E-2</v>
      </c>
      <c r="BL208" s="132">
        <f t="shared" si="252"/>
        <v>5.8055936500020777E-2</v>
      </c>
      <c r="BM208" s="133">
        <f t="shared" si="252"/>
        <v>5.3285883748517199E-2</v>
      </c>
      <c r="BN208" s="130">
        <f t="shared" si="252"/>
        <v>7.1732373629968912E-2</v>
      </c>
      <c r="BO208" s="131">
        <f t="shared" si="252"/>
        <v>4.8391028766455388E-2</v>
      </c>
      <c r="BP208" s="132">
        <f t="shared" si="252"/>
        <v>6.7647267817807152E-2</v>
      </c>
      <c r="BQ208" s="133">
        <f t="shared" si="252"/>
        <v>7.4837310195227769E-2</v>
      </c>
      <c r="BR208" s="130">
        <f t="shared" si="252"/>
        <v>7.3055773762765119E-2</v>
      </c>
      <c r="BS208" s="131">
        <f t="shared" si="252"/>
        <v>4.1576879198884524E-2</v>
      </c>
      <c r="BT208" s="132">
        <f t="shared" si="252"/>
        <v>8.6945606694560668E-2</v>
      </c>
      <c r="BU208" s="130">
        <f t="shared" si="252"/>
        <v>4.1428761120701103E-2</v>
      </c>
      <c r="BV208" s="134">
        <f t="shared" si="252"/>
        <v>7.0772965182431924E-2</v>
      </c>
      <c r="BW208" s="135">
        <f t="shared" si="252"/>
        <v>5.4267212751826437E-2</v>
      </c>
      <c r="BX208" s="130">
        <f t="shared" si="252"/>
        <v>6.2219831450600678E-2</v>
      </c>
      <c r="BY208" s="131">
        <f t="shared" si="252"/>
        <v>5.5740072202166063E-2</v>
      </c>
      <c r="BZ208" s="132">
        <f t="shared" si="252"/>
        <v>6.5285507178599822E-2</v>
      </c>
      <c r="CA208" s="133">
        <f t="shared" si="252"/>
        <v>6.7338794370930474E-2</v>
      </c>
      <c r="CB208" s="130">
        <f t="shared" si="252"/>
        <v>0.10228108903605593</v>
      </c>
      <c r="CC208" s="131">
        <f t="shared" si="252"/>
        <v>3.1685355079850493E-2</v>
      </c>
      <c r="CD208" s="132">
        <f t="shared" si="252"/>
        <v>9.1404033433018936E-2</v>
      </c>
      <c r="CE208" s="133">
        <f t="shared" si="252"/>
        <v>4.4475892044880221E-2</v>
      </c>
      <c r="CF208" s="130">
        <f t="shared" si="252"/>
        <v>8.5360581646688943E-2</v>
      </c>
      <c r="CG208" s="131">
        <f t="shared" si="252"/>
        <v>3.8932994601460783E-2</v>
      </c>
      <c r="CH208" s="132">
        <f t="shared" si="252"/>
        <v>7.0101075970003257E-2</v>
      </c>
      <c r="CI208" s="130">
        <f t="shared" si="252"/>
        <v>7.5254802247815222E-2</v>
      </c>
      <c r="CJ208" s="136">
        <f t="shared" si="252"/>
        <v>6.7446498571419641E-2</v>
      </c>
      <c r="CK208" s="137">
        <f t="shared" si="252"/>
        <v>6.0280925068917073E-2</v>
      </c>
    </row>
    <row r="209" spans="1:89">
      <c r="A209" s="249" t="s">
        <v>30</v>
      </c>
      <c r="B209" s="206">
        <v>2434</v>
      </c>
      <c r="C209" s="200">
        <v>3786</v>
      </c>
      <c r="D209" s="201">
        <v>1767</v>
      </c>
      <c r="E209" s="202">
        <v>2136</v>
      </c>
      <c r="F209" s="199">
        <v>1170</v>
      </c>
      <c r="G209" s="203">
        <v>615</v>
      </c>
      <c r="H209" s="201">
        <v>2285</v>
      </c>
      <c r="I209" s="202">
        <v>3584</v>
      </c>
      <c r="J209" s="199">
        <v>815</v>
      </c>
      <c r="K209" s="200">
        <v>305</v>
      </c>
      <c r="L209" s="201">
        <v>1627</v>
      </c>
      <c r="M209" s="199">
        <v>1024</v>
      </c>
      <c r="N209" s="204">
        <v>2340</v>
      </c>
      <c r="O209" s="207">
        <v>1985</v>
      </c>
      <c r="P209" s="199">
        <v>1391</v>
      </c>
      <c r="Q209" s="200">
        <v>1405</v>
      </c>
      <c r="R209" s="201">
        <v>1397</v>
      </c>
      <c r="S209" s="202">
        <v>1979</v>
      </c>
      <c r="T209" s="199">
        <v>1142</v>
      </c>
      <c r="U209" s="203">
        <v>447</v>
      </c>
      <c r="V209" s="201">
        <v>2526</v>
      </c>
      <c r="W209" s="208">
        <v>1533</v>
      </c>
      <c r="X209" s="199">
        <v>3110</v>
      </c>
      <c r="Y209" s="203">
        <v>714</v>
      </c>
      <c r="Z209" s="201">
        <v>4469</v>
      </c>
      <c r="AA209" s="199">
        <v>3991</v>
      </c>
      <c r="AB209" s="173">
        <f t="shared" si="238"/>
        <v>26473</v>
      </c>
      <c r="AC209" s="174">
        <f t="shared" si="233"/>
        <v>23504</v>
      </c>
      <c r="BI209" s="147" t="s">
        <v>30</v>
      </c>
      <c r="BJ209" s="130">
        <f t="shared" ref="BJ209:CK209" si="253">B209/B219</f>
        <v>4.3139201020878377E-2</v>
      </c>
      <c r="BK209" s="131">
        <f t="shared" si="253"/>
        <v>0.10959617889709075</v>
      </c>
      <c r="BL209" s="132">
        <f t="shared" si="253"/>
        <v>7.3432240369031287E-2</v>
      </c>
      <c r="BM209" s="133">
        <f t="shared" si="253"/>
        <v>0.10135231316725979</v>
      </c>
      <c r="BN209" s="130">
        <f t="shared" si="253"/>
        <v>9.5697693440209383E-2</v>
      </c>
      <c r="BO209" s="131">
        <f t="shared" si="253"/>
        <v>7.4963432471964894E-2</v>
      </c>
      <c r="BP209" s="132">
        <f t="shared" si="253"/>
        <v>8.1183827186811622E-2</v>
      </c>
      <c r="BQ209" s="133">
        <f t="shared" si="253"/>
        <v>8.8345493985407211E-2</v>
      </c>
      <c r="BR209" s="130">
        <f t="shared" si="253"/>
        <v>0.12804399057344854</v>
      </c>
      <c r="BS209" s="131">
        <f t="shared" si="253"/>
        <v>3.8661427303840791E-2</v>
      </c>
      <c r="BT209" s="132">
        <f t="shared" si="253"/>
        <v>0.13615062761506277</v>
      </c>
      <c r="BU209" s="130">
        <f t="shared" si="253"/>
        <v>4.5323772849997786E-2</v>
      </c>
      <c r="BV209" s="134">
        <f t="shared" si="253"/>
        <v>8.8750663733596302E-2</v>
      </c>
      <c r="BW209" s="135">
        <f t="shared" si="253"/>
        <v>5.4931370378569849E-2</v>
      </c>
      <c r="BX209" s="130">
        <f t="shared" si="253"/>
        <v>8.3139083139083136E-2</v>
      </c>
      <c r="BY209" s="131">
        <f t="shared" si="253"/>
        <v>6.7629362214199754E-2</v>
      </c>
      <c r="BZ209" s="132">
        <f t="shared" si="253"/>
        <v>6.53322733012206E-2</v>
      </c>
      <c r="CA209" s="133">
        <f t="shared" si="253"/>
        <v>8.3133795421130016E-2</v>
      </c>
      <c r="CB209" s="130">
        <f t="shared" si="253"/>
        <v>0.12004625249658363</v>
      </c>
      <c r="CC209" s="131">
        <f t="shared" si="253"/>
        <v>3.7971457696228339E-2</v>
      </c>
      <c r="CD209" s="132">
        <f t="shared" si="253"/>
        <v>9.6848401196227285E-2</v>
      </c>
      <c r="CE209" s="133">
        <f t="shared" si="253"/>
        <v>5.1652683715758617E-2</v>
      </c>
      <c r="CF209" s="130">
        <f t="shared" si="253"/>
        <v>0.12222440558066418</v>
      </c>
      <c r="CG209" s="131">
        <f t="shared" si="253"/>
        <v>4.5347729437916796E-2</v>
      </c>
      <c r="CH209" s="132">
        <f t="shared" si="253"/>
        <v>8.0951345868202726E-2</v>
      </c>
      <c r="CI209" s="130">
        <f t="shared" si="253"/>
        <v>8.5275955641973461E-2</v>
      </c>
      <c r="CJ209" s="136">
        <f t="shared" si="253"/>
        <v>8.2754502997830562E-2</v>
      </c>
      <c r="CK209" s="137">
        <f t="shared" si="253"/>
        <v>7.3544918910969467E-2</v>
      </c>
    </row>
    <row r="210" spans="1:89">
      <c r="A210" s="248" t="s">
        <v>31</v>
      </c>
      <c r="B210" s="209">
        <v>2551</v>
      </c>
      <c r="C210" s="193">
        <v>4688</v>
      </c>
      <c r="D210" s="194">
        <v>1644</v>
      </c>
      <c r="E210" s="195">
        <v>2075</v>
      </c>
      <c r="F210" s="192">
        <v>828</v>
      </c>
      <c r="G210" s="196">
        <v>694</v>
      </c>
      <c r="H210" s="194">
        <v>2292</v>
      </c>
      <c r="I210" s="195">
        <v>4087</v>
      </c>
      <c r="J210" s="192">
        <v>635</v>
      </c>
      <c r="K210" s="193">
        <v>260</v>
      </c>
      <c r="L210" s="194">
        <v>1578</v>
      </c>
      <c r="M210" s="192">
        <v>1009</v>
      </c>
      <c r="N210" s="197">
        <v>2513</v>
      </c>
      <c r="O210" s="210">
        <v>2348</v>
      </c>
      <c r="P210" s="192">
        <v>1329</v>
      </c>
      <c r="Q210" s="193">
        <v>1714</v>
      </c>
      <c r="R210" s="194">
        <v>1516</v>
      </c>
      <c r="S210" s="195">
        <v>1960</v>
      </c>
      <c r="T210" s="192">
        <v>788</v>
      </c>
      <c r="U210" s="196">
        <v>406</v>
      </c>
      <c r="V210" s="194">
        <v>2067</v>
      </c>
      <c r="W210" s="211">
        <v>1386</v>
      </c>
      <c r="X210" s="192">
        <v>2900</v>
      </c>
      <c r="Y210" s="196">
        <v>771</v>
      </c>
      <c r="Z210" s="194">
        <v>3786</v>
      </c>
      <c r="AA210" s="192">
        <v>4364</v>
      </c>
      <c r="AB210" s="173">
        <f t="shared" si="238"/>
        <v>24427</v>
      </c>
      <c r="AC210" s="174">
        <f t="shared" si="233"/>
        <v>25762</v>
      </c>
      <c r="BI210" s="138" t="s">
        <v>31</v>
      </c>
      <c r="BJ210" s="130">
        <f t="shared" ref="BJ210:CK210" si="254">B210/B219</f>
        <v>4.5212860231824463E-2</v>
      </c>
      <c r="BK210" s="131">
        <f t="shared" si="254"/>
        <v>0.13570704877695758</v>
      </c>
      <c r="BL210" s="132">
        <f t="shared" si="254"/>
        <v>6.83206582720359E-2</v>
      </c>
      <c r="BM210" s="133">
        <f t="shared" si="254"/>
        <v>9.8457888493475684E-2</v>
      </c>
      <c r="BN210" s="130">
        <f t="shared" si="254"/>
        <v>6.7724521511532798E-2</v>
      </c>
      <c r="BO210" s="131">
        <f t="shared" si="254"/>
        <v>8.4592881521209168E-2</v>
      </c>
      <c r="BP210" s="132">
        <f t="shared" si="254"/>
        <v>8.1432530377318263E-2</v>
      </c>
      <c r="BQ210" s="133">
        <f t="shared" si="254"/>
        <v>0.10074442910668507</v>
      </c>
      <c r="BR210" s="130">
        <f t="shared" si="254"/>
        <v>9.9764336213668495E-2</v>
      </c>
      <c r="BS210" s="131">
        <f t="shared" si="254"/>
        <v>3.2957282291798708E-2</v>
      </c>
      <c r="BT210" s="132">
        <f t="shared" si="254"/>
        <v>0.13205020920502092</v>
      </c>
      <c r="BU210" s="130">
        <f t="shared" si="254"/>
        <v>4.4659850396140399E-2</v>
      </c>
      <c r="BV210" s="134">
        <f t="shared" si="254"/>
        <v>9.5312144428430556E-2</v>
      </c>
      <c r="BW210" s="135">
        <f t="shared" si="254"/>
        <v>6.4976754483063975E-2</v>
      </c>
      <c r="BX210" s="130">
        <f t="shared" si="254"/>
        <v>7.9433387125694824E-2</v>
      </c>
      <c r="BY210" s="131">
        <f t="shared" si="254"/>
        <v>8.2503008423586044E-2</v>
      </c>
      <c r="BZ210" s="132">
        <f t="shared" si="254"/>
        <v>7.0897441893092647E-2</v>
      </c>
      <c r="CA210" s="133">
        <f t="shared" si="254"/>
        <v>8.2335643772316738E-2</v>
      </c>
      <c r="CB210" s="130">
        <f t="shared" si="254"/>
        <v>8.2834016608851049E-2</v>
      </c>
      <c r="CC210" s="131">
        <f t="shared" si="254"/>
        <v>3.4488617057424398E-2</v>
      </c>
      <c r="CD210" s="132">
        <f t="shared" si="254"/>
        <v>7.9250057510927077E-2</v>
      </c>
      <c r="CE210" s="133">
        <f t="shared" si="254"/>
        <v>4.6699686647124226E-2</v>
      </c>
      <c r="CF210" s="130">
        <f t="shared" si="254"/>
        <v>0.11397131067007271</v>
      </c>
      <c r="CG210" s="131">
        <f t="shared" si="254"/>
        <v>4.8967926325817722E-2</v>
      </c>
      <c r="CH210" s="132">
        <f t="shared" si="254"/>
        <v>6.8579502228018688E-2</v>
      </c>
      <c r="CI210" s="130">
        <f t="shared" si="254"/>
        <v>9.3245870814726184E-2</v>
      </c>
      <c r="CJ210" s="136">
        <f t="shared" si="254"/>
        <v>7.6358714340195935E-2</v>
      </c>
      <c r="CK210" s="137">
        <f t="shared" si="254"/>
        <v>8.0610287652501514E-2</v>
      </c>
    </row>
    <row r="211" spans="1:89">
      <c r="A211" s="249" t="s">
        <v>32</v>
      </c>
      <c r="B211" s="206">
        <v>2418</v>
      </c>
      <c r="C211" s="200">
        <v>3315</v>
      </c>
      <c r="D211" s="201">
        <v>1219</v>
      </c>
      <c r="E211" s="202">
        <v>1437</v>
      </c>
      <c r="F211" s="199">
        <v>668</v>
      </c>
      <c r="G211" s="203">
        <v>521</v>
      </c>
      <c r="H211" s="201">
        <v>1949</v>
      </c>
      <c r="I211" s="202">
        <v>3315</v>
      </c>
      <c r="J211" s="199">
        <v>404</v>
      </c>
      <c r="K211" s="200">
        <v>245</v>
      </c>
      <c r="L211" s="201">
        <v>988</v>
      </c>
      <c r="M211" s="199">
        <v>749</v>
      </c>
      <c r="N211" s="204">
        <v>1872</v>
      </c>
      <c r="O211" s="207">
        <v>1853</v>
      </c>
      <c r="P211" s="199">
        <v>1085</v>
      </c>
      <c r="Q211" s="200">
        <v>1447</v>
      </c>
      <c r="R211" s="201">
        <v>1242</v>
      </c>
      <c r="S211" s="202">
        <v>1773</v>
      </c>
      <c r="T211" s="199">
        <v>934</v>
      </c>
      <c r="U211" s="203">
        <v>387</v>
      </c>
      <c r="V211" s="201">
        <v>3022</v>
      </c>
      <c r="W211" s="208">
        <v>1508</v>
      </c>
      <c r="X211" s="199">
        <v>2107</v>
      </c>
      <c r="Y211" s="203">
        <v>895</v>
      </c>
      <c r="Z211" s="201">
        <v>3294</v>
      </c>
      <c r="AA211" s="199">
        <v>4362</v>
      </c>
      <c r="AB211" s="173">
        <f t="shared" si="238"/>
        <v>21202</v>
      </c>
      <c r="AC211" s="174">
        <f t="shared" si="233"/>
        <v>21807</v>
      </c>
      <c r="BI211" s="147" t="s">
        <v>32</v>
      </c>
      <c r="BJ211" s="130">
        <f t="shared" ref="BJ211:CK211" si="255">B211/B219</f>
        <v>4.2855623692885751E-2</v>
      </c>
      <c r="BK211" s="131">
        <f t="shared" si="255"/>
        <v>9.5961788970907513E-2</v>
      </c>
      <c r="BL211" s="132">
        <f t="shared" si="255"/>
        <v>5.0658687611685994E-2</v>
      </c>
      <c r="BM211" s="133">
        <f t="shared" si="255"/>
        <v>6.8185053380782915E-2</v>
      </c>
      <c r="BN211" s="130">
        <f t="shared" si="255"/>
        <v>5.4637657451333227E-2</v>
      </c>
      <c r="BO211" s="131">
        <f t="shared" si="255"/>
        <v>6.3505607020965388E-2</v>
      </c>
      <c r="BP211" s="132">
        <f t="shared" si="255"/>
        <v>6.9246074042492722E-2</v>
      </c>
      <c r="BQ211" s="133">
        <f t="shared" si="255"/>
        <v>8.1714651942417671E-2</v>
      </c>
      <c r="BR211" s="130">
        <f t="shared" si="255"/>
        <v>6.3472113118617446E-2</v>
      </c>
      <c r="BS211" s="131">
        <f t="shared" si="255"/>
        <v>3.1055900621118012E-2</v>
      </c>
      <c r="BT211" s="132">
        <f t="shared" si="255"/>
        <v>8.2677824267782432E-2</v>
      </c>
      <c r="BU211" s="130">
        <f t="shared" si="255"/>
        <v>3.3151861195945646E-2</v>
      </c>
      <c r="BV211" s="134">
        <f t="shared" si="255"/>
        <v>7.1000530986877045E-2</v>
      </c>
      <c r="BW211" s="135">
        <f t="shared" si="255"/>
        <v>5.1278503431481069E-2</v>
      </c>
      <c r="BX211" s="130">
        <f t="shared" si="255"/>
        <v>6.4849680234295617E-2</v>
      </c>
      <c r="BY211" s="131">
        <f t="shared" si="255"/>
        <v>6.9651022864019252E-2</v>
      </c>
      <c r="BZ211" s="132">
        <f t="shared" si="255"/>
        <v>5.8083524295000702E-2</v>
      </c>
      <c r="CA211" s="133">
        <f t="shared" si="255"/>
        <v>7.4480151228733457E-2</v>
      </c>
      <c r="CB211" s="130">
        <f t="shared" si="255"/>
        <v>9.8181435929780306E-2</v>
      </c>
      <c r="CC211" s="131">
        <f t="shared" si="255"/>
        <v>3.2874617737003058E-2</v>
      </c>
      <c r="CD211" s="132">
        <f t="shared" si="255"/>
        <v>0.11586534774940573</v>
      </c>
      <c r="CE211" s="133">
        <f t="shared" si="255"/>
        <v>5.0810337275514671E-2</v>
      </c>
      <c r="CF211" s="130">
        <f t="shared" si="255"/>
        <v>8.2806052269601096E-2</v>
      </c>
      <c r="CG211" s="131">
        <f t="shared" si="255"/>
        <v>5.684344236265481E-2</v>
      </c>
      <c r="CH211" s="132">
        <f t="shared" si="255"/>
        <v>5.9667427453537661E-2</v>
      </c>
      <c r="CI211" s="130">
        <f t="shared" si="255"/>
        <v>9.3203136685113569E-2</v>
      </c>
      <c r="CJ211" s="136">
        <f t="shared" si="255"/>
        <v>6.6277375913572453E-2</v>
      </c>
      <c r="CK211" s="137">
        <f t="shared" si="255"/>
        <v>6.8234940720367218E-2</v>
      </c>
    </row>
    <row r="212" spans="1:89">
      <c r="A212" s="248" t="s">
        <v>33</v>
      </c>
      <c r="B212" s="209">
        <v>2254</v>
      </c>
      <c r="C212" s="193">
        <v>3902</v>
      </c>
      <c r="D212" s="194">
        <v>853</v>
      </c>
      <c r="E212" s="195">
        <v>1938</v>
      </c>
      <c r="F212" s="192">
        <v>485</v>
      </c>
      <c r="G212" s="196">
        <v>508</v>
      </c>
      <c r="H212" s="194">
        <v>1470</v>
      </c>
      <c r="I212" s="195">
        <v>3215</v>
      </c>
      <c r="J212" s="192">
        <v>296</v>
      </c>
      <c r="K212" s="193">
        <v>248</v>
      </c>
      <c r="L212" s="194">
        <v>823</v>
      </c>
      <c r="M212" s="192">
        <v>846</v>
      </c>
      <c r="N212" s="197">
        <v>1439</v>
      </c>
      <c r="O212" s="210">
        <v>1916</v>
      </c>
      <c r="P212" s="192">
        <v>890</v>
      </c>
      <c r="Q212" s="193">
        <v>1532</v>
      </c>
      <c r="R212" s="194">
        <v>999</v>
      </c>
      <c r="S212" s="195">
        <v>1545</v>
      </c>
      <c r="T212" s="192">
        <v>675</v>
      </c>
      <c r="U212" s="196">
        <v>390</v>
      </c>
      <c r="V212" s="194">
        <v>2557</v>
      </c>
      <c r="W212" s="211">
        <v>1364</v>
      </c>
      <c r="X212" s="192">
        <v>1572</v>
      </c>
      <c r="Y212" s="196">
        <v>895</v>
      </c>
      <c r="Z212" s="194">
        <v>2675</v>
      </c>
      <c r="AA212" s="192">
        <v>3410</v>
      </c>
      <c r="AB212" s="173">
        <f t="shared" si="238"/>
        <v>16988</v>
      </c>
      <c r="AC212" s="174">
        <f t="shared" si="233"/>
        <v>21709</v>
      </c>
      <c r="BI212" s="138" t="s">
        <v>33</v>
      </c>
      <c r="BJ212" s="130">
        <f t="shared" ref="BJ212:CK212" si="256">B212/B219</f>
        <v>3.9948956080961329E-2</v>
      </c>
      <c r="BK212" s="131">
        <f t="shared" si="256"/>
        <v>0.1129541178173397</v>
      </c>
      <c r="BL212" s="132">
        <f t="shared" si="256"/>
        <v>3.5448614054772891E-2</v>
      </c>
      <c r="BM212" s="133">
        <f t="shared" si="256"/>
        <v>9.1957295373665482E-2</v>
      </c>
      <c r="BN212" s="130">
        <f t="shared" si="256"/>
        <v>3.9669556682479963E-2</v>
      </c>
      <c r="BO212" s="131">
        <f t="shared" si="256"/>
        <v>6.1921014139444175E-2</v>
      </c>
      <c r="BP212" s="132">
        <f t="shared" si="256"/>
        <v>5.2227670006395222E-2</v>
      </c>
      <c r="BQ212" s="133">
        <f t="shared" si="256"/>
        <v>7.9249654900414121E-2</v>
      </c>
      <c r="BR212" s="130">
        <f t="shared" si="256"/>
        <v>4.6504320502749413E-2</v>
      </c>
      <c r="BS212" s="131">
        <f t="shared" si="256"/>
        <v>3.143617695525415E-2</v>
      </c>
      <c r="BT212" s="132">
        <f t="shared" si="256"/>
        <v>6.8870292887029283E-2</v>
      </c>
      <c r="BU212" s="130">
        <f t="shared" si="256"/>
        <v>3.7445226397556763E-2</v>
      </c>
      <c r="BV212" s="134">
        <f t="shared" si="256"/>
        <v>5.4577865432754308E-2</v>
      </c>
      <c r="BW212" s="135">
        <f t="shared" si="256"/>
        <v>5.3021917201682534E-2</v>
      </c>
      <c r="BX212" s="130">
        <f t="shared" si="256"/>
        <v>5.3194668579283962E-2</v>
      </c>
      <c r="BY212" s="131">
        <f t="shared" si="256"/>
        <v>7.3742478941034903E-2</v>
      </c>
      <c r="BZ212" s="132">
        <f t="shared" si="256"/>
        <v>4.6719356498152738E-2</v>
      </c>
      <c r="CA212" s="133">
        <f t="shared" si="256"/>
        <v>6.4902331442974165E-2</v>
      </c>
      <c r="CB212" s="130">
        <f t="shared" si="256"/>
        <v>7.0955534531693468E-2</v>
      </c>
      <c r="CC212" s="131">
        <f t="shared" si="256"/>
        <v>3.3129459734964326E-2</v>
      </c>
      <c r="CD212" s="132">
        <f t="shared" si="256"/>
        <v>9.8036960355800937E-2</v>
      </c>
      <c r="CE212" s="133">
        <f t="shared" si="256"/>
        <v>4.595842177970956E-2</v>
      </c>
      <c r="CF212" s="130">
        <f t="shared" si="256"/>
        <v>6.1780310473570445E-2</v>
      </c>
      <c r="CG212" s="131">
        <f t="shared" si="256"/>
        <v>5.684344236265481E-2</v>
      </c>
      <c r="CH212" s="132">
        <f t="shared" si="256"/>
        <v>4.845487809296091E-2</v>
      </c>
      <c r="CI212" s="130">
        <f t="shared" si="256"/>
        <v>7.2861690989508773E-2</v>
      </c>
      <c r="CJ212" s="136">
        <f t="shared" si="256"/>
        <v>5.3104427036117764E-2</v>
      </c>
      <c r="CK212" s="137">
        <f t="shared" si="256"/>
        <v>6.7928294955677176E-2</v>
      </c>
    </row>
    <row r="213" spans="1:89">
      <c r="A213" s="249" t="s">
        <v>34</v>
      </c>
      <c r="B213" s="206">
        <v>470</v>
      </c>
      <c r="C213" s="200">
        <v>1649</v>
      </c>
      <c r="D213" s="201">
        <v>180</v>
      </c>
      <c r="E213" s="202">
        <v>1253</v>
      </c>
      <c r="F213" s="199">
        <v>124</v>
      </c>
      <c r="G213" s="203">
        <v>422</v>
      </c>
      <c r="H213" s="201">
        <v>488</v>
      </c>
      <c r="I213" s="202">
        <v>2340</v>
      </c>
      <c r="J213" s="199">
        <v>162</v>
      </c>
      <c r="K213" s="200">
        <v>177</v>
      </c>
      <c r="L213" s="201">
        <v>413</v>
      </c>
      <c r="M213" s="199">
        <v>544</v>
      </c>
      <c r="N213" s="204">
        <v>926</v>
      </c>
      <c r="O213" s="207">
        <v>1527</v>
      </c>
      <c r="P213" s="199">
        <v>585</v>
      </c>
      <c r="Q213" s="200">
        <v>1074</v>
      </c>
      <c r="R213" s="201">
        <v>723</v>
      </c>
      <c r="S213" s="202">
        <v>974</v>
      </c>
      <c r="T213" s="199">
        <v>541</v>
      </c>
      <c r="U213" s="203">
        <v>276</v>
      </c>
      <c r="V213" s="201">
        <v>2279</v>
      </c>
      <c r="W213" s="208">
        <v>981</v>
      </c>
      <c r="X213" s="199">
        <v>981</v>
      </c>
      <c r="Y213" s="203">
        <v>634</v>
      </c>
      <c r="Z213" s="201">
        <v>1905</v>
      </c>
      <c r="AA213" s="199">
        <v>2183</v>
      </c>
      <c r="AB213" s="173">
        <f t="shared" si="238"/>
        <v>9777</v>
      </c>
      <c r="AC213" s="174">
        <f t="shared" si="233"/>
        <v>14034</v>
      </c>
      <c r="BI213" s="147" t="s">
        <v>34</v>
      </c>
      <c r="BJ213" s="130">
        <f t="shared" ref="BJ213:CK213" si="257">B213/B219</f>
        <v>8.3300840097834186E-3</v>
      </c>
      <c r="BK213" s="131">
        <f t="shared" si="257"/>
        <v>4.7734838616297584E-2</v>
      </c>
      <c r="BL213" s="132">
        <f t="shared" si="257"/>
        <v>7.4803640443834932E-3</v>
      </c>
      <c r="BM213" s="133">
        <f t="shared" si="257"/>
        <v>5.945432977461447E-2</v>
      </c>
      <c r="BN213" s="130">
        <f t="shared" si="257"/>
        <v>1.0142319646654671E-2</v>
      </c>
      <c r="BO213" s="131">
        <f t="shared" si="257"/>
        <v>5.143832276938079E-2</v>
      </c>
      <c r="BP213" s="132">
        <f t="shared" si="257"/>
        <v>1.7338165281034604E-2</v>
      </c>
      <c r="BQ213" s="133">
        <f t="shared" si="257"/>
        <v>5.7680930782883062E-2</v>
      </c>
      <c r="BR213" s="130">
        <f t="shared" si="257"/>
        <v>2.5451688923802042E-2</v>
      </c>
      <c r="BS213" s="131">
        <f t="shared" si="257"/>
        <v>2.2436303714032196E-2</v>
      </c>
      <c r="BT213" s="132">
        <f t="shared" si="257"/>
        <v>3.4560669456066943E-2</v>
      </c>
      <c r="BU213" s="130">
        <f t="shared" si="257"/>
        <v>2.4078254326561323E-2</v>
      </c>
      <c r="BV213" s="134">
        <f t="shared" si="257"/>
        <v>3.5120989152696652E-2</v>
      </c>
      <c r="BW213" s="135">
        <f t="shared" si="257"/>
        <v>4.2257029001549699E-2</v>
      </c>
      <c r="BX213" s="130">
        <f t="shared" si="257"/>
        <v>3.4965034965034968E-2</v>
      </c>
      <c r="BY213" s="131">
        <f t="shared" si="257"/>
        <v>5.1696750902527074E-2</v>
      </c>
      <c r="BZ213" s="132">
        <f t="shared" si="257"/>
        <v>3.381190665481925E-2</v>
      </c>
      <c r="CA213" s="133">
        <f t="shared" si="257"/>
        <v>4.0915773997059444E-2</v>
      </c>
      <c r="CB213" s="130">
        <f t="shared" si="257"/>
        <v>5.6869546935772099E-2</v>
      </c>
      <c r="CC213" s="131">
        <f t="shared" si="257"/>
        <v>2.3445463812436288E-2</v>
      </c>
      <c r="CD213" s="132">
        <f t="shared" si="257"/>
        <v>8.7378268537688833E-2</v>
      </c>
      <c r="CE213" s="133">
        <f t="shared" si="257"/>
        <v>3.3053674315172345E-2</v>
      </c>
      <c r="CF213" s="130">
        <f t="shared" si="257"/>
        <v>3.8553743368048732E-2</v>
      </c>
      <c r="CG213" s="131">
        <f t="shared" si="257"/>
        <v>4.0266751349634804E-2</v>
      </c>
      <c r="CH213" s="132">
        <f t="shared" si="257"/>
        <v>3.4507118791435712E-2</v>
      </c>
      <c r="CI213" s="130">
        <f t="shared" si="257"/>
        <v>4.6644302472169399E-2</v>
      </c>
      <c r="CJ213" s="136">
        <f t="shared" si="257"/>
        <v>3.0562866913828785E-2</v>
      </c>
      <c r="CK213" s="137">
        <f t="shared" si="257"/>
        <v>4.3912925118981684E-2</v>
      </c>
    </row>
    <row r="214" spans="1:89">
      <c r="A214" s="248" t="s">
        <v>35</v>
      </c>
      <c r="B214" s="209">
        <v>0</v>
      </c>
      <c r="C214" s="193">
        <v>1712</v>
      </c>
      <c r="D214" s="194">
        <v>5</v>
      </c>
      <c r="E214" s="195">
        <v>597</v>
      </c>
      <c r="F214" s="192">
        <v>4</v>
      </c>
      <c r="G214" s="196">
        <v>208</v>
      </c>
      <c r="H214" s="194">
        <v>11</v>
      </c>
      <c r="I214" s="195">
        <v>889</v>
      </c>
      <c r="J214" s="192">
        <v>17</v>
      </c>
      <c r="K214" s="193">
        <v>44</v>
      </c>
      <c r="L214" s="194">
        <v>66</v>
      </c>
      <c r="M214" s="192">
        <v>148</v>
      </c>
      <c r="N214" s="197">
        <v>99</v>
      </c>
      <c r="O214" s="210">
        <v>288</v>
      </c>
      <c r="P214" s="192">
        <v>129</v>
      </c>
      <c r="Q214" s="193">
        <v>182</v>
      </c>
      <c r="R214" s="194">
        <v>98</v>
      </c>
      <c r="S214" s="195">
        <v>81</v>
      </c>
      <c r="T214" s="192">
        <v>75</v>
      </c>
      <c r="U214" s="196">
        <v>13</v>
      </c>
      <c r="V214" s="194">
        <v>96</v>
      </c>
      <c r="W214" s="211">
        <v>60</v>
      </c>
      <c r="X214" s="192">
        <v>105</v>
      </c>
      <c r="Y214" s="196">
        <v>20</v>
      </c>
      <c r="Z214" s="194">
        <v>44</v>
      </c>
      <c r="AA214" s="192">
        <v>157</v>
      </c>
      <c r="AB214" s="173">
        <f t="shared" si="238"/>
        <v>749</v>
      </c>
      <c r="AC214" s="174">
        <f t="shared" si="233"/>
        <v>4399</v>
      </c>
      <c r="BI214" s="138" t="s">
        <v>35</v>
      </c>
      <c r="BJ214" s="130">
        <f t="shared" ref="BJ214:CK214" si="258">B214/B219</f>
        <v>0</v>
      </c>
      <c r="BK214" s="131">
        <f t="shared" si="258"/>
        <v>4.9558546822984516E-2</v>
      </c>
      <c r="BL214" s="132">
        <f t="shared" si="258"/>
        <v>2.077878901217637E-4</v>
      </c>
      <c r="BM214" s="133">
        <f t="shared" si="258"/>
        <v>2.8327402135231317E-2</v>
      </c>
      <c r="BN214" s="130">
        <f t="shared" si="258"/>
        <v>3.2717160150498939E-4</v>
      </c>
      <c r="BO214" s="131">
        <f t="shared" si="258"/>
        <v>2.5353486104339348E-2</v>
      </c>
      <c r="BP214" s="132">
        <f t="shared" si="258"/>
        <v>3.9081929936758334E-4</v>
      </c>
      <c r="BQ214" s="133">
        <f t="shared" si="258"/>
        <v>2.1913823703411557E-2</v>
      </c>
      <c r="BR214" s="130">
        <f t="shared" si="258"/>
        <v>2.6708562450903379E-3</v>
      </c>
      <c r="BS214" s="131">
        <f t="shared" si="258"/>
        <v>5.5773862339967041E-3</v>
      </c>
      <c r="BT214" s="132">
        <f t="shared" si="258"/>
        <v>5.523012552301255E-3</v>
      </c>
      <c r="BU214" s="130">
        <f t="shared" si="258"/>
        <v>6.5507015447262423E-3</v>
      </c>
      <c r="BV214" s="134">
        <f t="shared" si="258"/>
        <v>3.754835773344459E-3</v>
      </c>
      <c r="BW214" s="135">
        <f t="shared" si="258"/>
        <v>7.9698915209209659E-3</v>
      </c>
      <c r="BX214" s="130">
        <f t="shared" si="258"/>
        <v>7.7102384794692485E-3</v>
      </c>
      <c r="BY214" s="131">
        <f t="shared" si="258"/>
        <v>8.7605294825511427E-3</v>
      </c>
      <c r="BZ214" s="132">
        <f t="shared" si="258"/>
        <v>4.5830800168358042E-3</v>
      </c>
      <c r="CA214" s="133">
        <f t="shared" si="258"/>
        <v>3.4026465028355389E-3</v>
      </c>
      <c r="CB214" s="130">
        <f t="shared" si="258"/>
        <v>7.8839482812992755E-3</v>
      </c>
      <c r="CC214" s="131">
        <f t="shared" si="258"/>
        <v>1.1043153244988107E-3</v>
      </c>
      <c r="CD214" s="132">
        <f t="shared" si="258"/>
        <v>3.6806993328732458E-3</v>
      </c>
      <c r="CE214" s="133">
        <f t="shared" si="258"/>
        <v>2.0216314565854646E-3</v>
      </c>
      <c r="CF214" s="130">
        <f t="shared" si="258"/>
        <v>4.1265474552957355E-3</v>
      </c>
      <c r="CG214" s="131">
        <f t="shared" si="258"/>
        <v>1.2702445220704986E-3</v>
      </c>
      <c r="CH214" s="132">
        <f t="shared" si="258"/>
        <v>7.9701481723001128E-4</v>
      </c>
      <c r="CI214" s="130">
        <f t="shared" si="258"/>
        <v>3.3546291745902867E-3</v>
      </c>
      <c r="CJ214" s="136">
        <f t="shared" si="258"/>
        <v>2.3413713121057337E-3</v>
      </c>
      <c r="CK214" s="137">
        <f t="shared" si="258"/>
        <v>1.3764639988485138E-2</v>
      </c>
    </row>
    <row r="215" spans="1:89">
      <c r="A215" s="249" t="s">
        <v>36</v>
      </c>
      <c r="B215" s="206">
        <v>0</v>
      </c>
      <c r="C215" s="200">
        <v>0</v>
      </c>
      <c r="D215" s="201">
        <v>0</v>
      </c>
      <c r="E215" s="202">
        <v>0</v>
      </c>
      <c r="F215" s="199">
        <v>0</v>
      </c>
      <c r="G215" s="203">
        <v>0</v>
      </c>
      <c r="H215" s="201">
        <v>0</v>
      </c>
      <c r="I215" s="202">
        <v>0</v>
      </c>
      <c r="J215" s="199">
        <v>0</v>
      </c>
      <c r="K215" s="203">
        <v>0</v>
      </c>
      <c r="L215" s="201">
        <v>0</v>
      </c>
      <c r="M215" s="199">
        <v>0</v>
      </c>
      <c r="N215" s="204">
        <v>0</v>
      </c>
      <c r="O215" s="207">
        <v>0</v>
      </c>
      <c r="P215" s="199">
        <v>0</v>
      </c>
      <c r="Q215" s="203">
        <v>0</v>
      </c>
      <c r="R215" s="201">
        <v>0</v>
      </c>
      <c r="S215" s="202">
        <v>0</v>
      </c>
      <c r="T215" s="199">
        <v>0</v>
      </c>
      <c r="U215" s="203">
        <v>0</v>
      </c>
      <c r="V215" s="201">
        <v>0</v>
      </c>
      <c r="W215" s="202">
        <v>0</v>
      </c>
      <c r="X215" s="199">
        <v>0</v>
      </c>
      <c r="Y215" s="203">
        <v>0</v>
      </c>
      <c r="Z215" s="201">
        <v>0</v>
      </c>
      <c r="AA215" s="199">
        <v>0</v>
      </c>
      <c r="AB215" s="173">
        <f t="shared" si="238"/>
        <v>0</v>
      </c>
      <c r="AC215" s="174">
        <f t="shared" si="233"/>
        <v>0</v>
      </c>
      <c r="BI215" s="147" t="s">
        <v>36</v>
      </c>
      <c r="BJ215" s="130">
        <f t="shared" ref="BJ215:CK215" si="259">B215/B219</f>
        <v>0</v>
      </c>
      <c r="BK215" s="131">
        <f t="shared" si="259"/>
        <v>0</v>
      </c>
      <c r="BL215" s="132">
        <f t="shared" si="259"/>
        <v>0</v>
      </c>
      <c r="BM215" s="133">
        <f t="shared" si="259"/>
        <v>0</v>
      </c>
      <c r="BN215" s="130">
        <f t="shared" si="259"/>
        <v>0</v>
      </c>
      <c r="BO215" s="131">
        <f t="shared" si="259"/>
        <v>0</v>
      </c>
      <c r="BP215" s="132">
        <f t="shared" si="259"/>
        <v>0</v>
      </c>
      <c r="BQ215" s="133">
        <f t="shared" si="259"/>
        <v>0</v>
      </c>
      <c r="BR215" s="130">
        <f t="shared" si="259"/>
        <v>0</v>
      </c>
      <c r="BS215" s="131">
        <f t="shared" si="259"/>
        <v>0</v>
      </c>
      <c r="BT215" s="132">
        <f t="shared" si="259"/>
        <v>0</v>
      </c>
      <c r="BU215" s="130">
        <f t="shared" si="259"/>
        <v>0</v>
      </c>
      <c r="BV215" s="134">
        <f t="shared" si="259"/>
        <v>0</v>
      </c>
      <c r="BW215" s="135">
        <f t="shared" si="259"/>
        <v>0</v>
      </c>
      <c r="BX215" s="130">
        <f t="shared" si="259"/>
        <v>0</v>
      </c>
      <c r="BY215" s="131">
        <f t="shared" si="259"/>
        <v>0</v>
      </c>
      <c r="BZ215" s="132">
        <f t="shared" si="259"/>
        <v>0</v>
      </c>
      <c r="CA215" s="133">
        <f t="shared" si="259"/>
        <v>0</v>
      </c>
      <c r="CB215" s="130">
        <f t="shared" si="259"/>
        <v>0</v>
      </c>
      <c r="CC215" s="131">
        <f t="shared" si="259"/>
        <v>0</v>
      </c>
      <c r="CD215" s="132">
        <f t="shared" si="259"/>
        <v>0</v>
      </c>
      <c r="CE215" s="133">
        <f t="shared" si="259"/>
        <v>0</v>
      </c>
      <c r="CF215" s="130">
        <f t="shared" si="259"/>
        <v>0</v>
      </c>
      <c r="CG215" s="131">
        <f t="shared" si="259"/>
        <v>0</v>
      </c>
      <c r="CH215" s="132">
        <f t="shared" si="259"/>
        <v>0</v>
      </c>
      <c r="CI215" s="130">
        <f t="shared" si="259"/>
        <v>0</v>
      </c>
      <c r="CJ215" s="136">
        <f t="shared" si="259"/>
        <v>0</v>
      </c>
      <c r="CK215" s="137">
        <f t="shared" si="259"/>
        <v>0</v>
      </c>
    </row>
    <row r="216" spans="1:89">
      <c r="A216" s="248" t="s">
        <v>37</v>
      </c>
      <c r="B216" s="60">
        <v>0</v>
      </c>
      <c r="C216" s="61">
        <v>0</v>
      </c>
      <c r="D216" s="140">
        <v>0</v>
      </c>
      <c r="E216" s="141">
        <v>0</v>
      </c>
      <c r="F216" s="139">
        <v>0</v>
      </c>
      <c r="G216" s="142">
        <v>0</v>
      </c>
      <c r="H216" s="140">
        <v>0</v>
      </c>
      <c r="I216" s="141">
        <v>0</v>
      </c>
      <c r="J216" s="139">
        <v>0</v>
      </c>
      <c r="K216" s="142">
        <v>0</v>
      </c>
      <c r="L216" s="140">
        <v>0</v>
      </c>
      <c r="M216" s="139">
        <v>0</v>
      </c>
      <c r="N216" s="143">
        <v>0</v>
      </c>
      <c r="O216" s="144">
        <v>0</v>
      </c>
      <c r="P216" s="139">
        <v>0</v>
      </c>
      <c r="Q216" s="142">
        <v>0</v>
      </c>
      <c r="R216" s="140">
        <v>0</v>
      </c>
      <c r="S216" s="141">
        <v>0</v>
      </c>
      <c r="T216" s="139">
        <v>0</v>
      </c>
      <c r="U216" s="142">
        <v>0</v>
      </c>
      <c r="V216" s="140">
        <v>0</v>
      </c>
      <c r="W216" s="141">
        <v>0</v>
      </c>
      <c r="X216" s="139">
        <v>0</v>
      </c>
      <c r="Y216" s="142">
        <v>0</v>
      </c>
      <c r="Z216" s="145">
        <v>0</v>
      </c>
      <c r="AA216" s="146">
        <v>0</v>
      </c>
      <c r="AB216" s="173">
        <f>B216+D216+F216+H216+J216+L216+N216+P216+R216+T216+V216+X216+Z216</f>
        <v>0</v>
      </c>
      <c r="AC216" s="174">
        <f>C216+E216+G216+I216+K216+M216+O216+Q216+S216+U216+W216+Y216+AA216</f>
        <v>0</v>
      </c>
      <c r="BI216" s="138" t="s">
        <v>37</v>
      </c>
      <c r="BJ216" s="130">
        <f t="shared" ref="BJ216:CK216" si="260">B216/B219</f>
        <v>0</v>
      </c>
      <c r="BK216" s="131">
        <f t="shared" si="260"/>
        <v>0</v>
      </c>
      <c r="BL216" s="132">
        <f t="shared" si="260"/>
        <v>0</v>
      </c>
      <c r="BM216" s="133">
        <f t="shared" si="260"/>
        <v>0</v>
      </c>
      <c r="BN216" s="130">
        <f t="shared" si="260"/>
        <v>0</v>
      </c>
      <c r="BO216" s="131">
        <f t="shared" si="260"/>
        <v>0</v>
      </c>
      <c r="BP216" s="132">
        <f t="shared" si="260"/>
        <v>0</v>
      </c>
      <c r="BQ216" s="133">
        <f t="shared" si="260"/>
        <v>0</v>
      </c>
      <c r="BR216" s="130">
        <f t="shared" si="260"/>
        <v>0</v>
      </c>
      <c r="BS216" s="131">
        <f t="shared" si="260"/>
        <v>0</v>
      </c>
      <c r="BT216" s="132">
        <f t="shared" si="260"/>
        <v>0</v>
      </c>
      <c r="BU216" s="130">
        <f t="shared" si="260"/>
        <v>0</v>
      </c>
      <c r="BV216" s="134">
        <f t="shared" si="260"/>
        <v>0</v>
      </c>
      <c r="BW216" s="135">
        <f t="shared" si="260"/>
        <v>0</v>
      </c>
      <c r="BX216" s="130">
        <f t="shared" si="260"/>
        <v>0</v>
      </c>
      <c r="BY216" s="131">
        <f t="shared" si="260"/>
        <v>0</v>
      </c>
      <c r="BZ216" s="132">
        <f t="shared" si="260"/>
        <v>0</v>
      </c>
      <c r="CA216" s="133">
        <f t="shared" si="260"/>
        <v>0</v>
      </c>
      <c r="CB216" s="130">
        <f t="shared" si="260"/>
        <v>0</v>
      </c>
      <c r="CC216" s="131">
        <f t="shared" si="260"/>
        <v>0</v>
      </c>
      <c r="CD216" s="132">
        <f t="shared" si="260"/>
        <v>0</v>
      </c>
      <c r="CE216" s="133">
        <f t="shared" si="260"/>
        <v>0</v>
      </c>
      <c r="CF216" s="130">
        <f t="shared" si="260"/>
        <v>0</v>
      </c>
      <c r="CG216" s="131">
        <f t="shared" si="260"/>
        <v>0</v>
      </c>
      <c r="CH216" s="132">
        <f t="shared" si="260"/>
        <v>0</v>
      </c>
      <c r="CI216" s="130">
        <f t="shared" si="260"/>
        <v>0</v>
      </c>
      <c r="CJ216" s="136">
        <f t="shared" si="260"/>
        <v>0</v>
      </c>
      <c r="CK216" s="137">
        <f t="shared" si="260"/>
        <v>0</v>
      </c>
    </row>
    <row r="217" spans="1:89">
      <c r="A217" s="249" t="s">
        <v>38</v>
      </c>
      <c r="B217" s="58"/>
      <c r="C217" s="59"/>
      <c r="D217" s="153"/>
      <c r="E217" s="150"/>
      <c r="F217" s="151"/>
      <c r="G217" s="152"/>
      <c r="H217" s="153"/>
      <c r="I217" s="150"/>
      <c r="J217" s="151"/>
      <c r="K217" s="152"/>
      <c r="L217" s="153"/>
      <c r="M217" s="151"/>
      <c r="N217" s="155"/>
      <c r="O217" s="154"/>
      <c r="P217" s="151"/>
      <c r="Q217" s="152"/>
      <c r="R217" s="153"/>
      <c r="S217" s="150"/>
      <c r="T217" s="151"/>
      <c r="U217" s="152"/>
      <c r="V217" s="153"/>
      <c r="W217" s="150"/>
      <c r="X217" s="151"/>
      <c r="Y217" s="152"/>
      <c r="Z217" s="149"/>
      <c r="AA217" s="148"/>
      <c r="AB217" s="173"/>
      <c r="AC217" s="174"/>
      <c r="BI217" s="147" t="s">
        <v>38</v>
      </c>
      <c r="BJ217" s="130">
        <f t="shared" ref="BJ217:CK217" si="261">B217/B219</f>
        <v>0</v>
      </c>
      <c r="BK217" s="131">
        <f t="shared" si="261"/>
        <v>0</v>
      </c>
      <c r="BL217" s="132">
        <f t="shared" si="261"/>
        <v>0</v>
      </c>
      <c r="BM217" s="133">
        <f t="shared" si="261"/>
        <v>0</v>
      </c>
      <c r="BN217" s="130">
        <f t="shared" si="261"/>
        <v>0</v>
      </c>
      <c r="BO217" s="131">
        <f t="shared" si="261"/>
        <v>0</v>
      </c>
      <c r="BP217" s="132">
        <f t="shared" si="261"/>
        <v>0</v>
      </c>
      <c r="BQ217" s="133">
        <f t="shared" si="261"/>
        <v>0</v>
      </c>
      <c r="BR217" s="130">
        <f t="shared" si="261"/>
        <v>0</v>
      </c>
      <c r="BS217" s="131">
        <f t="shared" si="261"/>
        <v>0</v>
      </c>
      <c r="BT217" s="132">
        <f t="shared" si="261"/>
        <v>0</v>
      </c>
      <c r="BU217" s="130">
        <f t="shared" si="261"/>
        <v>0</v>
      </c>
      <c r="BV217" s="134">
        <f t="shared" si="261"/>
        <v>0</v>
      </c>
      <c r="BW217" s="135">
        <f t="shared" si="261"/>
        <v>0</v>
      </c>
      <c r="BX217" s="130">
        <f t="shared" si="261"/>
        <v>0</v>
      </c>
      <c r="BY217" s="131">
        <f t="shared" si="261"/>
        <v>0</v>
      </c>
      <c r="BZ217" s="132">
        <f t="shared" si="261"/>
        <v>0</v>
      </c>
      <c r="CA217" s="133">
        <f t="shared" si="261"/>
        <v>0</v>
      </c>
      <c r="CB217" s="130">
        <f t="shared" si="261"/>
        <v>0</v>
      </c>
      <c r="CC217" s="131">
        <f t="shared" si="261"/>
        <v>0</v>
      </c>
      <c r="CD217" s="132">
        <f t="shared" si="261"/>
        <v>0</v>
      </c>
      <c r="CE217" s="133">
        <f t="shared" si="261"/>
        <v>0</v>
      </c>
      <c r="CF217" s="130">
        <f t="shared" si="261"/>
        <v>0</v>
      </c>
      <c r="CG217" s="131">
        <f t="shared" si="261"/>
        <v>0</v>
      </c>
      <c r="CH217" s="132">
        <f t="shared" si="261"/>
        <v>0</v>
      </c>
      <c r="CI217" s="130">
        <f t="shared" si="261"/>
        <v>0</v>
      </c>
      <c r="CJ217" s="136">
        <f t="shared" si="261"/>
        <v>0</v>
      </c>
      <c r="CK217" s="137">
        <f t="shared" si="261"/>
        <v>0</v>
      </c>
    </row>
    <row r="218" spans="1:89" ht="14" thickBot="1">
      <c r="A218" s="248" t="s">
        <v>39</v>
      </c>
      <c r="B218" s="60"/>
      <c r="C218" s="61"/>
      <c r="D218" s="140"/>
      <c r="E218" s="141"/>
      <c r="F218" s="139"/>
      <c r="G218" s="142"/>
      <c r="H218" s="140"/>
      <c r="I218" s="141"/>
      <c r="J218" s="139"/>
      <c r="K218" s="142"/>
      <c r="L218" s="140"/>
      <c r="M218" s="139"/>
      <c r="N218" s="143"/>
      <c r="O218" s="144"/>
      <c r="P218" s="139"/>
      <c r="Q218" s="142"/>
      <c r="R218" s="140"/>
      <c r="S218" s="141"/>
      <c r="T218" s="139"/>
      <c r="U218" s="142"/>
      <c r="V218" s="140"/>
      <c r="W218" s="141"/>
      <c r="X218" s="139"/>
      <c r="Y218" s="142"/>
      <c r="Z218" s="145"/>
      <c r="AA218" s="146"/>
      <c r="AB218" s="173"/>
      <c r="AC218" s="174"/>
      <c r="BI218" s="138" t="s">
        <v>39</v>
      </c>
      <c r="BJ218" s="130">
        <f t="shared" ref="BJ218:CK218" si="262">B218/B219</f>
        <v>0</v>
      </c>
      <c r="BK218" s="131">
        <f t="shared" si="262"/>
        <v>0</v>
      </c>
      <c r="BL218" s="132">
        <f t="shared" si="262"/>
        <v>0</v>
      </c>
      <c r="BM218" s="133">
        <f t="shared" si="262"/>
        <v>0</v>
      </c>
      <c r="BN218" s="130">
        <f t="shared" si="262"/>
        <v>0</v>
      </c>
      <c r="BO218" s="131">
        <f t="shared" si="262"/>
        <v>0</v>
      </c>
      <c r="BP218" s="132">
        <f t="shared" si="262"/>
        <v>0</v>
      </c>
      <c r="BQ218" s="133">
        <f t="shared" si="262"/>
        <v>0</v>
      </c>
      <c r="BR218" s="130">
        <f t="shared" si="262"/>
        <v>0</v>
      </c>
      <c r="BS218" s="131">
        <f t="shared" si="262"/>
        <v>0</v>
      </c>
      <c r="BT218" s="132">
        <f t="shared" si="262"/>
        <v>0</v>
      </c>
      <c r="BU218" s="130">
        <f t="shared" si="262"/>
        <v>0</v>
      </c>
      <c r="BV218" s="134">
        <f t="shared" si="262"/>
        <v>0</v>
      </c>
      <c r="BW218" s="135">
        <f t="shared" si="262"/>
        <v>0</v>
      </c>
      <c r="BX218" s="130">
        <f t="shared" si="262"/>
        <v>0</v>
      </c>
      <c r="BY218" s="131">
        <f t="shared" si="262"/>
        <v>0</v>
      </c>
      <c r="BZ218" s="132">
        <f t="shared" si="262"/>
        <v>0</v>
      </c>
      <c r="CA218" s="133">
        <f t="shared" si="262"/>
        <v>0</v>
      </c>
      <c r="CB218" s="130">
        <f t="shared" si="262"/>
        <v>0</v>
      </c>
      <c r="CC218" s="131">
        <f t="shared" si="262"/>
        <v>0</v>
      </c>
      <c r="CD218" s="132">
        <f t="shared" si="262"/>
        <v>0</v>
      </c>
      <c r="CE218" s="133">
        <f t="shared" si="262"/>
        <v>0</v>
      </c>
      <c r="CF218" s="130">
        <f t="shared" si="262"/>
        <v>0</v>
      </c>
      <c r="CG218" s="131">
        <f t="shared" si="262"/>
        <v>0</v>
      </c>
      <c r="CH218" s="132">
        <f t="shared" si="262"/>
        <v>0</v>
      </c>
      <c r="CI218" s="130">
        <f t="shared" si="262"/>
        <v>0</v>
      </c>
      <c r="CJ218" s="136">
        <f t="shared" si="262"/>
        <v>0</v>
      </c>
      <c r="CK218" s="137">
        <f t="shared" si="262"/>
        <v>0</v>
      </c>
    </row>
    <row r="219" spans="1:89" ht="14.25" customHeight="1" thickTop="1" thickBot="1">
      <c r="A219" s="242" t="s">
        <v>13</v>
      </c>
      <c r="B219" s="281">
        <f>SUM(B195:B218)</f>
        <v>56422</v>
      </c>
      <c r="C219" s="281">
        <f t="shared" ref="C219:AA219" si="263">SUM(C195:C218)</f>
        <v>34545</v>
      </c>
      <c r="D219" s="281">
        <f t="shared" si="263"/>
        <v>24063</v>
      </c>
      <c r="E219" s="281">
        <f t="shared" si="263"/>
        <v>21075</v>
      </c>
      <c r="F219" s="281">
        <f t="shared" si="263"/>
        <v>12226</v>
      </c>
      <c r="G219" s="281">
        <f t="shared" si="263"/>
        <v>8204</v>
      </c>
      <c r="H219" s="281">
        <f t="shared" si="263"/>
        <v>28146</v>
      </c>
      <c r="I219" s="281">
        <f t="shared" si="263"/>
        <v>40568</v>
      </c>
      <c r="J219" s="281">
        <f t="shared" si="263"/>
        <v>6365</v>
      </c>
      <c r="K219" s="281">
        <f t="shared" si="263"/>
        <v>7889</v>
      </c>
      <c r="L219" s="281">
        <f t="shared" si="263"/>
        <v>11950</v>
      </c>
      <c r="M219" s="281">
        <f t="shared" si="263"/>
        <v>22593</v>
      </c>
      <c r="N219" s="281">
        <f t="shared" si="263"/>
        <v>26366</v>
      </c>
      <c r="O219" s="281">
        <f t="shared" si="263"/>
        <v>36136</v>
      </c>
      <c r="P219" s="281">
        <f t="shared" si="263"/>
        <v>16731</v>
      </c>
      <c r="Q219" s="281">
        <f t="shared" si="263"/>
        <v>20775</v>
      </c>
      <c r="R219" s="281">
        <f t="shared" si="263"/>
        <v>21383</v>
      </c>
      <c r="S219" s="281">
        <f t="shared" si="263"/>
        <v>23805</v>
      </c>
      <c r="T219" s="281">
        <f t="shared" si="263"/>
        <v>9513</v>
      </c>
      <c r="U219" s="281">
        <f t="shared" si="263"/>
        <v>11772</v>
      </c>
      <c r="V219" s="281">
        <f t="shared" si="263"/>
        <v>26082</v>
      </c>
      <c r="W219" s="281">
        <f t="shared" si="263"/>
        <v>29679</v>
      </c>
      <c r="X219" s="281">
        <f t="shared" si="263"/>
        <v>25445</v>
      </c>
      <c r="Y219" s="281">
        <f t="shared" si="263"/>
        <v>15745</v>
      </c>
      <c r="Z219" s="281">
        <f t="shared" si="263"/>
        <v>55206</v>
      </c>
      <c r="AA219" s="281">
        <f t="shared" si="263"/>
        <v>46801</v>
      </c>
      <c r="AB219" s="175">
        <f>SUM(AB195:AB218)</f>
        <v>319898</v>
      </c>
      <c r="AC219" s="176">
        <f>SUM(AC195:AC218)</f>
        <v>319587</v>
      </c>
      <c r="BI219" s="242" t="s">
        <v>13</v>
      </c>
      <c r="BJ219" s="156">
        <f>SUM(BJ195:BJ218)</f>
        <v>1.0000000000000002</v>
      </c>
      <c r="BK219" s="157">
        <f t="shared" ref="BK219:CK219" si="264">SUM(BK195:BK218)</f>
        <v>1</v>
      </c>
      <c r="BL219" s="156">
        <f t="shared" si="264"/>
        <v>1</v>
      </c>
      <c r="BM219" s="157">
        <f t="shared" si="264"/>
        <v>1</v>
      </c>
      <c r="BN219" s="156">
        <f t="shared" si="264"/>
        <v>1</v>
      </c>
      <c r="BO219" s="157">
        <f t="shared" si="264"/>
        <v>1</v>
      </c>
      <c r="BP219" s="156">
        <f t="shared" si="264"/>
        <v>1.0000000000000002</v>
      </c>
      <c r="BQ219" s="157">
        <f t="shared" si="264"/>
        <v>1</v>
      </c>
      <c r="BR219" s="156">
        <f t="shared" si="264"/>
        <v>1</v>
      </c>
      <c r="BS219" s="157">
        <f t="shared" si="264"/>
        <v>1</v>
      </c>
      <c r="BT219" s="156">
        <f t="shared" si="264"/>
        <v>1</v>
      </c>
      <c r="BU219" s="157">
        <f t="shared" si="264"/>
        <v>0.99999999999999989</v>
      </c>
      <c r="BV219" s="156">
        <f t="shared" si="264"/>
        <v>1.0000000000000002</v>
      </c>
      <c r="BW219" s="157">
        <f t="shared" si="264"/>
        <v>1</v>
      </c>
      <c r="BX219" s="156">
        <f t="shared" si="264"/>
        <v>1.0000000000000002</v>
      </c>
      <c r="BY219" s="157">
        <f t="shared" si="264"/>
        <v>1.0000000000000002</v>
      </c>
      <c r="BZ219" s="156">
        <f t="shared" si="264"/>
        <v>1</v>
      </c>
      <c r="CA219" s="157">
        <f t="shared" si="264"/>
        <v>0.99999999999999989</v>
      </c>
      <c r="CB219" s="156">
        <f t="shared" si="264"/>
        <v>1</v>
      </c>
      <c r="CC219" s="157">
        <f t="shared" si="264"/>
        <v>0.99999999999999989</v>
      </c>
      <c r="CD219" s="156">
        <f t="shared" si="264"/>
        <v>1</v>
      </c>
      <c r="CE219" s="157">
        <f t="shared" si="264"/>
        <v>1</v>
      </c>
      <c r="CF219" s="156">
        <f t="shared" si="264"/>
        <v>1</v>
      </c>
      <c r="CG219" s="157">
        <f t="shared" si="264"/>
        <v>0.99999999999999989</v>
      </c>
      <c r="CH219" s="156">
        <f t="shared" si="264"/>
        <v>1</v>
      </c>
      <c r="CI219" s="157">
        <f t="shared" si="264"/>
        <v>1</v>
      </c>
      <c r="CJ219" s="156">
        <f t="shared" si="264"/>
        <v>0.99999999999999989</v>
      </c>
      <c r="CK219" s="157">
        <f t="shared" si="264"/>
        <v>0.99999999999999989</v>
      </c>
    </row>
    <row r="220" spans="1:89" ht="14" thickTop="1">
      <c r="A220" s="190"/>
    </row>
    <row r="222" spans="1:89">
      <c r="A222" s="318">
        <f>+A191+1</f>
        <v>43532</v>
      </c>
      <c r="B222" s="318"/>
      <c r="C222" s="318"/>
      <c r="D222" s="318"/>
      <c r="BI222" s="317">
        <f>+BI191+1</f>
        <v>43532</v>
      </c>
      <c r="BJ222" s="317"/>
      <c r="BK222" s="317"/>
      <c r="BL222" s="317"/>
    </row>
    <row r="223" spans="1:89" ht="14" thickBot="1">
      <c r="AE223" s="246" t="s">
        <v>87</v>
      </c>
    </row>
    <row r="224" spans="1:89" ht="15" thickTop="1" thickBot="1">
      <c r="A224" s="315" t="s">
        <v>0</v>
      </c>
      <c r="B224" s="309" t="s">
        <v>1</v>
      </c>
      <c r="C224" s="310"/>
      <c r="D224" s="309" t="s">
        <v>2</v>
      </c>
      <c r="E224" s="310"/>
      <c r="F224" s="309" t="s">
        <v>3</v>
      </c>
      <c r="G224" s="310"/>
      <c r="H224" s="309" t="s">
        <v>4</v>
      </c>
      <c r="I224" s="310"/>
      <c r="J224" s="309" t="s">
        <v>5</v>
      </c>
      <c r="K224" s="310"/>
      <c r="L224" s="309" t="s">
        <v>6</v>
      </c>
      <c r="M224" s="310"/>
      <c r="N224" s="309" t="s">
        <v>7</v>
      </c>
      <c r="O224" s="310"/>
      <c r="P224" s="309" t="s">
        <v>8</v>
      </c>
      <c r="Q224" s="310"/>
      <c r="R224" s="309" t="s">
        <v>9</v>
      </c>
      <c r="S224" s="310"/>
      <c r="T224" s="309" t="s">
        <v>10</v>
      </c>
      <c r="U224" s="310"/>
      <c r="V224" s="309" t="s">
        <v>11</v>
      </c>
      <c r="W224" s="310"/>
      <c r="X224" s="309" t="s">
        <v>12</v>
      </c>
      <c r="Y224" s="310"/>
      <c r="Z224" s="311" t="s">
        <v>40</v>
      </c>
      <c r="AA224" s="312"/>
      <c r="AB224" s="313" t="s">
        <v>41</v>
      </c>
      <c r="AC224" s="314"/>
      <c r="AE224" s="315" t="s">
        <v>0</v>
      </c>
      <c r="AF224" s="309" t="s">
        <v>1</v>
      </c>
      <c r="AG224" s="310"/>
      <c r="AH224" s="309" t="s">
        <v>2</v>
      </c>
      <c r="AI224" s="310"/>
      <c r="AJ224" s="309" t="s">
        <v>3</v>
      </c>
      <c r="AK224" s="310"/>
      <c r="AL224" s="309" t="s">
        <v>4</v>
      </c>
      <c r="AM224" s="310"/>
      <c r="AN224" s="309" t="s">
        <v>5</v>
      </c>
      <c r="AO224" s="310"/>
      <c r="AP224" s="309" t="s">
        <v>6</v>
      </c>
      <c r="AQ224" s="310"/>
      <c r="AR224" s="309" t="s">
        <v>7</v>
      </c>
      <c r="AS224" s="310"/>
      <c r="AT224" s="309" t="s">
        <v>8</v>
      </c>
      <c r="AU224" s="310"/>
      <c r="AV224" s="309" t="s">
        <v>9</v>
      </c>
      <c r="AW224" s="310"/>
      <c r="AX224" s="309" t="s">
        <v>10</v>
      </c>
      <c r="AY224" s="310"/>
      <c r="AZ224" s="309" t="s">
        <v>11</v>
      </c>
      <c r="BA224" s="310"/>
      <c r="BB224" s="309" t="s">
        <v>12</v>
      </c>
      <c r="BC224" s="310"/>
      <c r="BD224" s="311" t="s">
        <v>40</v>
      </c>
      <c r="BE224" s="312"/>
      <c r="BF224" s="313" t="s">
        <v>41</v>
      </c>
      <c r="BG224" s="314"/>
      <c r="BI224" s="315" t="s">
        <v>0</v>
      </c>
      <c r="BJ224" s="309" t="s">
        <v>1</v>
      </c>
      <c r="BK224" s="310"/>
      <c r="BL224" s="309" t="s">
        <v>2</v>
      </c>
      <c r="BM224" s="310"/>
      <c r="BN224" s="309" t="s">
        <v>3</v>
      </c>
      <c r="BO224" s="310"/>
      <c r="BP224" s="309" t="s">
        <v>4</v>
      </c>
      <c r="BQ224" s="310"/>
      <c r="BR224" s="309" t="s">
        <v>5</v>
      </c>
      <c r="BS224" s="310"/>
      <c r="BT224" s="309" t="s">
        <v>6</v>
      </c>
      <c r="BU224" s="310"/>
      <c r="BV224" s="309" t="s">
        <v>7</v>
      </c>
      <c r="BW224" s="310"/>
      <c r="BX224" s="309" t="s">
        <v>8</v>
      </c>
      <c r="BY224" s="310"/>
      <c r="BZ224" s="309" t="s">
        <v>9</v>
      </c>
      <c r="CA224" s="310"/>
      <c r="CB224" s="309" t="s">
        <v>10</v>
      </c>
      <c r="CC224" s="310"/>
      <c r="CD224" s="309" t="s">
        <v>11</v>
      </c>
      <c r="CE224" s="310"/>
      <c r="CF224" s="309" t="s">
        <v>12</v>
      </c>
      <c r="CG224" s="310"/>
      <c r="CH224" s="311" t="s">
        <v>40</v>
      </c>
      <c r="CI224" s="312"/>
      <c r="CJ224" s="309" t="s">
        <v>41</v>
      </c>
      <c r="CK224" s="310"/>
    </row>
    <row r="225" spans="1:89" ht="15" thickTop="1" thickBot="1">
      <c r="A225" s="316"/>
      <c r="B225" s="117" t="s">
        <v>14</v>
      </c>
      <c r="C225" s="118" t="s">
        <v>15</v>
      </c>
      <c r="D225" s="119" t="s">
        <v>14</v>
      </c>
      <c r="E225" s="120" t="s">
        <v>15</v>
      </c>
      <c r="F225" s="117" t="s">
        <v>14</v>
      </c>
      <c r="G225" s="118" t="s">
        <v>15</v>
      </c>
      <c r="H225" s="119" t="s">
        <v>14</v>
      </c>
      <c r="I225" s="120" t="s">
        <v>15</v>
      </c>
      <c r="J225" s="117" t="s">
        <v>14</v>
      </c>
      <c r="K225" s="118" t="s">
        <v>15</v>
      </c>
      <c r="L225" s="119" t="s">
        <v>14</v>
      </c>
      <c r="M225" s="117" t="s">
        <v>15</v>
      </c>
      <c r="N225" s="121" t="s">
        <v>14</v>
      </c>
      <c r="O225" s="122" t="s">
        <v>15</v>
      </c>
      <c r="P225" s="117" t="s">
        <v>14</v>
      </c>
      <c r="Q225" s="118" t="s">
        <v>15</v>
      </c>
      <c r="R225" s="119" t="s">
        <v>14</v>
      </c>
      <c r="S225" s="120" t="s">
        <v>15</v>
      </c>
      <c r="T225" s="117" t="s">
        <v>14</v>
      </c>
      <c r="U225" s="118" t="s">
        <v>15</v>
      </c>
      <c r="V225" s="119" t="s">
        <v>14</v>
      </c>
      <c r="W225" s="120" t="s">
        <v>15</v>
      </c>
      <c r="X225" s="117" t="s">
        <v>14</v>
      </c>
      <c r="Y225" s="118" t="s">
        <v>15</v>
      </c>
      <c r="Z225" s="28" t="s">
        <v>14</v>
      </c>
      <c r="AA225" s="123" t="s">
        <v>15</v>
      </c>
      <c r="AB225" s="177" t="s">
        <v>14</v>
      </c>
      <c r="AC225" s="178" t="s">
        <v>15</v>
      </c>
      <c r="AE225" s="316"/>
      <c r="AF225" s="117" t="s">
        <v>14</v>
      </c>
      <c r="AG225" s="118" t="s">
        <v>15</v>
      </c>
      <c r="AH225" s="119" t="s">
        <v>14</v>
      </c>
      <c r="AI225" s="120" t="s">
        <v>15</v>
      </c>
      <c r="AJ225" s="117" t="s">
        <v>14</v>
      </c>
      <c r="AK225" s="118" t="s">
        <v>15</v>
      </c>
      <c r="AL225" s="119" t="s">
        <v>14</v>
      </c>
      <c r="AM225" s="120" t="s">
        <v>15</v>
      </c>
      <c r="AN225" s="117" t="s">
        <v>14</v>
      </c>
      <c r="AO225" s="118" t="s">
        <v>15</v>
      </c>
      <c r="AP225" s="119" t="s">
        <v>14</v>
      </c>
      <c r="AQ225" s="117" t="s">
        <v>15</v>
      </c>
      <c r="AR225" s="121" t="s">
        <v>14</v>
      </c>
      <c r="AS225" s="122" t="s">
        <v>15</v>
      </c>
      <c r="AT225" s="117" t="s">
        <v>14</v>
      </c>
      <c r="AU225" s="118" t="s">
        <v>15</v>
      </c>
      <c r="AV225" s="119" t="s">
        <v>14</v>
      </c>
      <c r="AW225" s="120" t="s">
        <v>15</v>
      </c>
      <c r="AX225" s="117" t="s">
        <v>14</v>
      </c>
      <c r="AY225" s="118" t="s">
        <v>15</v>
      </c>
      <c r="AZ225" s="119" t="s">
        <v>14</v>
      </c>
      <c r="BA225" s="120" t="s">
        <v>15</v>
      </c>
      <c r="BB225" s="117" t="s">
        <v>14</v>
      </c>
      <c r="BC225" s="118" t="s">
        <v>15</v>
      </c>
      <c r="BD225" s="28" t="s">
        <v>14</v>
      </c>
      <c r="BE225" s="123" t="s">
        <v>15</v>
      </c>
      <c r="BF225" s="177" t="s">
        <v>14</v>
      </c>
      <c r="BG225" s="178" t="s">
        <v>15</v>
      </c>
      <c r="BI225" s="316"/>
      <c r="BJ225" s="117" t="s">
        <v>14</v>
      </c>
      <c r="BK225" s="118" t="s">
        <v>15</v>
      </c>
      <c r="BL225" s="119" t="s">
        <v>14</v>
      </c>
      <c r="BM225" s="120" t="s">
        <v>15</v>
      </c>
      <c r="BN225" s="117" t="s">
        <v>14</v>
      </c>
      <c r="BO225" s="118" t="s">
        <v>15</v>
      </c>
      <c r="BP225" s="119" t="s">
        <v>14</v>
      </c>
      <c r="BQ225" s="120" t="s">
        <v>15</v>
      </c>
      <c r="BR225" s="117" t="s">
        <v>14</v>
      </c>
      <c r="BS225" s="118" t="s">
        <v>15</v>
      </c>
      <c r="BT225" s="119" t="s">
        <v>14</v>
      </c>
      <c r="BU225" s="117" t="s">
        <v>15</v>
      </c>
      <c r="BV225" s="121" t="s">
        <v>14</v>
      </c>
      <c r="BW225" s="122" t="s">
        <v>15</v>
      </c>
      <c r="BX225" s="117" t="s">
        <v>14</v>
      </c>
      <c r="BY225" s="118" t="s">
        <v>15</v>
      </c>
      <c r="BZ225" s="119" t="s">
        <v>14</v>
      </c>
      <c r="CA225" s="120" t="s">
        <v>15</v>
      </c>
      <c r="CB225" s="117" t="s">
        <v>14</v>
      </c>
      <c r="CC225" s="118" t="s">
        <v>15</v>
      </c>
      <c r="CD225" s="119" t="s">
        <v>14</v>
      </c>
      <c r="CE225" s="120" t="s">
        <v>15</v>
      </c>
      <c r="CF225" s="117" t="s">
        <v>14</v>
      </c>
      <c r="CG225" s="118" t="s">
        <v>15</v>
      </c>
      <c r="CH225" s="28" t="s">
        <v>14</v>
      </c>
      <c r="CI225" s="123" t="s">
        <v>15</v>
      </c>
      <c r="CJ225" s="121" t="s">
        <v>14</v>
      </c>
      <c r="CK225" s="122" t="s">
        <v>15</v>
      </c>
    </row>
    <row r="226" spans="1:89" ht="14" thickTop="1">
      <c r="A226" s="247" t="s">
        <v>16</v>
      </c>
      <c r="B226" s="127"/>
      <c r="C226" s="189"/>
      <c r="D226" s="128"/>
      <c r="E226" s="181"/>
      <c r="F226" s="127"/>
      <c r="G226" s="129"/>
      <c r="H226" s="128"/>
      <c r="I226" s="181"/>
      <c r="J226" s="127"/>
      <c r="K226" s="129"/>
      <c r="L226" s="128"/>
      <c r="M226" s="127"/>
      <c r="N226" s="180"/>
      <c r="O226" s="182"/>
      <c r="P226" s="127"/>
      <c r="Q226" s="129"/>
      <c r="R226" s="128"/>
      <c r="S226" s="181"/>
      <c r="T226" s="127"/>
      <c r="U226" s="129"/>
      <c r="V226" s="128"/>
      <c r="W226" s="181"/>
      <c r="X226" s="127"/>
      <c r="Y226" s="129"/>
      <c r="Z226" s="187"/>
      <c r="AA226" s="188"/>
      <c r="AB226" s="171">
        <f>B226+D226+F226+H226+J226+L226+N226+P226+R226+T226+V226+X226+Z226</f>
        <v>0</v>
      </c>
      <c r="AC226" s="172">
        <f>C226+E226+G226+I226+K226+M226+O226+Q226+S226+U226+W226+Y226+AA226</f>
        <v>0</v>
      </c>
      <c r="AE226" s="254" t="str">
        <f>$AE$9</f>
        <v>07:00 - 07:59</v>
      </c>
      <c r="AF226" s="127">
        <f>SUMIF($A$9:$A$32,$AE226,B$226:B$249)</f>
        <v>3311</v>
      </c>
      <c r="AG226" s="189">
        <f t="shared" ref="AG226:BE228" si="265">SUMIF($A$9:$A$32,$AE226,C$226:C$249)</f>
        <v>906</v>
      </c>
      <c r="AH226" s="128">
        <f t="shared" si="265"/>
        <v>1012</v>
      </c>
      <c r="AI226" s="181">
        <f t="shared" si="265"/>
        <v>880</v>
      </c>
      <c r="AJ226" s="127">
        <f t="shared" si="265"/>
        <v>506</v>
      </c>
      <c r="AK226" s="129">
        <f t="shared" si="265"/>
        <v>519</v>
      </c>
      <c r="AL226" s="128">
        <f t="shared" si="265"/>
        <v>697</v>
      </c>
      <c r="AM226" s="181">
        <f t="shared" si="265"/>
        <v>1176</v>
      </c>
      <c r="AN226" s="127">
        <f t="shared" si="265"/>
        <v>213</v>
      </c>
      <c r="AO226" s="129">
        <f t="shared" si="265"/>
        <v>668</v>
      </c>
      <c r="AP226" s="128">
        <f t="shared" si="265"/>
        <v>278</v>
      </c>
      <c r="AQ226" s="127">
        <f t="shared" si="265"/>
        <v>1756</v>
      </c>
      <c r="AR226" s="180">
        <f t="shared" si="265"/>
        <v>903</v>
      </c>
      <c r="AS226" s="182">
        <f t="shared" si="265"/>
        <v>2348</v>
      </c>
      <c r="AT226" s="127">
        <f t="shared" si="265"/>
        <v>765</v>
      </c>
      <c r="AU226" s="129">
        <f t="shared" si="265"/>
        <v>1151</v>
      </c>
      <c r="AV226" s="128">
        <f t="shared" si="265"/>
        <v>935</v>
      </c>
      <c r="AW226" s="181">
        <f t="shared" si="265"/>
        <v>1353</v>
      </c>
      <c r="AX226" s="127">
        <f t="shared" si="265"/>
        <v>180</v>
      </c>
      <c r="AY226" s="129">
        <f t="shared" si="265"/>
        <v>1414</v>
      </c>
      <c r="AZ226" s="128">
        <f t="shared" si="265"/>
        <v>556</v>
      </c>
      <c r="BA226" s="181">
        <f t="shared" si="265"/>
        <v>2310</v>
      </c>
      <c r="BB226" s="127">
        <f t="shared" si="265"/>
        <v>786</v>
      </c>
      <c r="BC226" s="129">
        <f t="shared" si="265"/>
        <v>1319</v>
      </c>
      <c r="BD226" s="187">
        <f t="shared" si="265"/>
        <v>2564</v>
      </c>
      <c r="BE226" s="188">
        <f t="shared" si="265"/>
        <v>1704</v>
      </c>
      <c r="BF226" s="171">
        <f>AF226+AH226+AJ226+AL226+AN226+AP226+AR226+AT226+AV226+AX226+AZ226+BB226+BD226</f>
        <v>12706</v>
      </c>
      <c r="BG226" s="172">
        <f>AG226+AI226+AK226+AM226+AO226+AQ226+AS226+AU226+AW226+AY226+BA226+BC226+BE226</f>
        <v>17504</v>
      </c>
      <c r="BI226" s="126" t="s">
        <v>16</v>
      </c>
      <c r="BJ226" s="130">
        <f t="shared" ref="BJ226:CK226" si="266">B226/B250</f>
        <v>0</v>
      </c>
      <c r="BK226" s="131">
        <f t="shared" si="266"/>
        <v>0</v>
      </c>
      <c r="BL226" s="132">
        <f t="shared" si="266"/>
        <v>0</v>
      </c>
      <c r="BM226" s="133">
        <f t="shared" si="266"/>
        <v>0</v>
      </c>
      <c r="BN226" s="130">
        <f t="shared" si="266"/>
        <v>0</v>
      </c>
      <c r="BO226" s="131">
        <f t="shared" si="266"/>
        <v>0</v>
      </c>
      <c r="BP226" s="132">
        <f t="shared" si="266"/>
        <v>0</v>
      </c>
      <c r="BQ226" s="133">
        <f t="shared" si="266"/>
        <v>0</v>
      </c>
      <c r="BR226" s="130">
        <f t="shared" si="266"/>
        <v>0</v>
      </c>
      <c r="BS226" s="131">
        <f t="shared" si="266"/>
        <v>0</v>
      </c>
      <c r="BT226" s="132">
        <f t="shared" si="266"/>
        <v>0</v>
      </c>
      <c r="BU226" s="130">
        <f t="shared" si="266"/>
        <v>0</v>
      </c>
      <c r="BV226" s="134">
        <f t="shared" si="266"/>
        <v>0</v>
      </c>
      <c r="BW226" s="135">
        <f t="shared" si="266"/>
        <v>0</v>
      </c>
      <c r="BX226" s="130">
        <f t="shared" si="266"/>
        <v>0</v>
      </c>
      <c r="BY226" s="131">
        <f t="shared" si="266"/>
        <v>0</v>
      </c>
      <c r="BZ226" s="132">
        <f t="shared" si="266"/>
        <v>0</v>
      </c>
      <c r="CA226" s="133">
        <f t="shared" si="266"/>
        <v>0</v>
      </c>
      <c r="CB226" s="130">
        <f t="shared" si="266"/>
        <v>0</v>
      </c>
      <c r="CC226" s="131">
        <f t="shared" si="266"/>
        <v>0</v>
      </c>
      <c r="CD226" s="132">
        <f t="shared" si="266"/>
        <v>0</v>
      </c>
      <c r="CE226" s="133">
        <f t="shared" si="266"/>
        <v>0</v>
      </c>
      <c r="CF226" s="130">
        <f t="shared" si="266"/>
        <v>0</v>
      </c>
      <c r="CG226" s="131">
        <f t="shared" si="266"/>
        <v>0</v>
      </c>
      <c r="CH226" s="132">
        <f t="shared" si="266"/>
        <v>0</v>
      </c>
      <c r="CI226" s="130">
        <f t="shared" si="266"/>
        <v>0</v>
      </c>
      <c r="CJ226" s="136">
        <f t="shared" si="266"/>
        <v>0</v>
      </c>
      <c r="CK226" s="137">
        <f t="shared" si="266"/>
        <v>0</v>
      </c>
    </row>
    <row r="227" spans="1:89">
      <c r="A227" s="248" t="s">
        <v>17</v>
      </c>
      <c r="B227" s="192">
        <v>1</v>
      </c>
      <c r="C227" s="193">
        <v>0</v>
      </c>
      <c r="D227" s="194">
        <v>0</v>
      </c>
      <c r="E227" s="195">
        <v>0</v>
      </c>
      <c r="F227" s="192">
        <v>0</v>
      </c>
      <c r="G227" s="196">
        <v>0</v>
      </c>
      <c r="H227" s="194">
        <v>0</v>
      </c>
      <c r="I227" s="195">
        <v>0</v>
      </c>
      <c r="J227" s="192">
        <v>0</v>
      </c>
      <c r="K227" s="196">
        <v>0</v>
      </c>
      <c r="L227" s="194">
        <v>0</v>
      </c>
      <c r="M227" s="192">
        <v>0</v>
      </c>
      <c r="N227" s="197">
        <v>0</v>
      </c>
      <c r="O227" s="198">
        <v>0</v>
      </c>
      <c r="P227" s="192">
        <v>0</v>
      </c>
      <c r="Q227" s="196">
        <v>0</v>
      </c>
      <c r="R227" s="194">
        <v>0</v>
      </c>
      <c r="S227" s="195">
        <v>0</v>
      </c>
      <c r="T227" s="192">
        <v>0</v>
      </c>
      <c r="U227" s="196">
        <v>0</v>
      </c>
      <c r="V227" s="194">
        <v>0</v>
      </c>
      <c r="W227" s="195">
        <v>0</v>
      </c>
      <c r="X227" s="192">
        <v>0</v>
      </c>
      <c r="Y227" s="196">
        <v>0</v>
      </c>
      <c r="Z227" s="194">
        <v>0</v>
      </c>
      <c r="AA227" s="192">
        <v>0</v>
      </c>
      <c r="AB227" s="173">
        <f>B227+D227+F227+H227+J227+L227+N227+P227+R227+T227+V227+X227+Z227</f>
        <v>1</v>
      </c>
      <c r="AC227" s="174">
        <f t="shared" ref="AC227:AC246" si="267">C227+E227+G227+I227+K227+M227+O227+Q227+S227+U227+W227+Y227+AA227</f>
        <v>0</v>
      </c>
      <c r="AE227" s="255" t="str">
        <f>$AE$10</f>
        <v>08:00 - 08:59</v>
      </c>
      <c r="AF227" s="127">
        <f>SUMIF($A$9:$A$32,$AE227,B$226:B$249)</f>
        <v>2540</v>
      </c>
      <c r="AG227" s="193">
        <f t="shared" si="265"/>
        <v>647</v>
      </c>
      <c r="AH227" s="194">
        <f t="shared" si="265"/>
        <v>802</v>
      </c>
      <c r="AI227" s="195">
        <f t="shared" si="265"/>
        <v>768</v>
      </c>
      <c r="AJ227" s="192">
        <f t="shared" si="265"/>
        <v>462</v>
      </c>
      <c r="AK227" s="196">
        <f t="shared" si="265"/>
        <v>355</v>
      </c>
      <c r="AL227" s="194">
        <f t="shared" si="265"/>
        <v>708</v>
      </c>
      <c r="AM227" s="195">
        <f t="shared" si="265"/>
        <v>1087</v>
      </c>
      <c r="AN227" s="192">
        <f t="shared" si="265"/>
        <v>191</v>
      </c>
      <c r="AO227" s="196">
        <f t="shared" si="265"/>
        <v>458</v>
      </c>
      <c r="AP227" s="194">
        <f t="shared" si="265"/>
        <v>264</v>
      </c>
      <c r="AQ227" s="192">
        <f t="shared" si="265"/>
        <v>1563</v>
      </c>
      <c r="AR227" s="197">
        <f t="shared" si="265"/>
        <v>790</v>
      </c>
      <c r="AS227" s="198">
        <f t="shared" si="265"/>
        <v>1769</v>
      </c>
      <c r="AT227" s="192">
        <f t="shared" si="265"/>
        <v>598</v>
      </c>
      <c r="AU227" s="196">
        <f t="shared" si="265"/>
        <v>859</v>
      </c>
      <c r="AV227" s="194">
        <f t="shared" si="265"/>
        <v>859</v>
      </c>
      <c r="AW227" s="195">
        <f t="shared" si="265"/>
        <v>745</v>
      </c>
      <c r="AX227" s="192">
        <f t="shared" si="265"/>
        <v>173</v>
      </c>
      <c r="AY227" s="196">
        <f t="shared" si="265"/>
        <v>739</v>
      </c>
      <c r="AZ227" s="194">
        <f t="shared" si="265"/>
        <v>490</v>
      </c>
      <c r="BA227" s="195">
        <f t="shared" si="265"/>
        <v>1240</v>
      </c>
      <c r="BB227" s="192">
        <f t="shared" si="265"/>
        <v>696</v>
      </c>
      <c r="BC227" s="196">
        <f t="shared" si="265"/>
        <v>834</v>
      </c>
      <c r="BD227" s="194">
        <f t="shared" si="265"/>
        <v>2286</v>
      </c>
      <c r="BE227" s="192">
        <f t="shared" si="265"/>
        <v>1264</v>
      </c>
      <c r="BF227" s="173">
        <f>SUM(AF227,AH227,AJ227,AL227,AN227,AP227,AR227,AT227,AV227,AX227,AZ227,BB227,BD227)</f>
        <v>10859</v>
      </c>
      <c r="BG227" s="174">
        <f>SUM(AG227,AI227,AK227,AM227,AO227,AQ227,AS227,AU227,AW227,AY227,BA227,BC227,BE227)</f>
        <v>12328</v>
      </c>
      <c r="BI227" s="138" t="s">
        <v>17</v>
      </c>
      <c r="BJ227" s="130">
        <f t="shared" ref="BJ227:CK227" si="268">B227/B250</f>
        <v>2.0047311655506997E-5</v>
      </c>
      <c r="BK227" s="131">
        <f t="shared" si="268"/>
        <v>0</v>
      </c>
      <c r="BL227" s="132">
        <f t="shared" si="268"/>
        <v>0</v>
      </c>
      <c r="BM227" s="133">
        <f t="shared" si="268"/>
        <v>0</v>
      </c>
      <c r="BN227" s="130">
        <f t="shared" si="268"/>
        <v>0</v>
      </c>
      <c r="BO227" s="131">
        <f t="shared" si="268"/>
        <v>0</v>
      </c>
      <c r="BP227" s="132">
        <f t="shared" si="268"/>
        <v>0</v>
      </c>
      <c r="BQ227" s="133">
        <f t="shared" si="268"/>
        <v>0</v>
      </c>
      <c r="BR227" s="130">
        <f t="shared" si="268"/>
        <v>0</v>
      </c>
      <c r="BS227" s="131">
        <f t="shared" si="268"/>
        <v>0</v>
      </c>
      <c r="BT227" s="132">
        <f t="shared" si="268"/>
        <v>0</v>
      </c>
      <c r="BU227" s="130">
        <f t="shared" si="268"/>
        <v>0</v>
      </c>
      <c r="BV227" s="134">
        <f t="shared" si="268"/>
        <v>0</v>
      </c>
      <c r="BW227" s="135">
        <f t="shared" si="268"/>
        <v>0</v>
      </c>
      <c r="BX227" s="130">
        <f t="shared" si="268"/>
        <v>0</v>
      </c>
      <c r="BY227" s="131">
        <f t="shared" si="268"/>
        <v>0</v>
      </c>
      <c r="BZ227" s="132">
        <f t="shared" si="268"/>
        <v>0</v>
      </c>
      <c r="CA227" s="133">
        <f t="shared" si="268"/>
        <v>0</v>
      </c>
      <c r="CB227" s="130">
        <f t="shared" si="268"/>
        <v>0</v>
      </c>
      <c r="CC227" s="131">
        <f t="shared" si="268"/>
        <v>0</v>
      </c>
      <c r="CD227" s="132">
        <f t="shared" si="268"/>
        <v>0</v>
      </c>
      <c r="CE227" s="133">
        <f t="shared" si="268"/>
        <v>0</v>
      </c>
      <c r="CF227" s="130">
        <f t="shared" si="268"/>
        <v>0</v>
      </c>
      <c r="CG227" s="131">
        <f t="shared" si="268"/>
        <v>0</v>
      </c>
      <c r="CH227" s="132">
        <f t="shared" si="268"/>
        <v>0</v>
      </c>
      <c r="CI227" s="130">
        <f t="shared" si="268"/>
        <v>0</v>
      </c>
      <c r="CJ227" s="136">
        <f t="shared" si="268"/>
        <v>3.5432345479541363E-6</v>
      </c>
      <c r="CK227" s="137">
        <f t="shared" si="268"/>
        <v>0</v>
      </c>
    </row>
    <row r="228" spans="1:89" ht="14" thickBot="1">
      <c r="A228" s="249" t="s">
        <v>18</v>
      </c>
      <c r="B228" s="199">
        <v>3271</v>
      </c>
      <c r="C228" s="200">
        <v>0</v>
      </c>
      <c r="D228" s="201">
        <v>1135</v>
      </c>
      <c r="E228" s="202">
        <v>3</v>
      </c>
      <c r="F228" s="199">
        <v>418</v>
      </c>
      <c r="G228" s="203">
        <v>3</v>
      </c>
      <c r="H228" s="201">
        <v>971</v>
      </c>
      <c r="I228" s="202">
        <v>108</v>
      </c>
      <c r="J228" s="199">
        <v>77</v>
      </c>
      <c r="K228" s="203">
        <v>53</v>
      </c>
      <c r="L228" s="201">
        <v>49</v>
      </c>
      <c r="M228" s="199">
        <v>312</v>
      </c>
      <c r="N228" s="204">
        <v>343</v>
      </c>
      <c r="O228" s="205">
        <v>375</v>
      </c>
      <c r="P228" s="199">
        <v>133</v>
      </c>
      <c r="Q228" s="203">
        <v>232</v>
      </c>
      <c r="R228" s="201">
        <v>117</v>
      </c>
      <c r="S228" s="202">
        <v>279</v>
      </c>
      <c r="T228" s="199">
        <v>13</v>
      </c>
      <c r="U228" s="203">
        <v>165</v>
      </c>
      <c r="V228" s="201">
        <v>31</v>
      </c>
      <c r="W228" s="202">
        <v>265</v>
      </c>
      <c r="X228" s="199">
        <v>131</v>
      </c>
      <c r="Y228" s="203">
        <v>117</v>
      </c>
      <c r="Z228" s="201">
        <v>532</v>
      </c>
      <c r="AA228" s="199">
        <v>240</v>
      </c>
      <c r="AB228" s="173">
        <f>B228+D228+F228+H228+J228+L228+N228+P228+R228+T228+V228+X228+Z228</f>
        <v>7221</v>
      </c>
      <c r="AC228" s="174">
        <f t="shared" si="267"/>
        <v>2152</v>
      </c>
      <c r="AE228" s="254" t="str">
        <f>$AE$11</f>
        <v>09:00 - 09:59</v>
      </c>
      <c r="AF228" s="127">
        <f>SUMIF($A$9:$A$32,$AE228,B$226:B$249)</f>
        <v>4354</v>
      </c>
      <c r="AG228" s="200">
        <f t="shared" si="265"/>
        <v>991</v>
      </c>
      <c r="AH228" s="201">
        <f t="shared" si="265"/>
        <v>1669</v>
      </c>
      <c r="AI228" s="202">
        <f t="shared" si="265"/>
        <v>800</v>
      </c>
      <c r="AJ228" s="199">
        <f t="shared" si="265"/>
        <v>788</v>
      </c>
      <c r="AK228" s="203">
        <f t="shared" si="265"/>
        <v>447</v>
      </c>
      <c r="AL228" s="201">
        <f t="shared" si="265"/>
        <v>1614</v>
      </c>
      <c r="AM228" s="202">
        <f t="shared" si="265"/>
        <v>1608</v>
      </c>
      <c r="AN228" s="199">
        <f t="shared" si="265"/>
        <v>329</v>
      </c>
      <c r="AO228" s="203">
        <f t="shared" si="265"/>
        <v>794</v>
      </c>
      <c r="AP228" s="201">
        <f t="shared" si="265"/>
        <v>492</v>
      </c>
      <c r="AQ228" s="199">
        <f t="shared" si="265"/>
        <v>1675</v>
      </c>
      <c r="AR228" s="204">
        <f t="shared" si="265"/>
        <v>1508</v>
      </c>
      <c r="AS228" s="205">
        <f t="shared" si="265"/>
        <v>2091</v>
      </c>
      <c r="AT228" s="199">
        <f t="shared" si="265"/>
        <v>1014</v>
      </c>
      <c r="AU228" s="203">
        <f t="shared" si="265"/>
        <v>987</v>
      </c>
      <c r="AV228" s="201">
        <f t="shared" si="265"/>
        <v>1425</v>
      </c>
      <c r="AW228" s="202">
        <f t="shared" si="265"/>
        <v>1120</v>
      </c>
      <c r="AX228" s="199">
        <f t="shared" si="265"/>
        <v>352</v>
      </c>
      <c r="AY228" s="203">
        <f t="shared" si="265"/>
        <v>744</v>
      </c>
      <c r="AZ228" s="201">
        <f t="shared" si="265"/>
        <v>935</v>
      </c>
      <c r="BA228" s="202">
        <f t="shared" si="265"/>
        <v>1784</v>
      </c>
      <c r="BB228" s="199">
        <f t="shared" si="265"/>
        <v>1234</v>
      </c>
      <c r="BC228" s="203">
        <f t="shared" si="265"/>
        <v>929</v>
      </c>
      <c r="BD228" s="201">
        <f t="shared" si="265"/>
        <v>3763</v>
      </c>
      <c r="BE228" s="199">
        <f t="shared" si="265"/>
        <v>1764</v>
      </c>
      <c r="BF228" s="173">
        <f>SUM(AF228,AH228,AJ228,AL228,AN228,AP228,AR228,AT228,AV228,AX228,AZ228,BB228,BD228)</f>
        <v>19477</v>
      </c>
      <c r="BG228" s="174">
        <f>SUM(AG228,AI228,AK228,AM228,AO228,AQ228,AS228,AU228,AW228,AY228,BA228,BC228,BE228)</f>
        <v>15734</v>
      </c>
      <c r="BI228" s="147" t="s">
        <v>18</v>
      </c>
      <c r="BJ228" s="130">
        <f t="shared" ref="BJ228:CK228" si="269">B228/B250</f>
        <v>6.5574756425163389E-2</v>
      </c>
      <c r="BK228" s="131">
        <f t="shared" si="269"/>
        <v>0</v>
      </c>
      <c r="BL228" s="132">
        <f t="shared" si="269"/>
        <v>5.473044652329058E-2</v>
      </c>
      <c r="BM228" s="133">
        <f t="shared" si="269"/>
        <v>1.7268174753928511E-4</v>
      </c>
      <c r="BN228" s="130">
        <f t="shared" si="269"/>
        <v>3.8149128411061425E-2</v>
      </c>
      <c r="BO228" s="131">
        <f t="shared" si="269"/>
        <v>4.1180507892930678E-4</v>
      </c>
      <c r="BP228" s="132">
        <f t="shared" si="269"/>
        <v>3.8349131121642968E-2</v>
      </c>
      <c r="BQ228" s="133">
        <f t="shared" si="269"/>
        <v>2.8490028490028491E-3</v>
      </c>
      <c r="BR228" s="130">
        <f t="shared" si="269"/>
        <v>1.4230271668822769E-2</v>
      </c>
      <c r="BS228" s="131">
        <f t="shared" si="269"/>
        <v>7.5520091194072386E-3</v>
      </c>
      <c r="BT228" s="132">
        <f t="shared" si="269"/>
        <v>4.6449900464499002E-3</v>
      </c>
      <c r="BU228" s="130">
        <f t="shared" si="269"/>
        <v>1.545242930018325E-2</v>
      </c>
      <c r="BV228" s="134">
        <f t="shared" si="269"/>
        <v>1.4844629100666494E-2</v>
      </c>
      <c r="BW228" s="135">
        <f t="shared" si="269"/>
        <v>1.1504126146577906E-2</v>
      </c>
      <c r="BX228" s="130">
        <f t="shared" si="269"/>
        <v>9.4032805429864249E-3</v>
      </c>
      <c r="BY228" s="131">
        <f t="shared" si="269"/>
        <v>1.367037888162159E-2</v>
      </c>
      <c r="BZ228" s="132">
        <f t="shared" si="269"/>
        <v>6.3687333297044258E-3</v>
      </c>
      <c r="CA228" s="133">
        <f t="shared" si="269"/>
        <v>1.3409593386523118E-2</v>
      </c>
      <c r="CB228" s="130">
        <f t="shared" si="269"/>
        <v>1.5410146989094358E-3</v>
      </c>
      <c r="CC228" s="131">
        <f t="shared" si="269"/>
        <v>1.5989921504021707E-2</v>
      </c>
      <c r="CD228" s="132">
        <f t="shared" si="269"/>
        <v>1.3530027932960895E-3</v>
      </c>
      <c r="CE228" s="133">
        <f t="shared" si="269"/>
        <v>1.0266542693320935E-2</v>
      </c>
      <c r="CF228" s="130">
        <f t="shared" si="269"/>
        <v>5.7157816658667485E-3</v>
      </c>
      <c r="CG228" s="131">
        <f t="shared" si="269"/>
        <v>8.9682661352138583E-3</v>
      </c>
      <c r="CH228" s="132">
        <f t="shared" si="269"/>
        <v>1.075116706747772E-2</v>
      </c>
      <c r="CI228" s="130">
        <f t="shared" si="269"/>
        <v>5.822416302765648E-3</v>
      </c>
      <c r="CJ228" s="136">
        <f t="shared" si="269"/>
        <v>2.5585696670776818E-2</v>
      </c>
      <c r="CK228" s="137">
        <f t="shared" si="269"/>
        <v>7.6459281524353627E-3</v>
      </c>
    </row>
    <row r="229" spans="1:89" ht="15" thickTop="1" thickBot="1">
      <c r="A229" s="248" t="s">
        <v>19</v>
      </c>
      <c r="B229" s="192">
        <v>6692</v>
      </c>
      <c r="C229" s="193">
        <v>392</v>
      </c>
      <c r="D229" s="194">
        <v>2161</v>
      </c>
      <c r="E229" s="195">
        <v>558</v>
      </c>
      <c r="F229" s="192">
        <v>958</v>
      </c>
      <c r="G229" s="196">
        <v>251</v>
      </c>
      <c r="H229" s="194">
        <v>1291</v>
      </c>
      <c r="I229" s="195">
        <v>966</v>
      </c>
      <c r="J229" s="192">
        <v>232</v>
      </c>
      <c r="K229" s="196">
        <v>371</v>
      </c>
      <c r="L229" s="194">
        <v>296</v>
      </c>
      <c r="M229" s="192">
        <v>1128</v>
      </c>
      <c r="N229" s="197">
        <v>1185</v>
      </c>
      <c r="O229" s="198">
        <v>1929</v>
      </c>
      <c r="P229" s="192">
        <v>974</v>
      </c>
      <c r="Q229" s="196">
        <v>1038</v>
      </c>
      <c r="R229" s="194">
        <v>1249</v>
      </c>
      <c r="S229" s="195">
        <v>1132</v>
      </c>
      <c r="T229" s="192">
        <v>261</v>
      </c>
      <c r="U229" s="196">
        <v>1131</v>
      </c>
      <c r="V229" s="194">
        <v>880</v>
      </c>
      <c r="W229" s="195">
        <v>2021</v>
      </c>
      <c r="X229" s="192">
        <v>1137</v>
      </c>
      <c r="Y229" s="196">
        <v>1331</v>
      </c>
      <c r="Z229" s="194">
        <v>3407</v>
      </c>
      <c r="AA229" s="192">
        <v>1750</v>
      </c>
      <c r="AB229" s="173">
        <f>B229+D229+F229+H229+J229+L229+N229+P229+R229+T229+V229+X229+Z229</f>
        <v>20723</v>
      </c>
      <c r="AC229" s="174">
        <f t="shared" si="267"/>
        <v>13998</v>
      </c>
      <c r="AE229" s="253" t="s">
        <v>13</v>
      </c>
      <c r="AF229" s="20">
        <f t="shared" ref="AF229:BG229" si="270">SUM(AF226:AF228)</f>
        <v>10205</v>
      </c>
      <c r="AG229" s="21">
        <f t="shared" si="270"/>
        <v>2544</v>
      </c>
      <c r="AH229" s="20">
        <f t="shared" si="270"/>
        <v>3483</v>
      </c>
      <c r="AI229" s="21">
        <f t="shared" si="270"/>
        <v>2448</v>
      </c>
      <c r="AJ229" s="20">
        <f t="shared" si="270"/>
        <v>1756</v>
      </c>
      <c r="AK229" s="21">
        <f t="shared" si="270"/>
        <v>1321</v>
      </c>
      <c r="AL229" s="20">
        <f t="shared" si="270"/>
        <v>3019</v>
      </c>
      <c r="AM229" s="21">
        <f t="shared" si="270"/>
        <v>3871</v>
      </c>
      <c r="AN229" s="20">
        <f t="shared" si="270"/>
        <v>733</v>
      </c>
      <c r="AO229" s="21">
        <f t="shared" si="270"/>
        <v>1920</v>
      </c>
      <c r="AP229" s="20">
        <f t="shared" si="270"/>
        <v>1034</v>
      </c>
      <c r="AQ229" s="21">
        <f t="shared" si="270"/>
        <v>4994</v>
      </c>
      <c r="AR229" s="20">
        <f t="shared" si="270"/>
        <v>3201</v>
      </c>
      <c r="AS229" s="21">
        <f t="shared" si="270"/>
        <v>6208</v>
      </c>
      <c r="AT229" s="20">
        <f t="shared" si="270"/>
        <v>2377</v>
      </c>
      <c r="AU229" s="21">
        <f t="shared" si="270"/>
        <v>2997</v>
      </c>
      <c r="AV229" s="20">
        <f t="shared" si="270"/>
        <v>3219</v>
      </c>
      <c r="AW229" s="21">
        <f t="shared" si="270"/>
        <v>3218</v>
      </c>
      <c r="AX229" s="20">
        <f t="shared" si="270"/>
        <v>705</v>
      </c>
      <c r="AY229" s="21">
        <f t="shared" si="270"/>
        <v>2897</v>
      </c>
      <c r="AZ229" s="20">
        <f t="shared" si="270"/>
        <v>1981</v>
      </c>
      <c r="BA229" s="21">
        <f t="shared" si="270"/>
        <v>5334</v>
      </c>
      <c r="BB229" s="20">
        <f t="shared" si="270"/>
        <v>2716</v>
      </c>
      <c r="BC229" s="21">
        <f t="shared" si="270"/>
        <v>3082</v>
      </c>
      <c r="BD229" s="20">
        <f t="shared" si="270"/>
        <v>8613</v>
      </c>
      <c r="BE229" s="21">
        <f t="shared" si="270"/>
        <v>4732</v>
      </c>
      <c r="BF229" s="175">
        <f t="shared" si="270"/>
        <v>43042</v>
      </c>
      <c r="BG229" s="176">
        <f t="shared" si="270"/>
        <v>45566</v>
      </c>
      <c r="BI229" s="138" t="s">
        <v>19</v>
      </c>
      <c r="BJ229" s="130">
        <f t="shared" ref="BJ229:CK229" si="271">B229/B250</f>
        <v>0.13415660959865283</v>
      </c>
      <c r="BK229" s="131">
        <f t="shared" si="271"/>
        <v>1.2681569667755814E-2</v>
      </c>
      <c r="BL229" s="132">
        <f t="shared" si="271"/>
        <v>0.10420484135403607</v>
      </c>
      <c r="BM229" s="133">
        <f t="shared" si="271"/>
        <v>3.2118805042307026E-2</v>
      </c>
      <c r="BN229" s="130">
        <f t="shared" si="271"/>
        <v>8.7432691430135989E-2</v>
      </c>
      <c r="BO229" s="131">
        <f t="shared" si="271"/>
        <v>3.4454358270418671E-2</v>
      </c>
      <c r="BP229" s="132">
        <f t="shared" si="271"/>
        <v>5.0987361769352292E-2</v>
      </c>
      <c r="BQ229" s="133">
        <f t="shared" si="271"/>
        <v>2.5482747704969926E-2</v>
      </c>
      <c r="BR229" s="130">
        <f t="shared" si="271"/>
        <v>4.2875623729440031E-2</v>
      </c>
      <c r="BS229" s="131">
        <f t="shared" si="271"/>
        <v>5.2864063835850669E-2</v>
      </c>
      <c r="BT229" s="132">
        <f t="shared" si="271"/>
        <v>2.8059531709166745E-2</v>
      </c>
      <c r="BU229" s="130">
        <f t="shared" si="271"/>
        <v>5.5866475162200981E-2</v>
      </c>
      <c r="BV229" s="134">
        <f t="shared" si="271"/>
        <v>5.1285380420669956E-2</v>
      </c>
      <c r="BW229" s="135">
        <f t="shared" si="271"/>
        <v>5.9177224897996747E-2</v>
      </c>
      <c r="BX229" s="130">
        <f t="shared" si="271"/>
        <v>6.8863122171945707E-2</v>
      </c>
      <c r="BY229" s="131">
        <f t="shared" si="271"/>
        <v>6.1163160685875906E-2</v>
      </c>
      <c r="BZ229" s="132">
        <f t="shared" si="271"/>
        <v>6.7987589135049806E-2</v>
      </c>
      <c r="CA229" s="133">
        <f t="shared" si="271"/>
        <v>5.4407382485821401E-2</v>
      </c>
      <c r="CB229" s="130">
        <f t="shared" si="271"/>
        <v>3.0938833570412518E-2</v>
      </c>
      <c r="CC229" s="131">
        <f t="shared" si="271"/>
        <v>0.10960364376393061</v>
      </c>
      <c r="CD229" s="132">
        <f t="shared" si="271"/>
        <v>3.840782122905028E-2</v>
      </c>
      <c r="CE229" s="133">
        <f t="shared" si="271"/>
        <v>7.8296916163024949E-2</v>
      </c>
      <c r="CF229" s="130">
        <f t="shared" si="271"/>
        <v>4.9609494306034292E-2</v>
      </c>
      <c r="CG229" s="131">
        <f t="shared" si="271"/>
        <v>0.10202360876897133</v>
      </c>
      <c r="CH229" s="132">
        <f t="shared" si="271"/>
        <v>6.8851928945294349E-2</v>
      </c>
      <c r="CI229" s="130">
        <f t="shared" si="271"/>
        <v>4.2455118874332849E-2</v>
      </c>
      <c r="CJ229" s="136">
        <f t="shared" si="271"/>
        <v>7.3426449537253566E-2</v>
      </c>
      <c r="CK229" s="137">
        <f t="shared" si="271"/>
        <v>4.9734062396742662E-2</v>
      </c>
    </row>
    <row r="230" spans="1:89" ht="14" thickTop="1">
      <c r="A230" s="249" t="s">
        <v>20</v>
      </c>
      <c r="B230" s="199">
        <v>3311</v>
      </c>
      <c r="C230" s="200">
        <v>906</v>
      </c>
      <c r="D230" s="201">
        <v>1012</v>
      </c>
      <c r="E230" s="202">
        <v>880</v>
      </c>
      <c r="F230" s="199">
        <v>506</v>
      </c>
      <c r="G230" s="203">
        <v>519</v>
      </c>
      <c r="H230" s="201">
        <v>697</v>
      </c>
      <c r="I230" s="202">
        <v>1176</v>
      </c>
      <c r="J230" s="199">
        <v>213</v>
      </c>
      <c r="K230" s="203">
        <v>668</v>
      </c>
      <c r="L230" s="201">
        <v>278</v>
      </c>
      <c r="M230" s="199">
        <v>1756</v>
      </c>
      <c r="N230" s="204">
        <v>903</v>
      </c>
      <c r="O230" s="205">
        <v>2348</v>
      </c>
      <c r="P230" s="199">
        <v>765</v>
      </c>
      <c r="Q230" s="203">
        <v>1151</v>
      </c>
      <c r="R230" s="201">
        <v>935</v>
      </c>
      <c r="S230" s="202">
        <v>1353</v>
      </c>
      <c r="T230" s="199">
        <v>180</v>
      </c>
      <c r="U230" s="203">
        <v>1414</v>
      </c>
      <c r="V230" s="201">
        <v>556</v>
      </c>
      <c r="W230" s="202">
        <v>2310</v>
      </c>
      <c r="X230" s="199">
        <v>786</v>
      </c>
      <c r="Y230" s="203">
        <v>1319</v>
      </c>
      <c r="Z230" s="201">
        <v>2564</v>
      </c>
      <c r="AA230" s="199">
        <v>1704</v>
      </c>
      <c r="AB230" s="173">
        <f t="shared" ref="AB230:AB246" si="272">B230+D230+F230+H230+J230+L230+N230+P230+R230+T230+V230+X230+Z230</f>
        <v>12706</v>
      </c>
      <c r="AC230" s="174">
        <f t="shared" si="267"/>
        <v>17504</v>
      </c>
      <c r="BI230" s="147" t="s">
        <v>20</v>
      </c>
      <c r="BJ230" s="130">
        <f t="shared" ref="BJ230:CK230" si="273">B230/B250</f>
        <v>6.6376648891383672E-2</v>
      </c>
      <c r="BK230" s="131">
        <f t="shared" si="273"/>
        <v>2.9309954385170329E-2</v>
      </c>
      <c r="BL230" s="132">
        <f t="shared" si="273"/>
        <v>4.8799305622528689E-2</v>
      </c>
      <c r="BM230" s="133">
        <f t="shared" si="273"/>
        <v>5.0653312611523629E-2</v>
      </c>
      <c r="BN230" s="130">
        <f t="shared" si="273"/>
        <v>4.6180523866021721E-2</v>
      </c>
      <c r="BO230" s="131">
        <f t="shared" si="273"/>
        <v>7.1242278654770078E-2</v>
      </c>
      <c r="BP230" s="132">
        <f t="shared" si="273"/>
        <v>2.7527646129541863E-2</v>
      </c>
      <c r="BQ230" s="133">
        <f t="shared" si="273"/>
        <v>3.102247546691991E-2</v>
      </c>
      <c r="BR230" s="130">
        <f t="shared" si="273"/>
        <v>3.936425799297727E-2</v>
      </c>
      <c r="BS230" s="131">
        <f t="shared" si="273"/>
        <v>9.5183813052151608E-2</v>
      </c>
      <c r="BT230" s="132">
        <f t="shared" si="273"/>
        <v>2.6353208834960659E-2</v>
      </c>
      <c r="BU230" s="130">
        <f t="shared" si="273"/>
        <v>8.6969441830518551E-2</v>
      </c>
      <c r="BV230" s="134">
        <f t="shared" si="273"/>
        <v>3.9080758244611789E-2</v>
      </c>
      <c r="BW230" s="135">
        <f t="shared" si="273"/>
        <v>7.2031168512439792E-2</v>
      </c>
      <c r="BX230" s="130">
        <f t="shared" si="273"/>
        <v>5.4086538461538464E-2</v>
      </c>
      <c r="BY230" s="131">
        <f t="shared" si="273"/>
        <v>6.7821577985976073E-2</v>
      </c>
      <c r="BZ230" s="132">
        <f t="shared" si="273"/>
        <v>5.0895433019432799E-2</v>
      </c>
      <c r="CA230" s="133">
        <f t="shared" si="273"/>
        <v>6.5029318465827171E-2</v>
      </c>
      <c r="CB230" s="130">
        <f t="shared" si="273"/>
        <v>2.1337126600284494E-2</v>
      </c>
      <c r="CC230" s="131">
        <f t="shared" si="273"/>
        <v>0.13702878185870723</v>
      </c>
      <c r="CD230" s="132">
        <f t="shared" si="273"/>
        <v>2.4266759776536313E-2</v>
      </c>
      <c r="CE230" s="133">
        <f t="shared" si="273"/>
        <v>8.9493258949325902E-2</v>
      </c>
      <c r="CF230" s="130">
        <f t="shared" si="273"/>
        <v>3.4294689995200488E-2</v>
      </c>
      <c r="CG230" s="131">
        <f t="shared" si="273"/>
        <v>0.10110378660125709</v>
      </c>
      <c r="CH230" s="132">
        <f t="shared" si="273"/>
        <v>5.1815775114685853E-2</v>
      </c>
      <c r="CI230" s="130">
        <f t="shared" si="273"/>
        <v>4.1339155749636099E-2</v>
      </c>
      <c r="CJ230" s="136">
        <f t="shared" si="273"/>
        <v>4.5020338166305254E-2</v>
      </c>
      <c r="CK230" s="137">
        <f t="shared" si="273"/>
        <v>6.2190672109771652E-2</v>
      </c>
    </row>
    <row r="231" spans="1:89" ht="14" thickBot="1">
      <c r="A231" s="248" t="s">
        <v>21</v>
      </c>
      <c r="B231" s="192">
        <v>2540</v>
      </c>
      <c r="C231" s="193">
        <v>647</v>
      </c>
      <c r="D231" s="194">
        <v>802</v>
      </c>
      <c r="E231" s="195">
        <v>768</v>
      </c>
      <c r="F231" s="192">
        <v>462</v>
      </c>
      <c r="G231" s="196">
        <v>355</v>
      </c>
      <c r="H231" s="194">
        <v>708</v>
      </c>
      <c r="I231" s="195">
        <v>1087</v>
      </c>
      <c r="J231" s="192">
        <v>191</v>
      </c>
      <c r="K231" s="196">
        <v>458</v>
      </c>
      <c r="L231" s="194">
        <v>264</v>
      </c>
      <c r="M231" s="192">
        <v>1563</v>
      </c>
      <c r="N231" s="197">
        <v>790</v>
      </c>
      <c r="O231" s="198">
        <v>1769</v>
      </c>
      <c r="P231" s="192">
        <v>598</v>
      </c>
      <c r="Q231" s="196">
        <v>859</v>
      </c>
      <c r="R231" s="194">
        <v>859</v>
      </c>
      <c r="S231" s="195">
        <v>745</v>
      </c>
      <c r="T231" s="192">
        <v>173</v>
      </c>
      <c r="U231" s="196">
        <v>739</v>
      </c>
      <c r="V231" s="194">
        <v>490</v>
      </c>
      <c r="W231" s="195">
        <v>1240</v>
      </c>
      <c r="X231" s="192">
        <v>696</v>
      </c>
      <c r="Y231" s="196">
        <v>834</v>
      </c>
      <c r="Z231" s="194">
        <v>2286</v>
      </c>
      <c r="AA231" s="192">
        <v>1264</v>
      </c>
      <c r="AB231" s="173">
        <f t="shared" si="272"/>
        <v>10859</v>
      </c>
      <c r="AC231" s="174">
        <f t="shared" si="267"/>
        <v>12328</v>
      </c>
      <c r="AE231" s="246" t="s">
        <v>88</v>
      </c>
      <c r="BI231" s="138" t="s">
        <v>21</v>
      </c>
      <c r="BJ231" s="130">
        <f t="shared" ref="BJ231:CK231" si="274">B231/B250</f>
        <v>5.0920171604987768E-2</v>
      </c>
      <c r="BK231" s="131">
        <f t="shared" si="274"/>
        <v>2.0931060140403093E-2</v>
      </c>
      <c r="BL231" s="132">
        <f t="shared" si="274"/>
        <v>3.8672967499276692E-2</v>
      </c>
      <c r="BM231" s="133">
        <f t="shared" si="274"/>
        <v>4.4206527370056987E-2</v>
      </c>
      <c r="BN231" s="130">
        <f t="shared" si="274"/>
        <v>4.216482613854157E-2</v>
      </c>
      <c r="BO231" s="131">
        <f t="shared" si="274"/>
        <v>4.8730267673301304E-2</v>
      </c>
      <c r="BP231" s="132">
        <f t="shared" si="274"/>
        <v>2.7962085308056873E-2</v>
      </c>
      <c r="BQ231" s="133">
        <f t="shared" si="274"/>
        <v>2.867468608209349E-2</v>
      </c>
      <c r="BR231" s="130">
        <f t="shared" si="274"/>
        <v>3.5298466087599338E-2</v>
      </c>
      <c r="BS231" s="131">
        <f t="shared" si="274"/>
        <v>6.5260758050726703E-2</v>
      </c>
      <c r="BT231" s="132">
        <f t="shared" si="274"/>
        <v>2.502606882168926E-2</v>
      </c>
      <c r="BU231" s="130">
        <f t="shared" si="274"/>
        <v>7.7410727551879555E-2</v>
      </c>
      <c r="BV231" s="134">
        <f t="shared" si="274"/>
        <v>3.4190253613779968E-2</v>
      </c>
      <c r="BW231" s="135">
        <f t="shared" si="274"/>
        <v>5.4268797742123509E-2</v>
      </c>
      <c r="BX231" s="130">
        <f t="shared" si="274"/>
        <v>4.2279411764705885E-2</v>
      </c>
      <c r="BY231" s="131">
        <f t="shared" si="274"/>
        <v>5.0615756290142006E-2</v>
      </c>
      <c r="BZ231" s="132">
        <f t="shared" si="274"/>
        <v>4.6758478036035056E-2</v>
      </c>
      <c r="CA231" s="133">
        <f t="shared" si="274"/>
        <v>3.5806978756128038E-2</v>
      </c>
      <c r="CB231" s="130">
        <f t="shared" si="274"/>
        <v>2.0507349454717876E-2</v>
      </c>
      <c r="CC231" s="131">
        <f t="shared" si="274"/>
        <v>7.1615466614982068E-2</v>
      </c>
      <c r="CD231" s="132">
        <f t="shared" si="274"/>
        <v>2.1386173184357541E-2</v>
      </c>
      <c r="CE231" s="133">
        <f t="shared" si="274"/>
        <v>4.8039671470633816E-2</v>
      </c>
      <c r="CF231" s="130">
        <f t="shared" si="274"/>
        <v>3.0367817094986694E-2</v>
      </c>
      <c r="CG231" s="131">
        <f t="shared" si="274"/>
        <v>6.3927640656139817E-2</v>
      </c>
      <c r="CH231" s="132">
        <f t="shared" si="274"/>
        <v>4.6197684053109152E-2</v>
      </c>
      <c r="CI231" s="130">
        <f t="shared" si="274"/>
        <v>3.0664725861232412E-2</v>
      </c>
      <c r="CJ231" s="136">
        <f t="shared" si="274"/>
        <v>3.8475983956233965E-2</v>
      </c>
      <c r="CK231" s="137">
        <f t="shared" si="274"/>
        <v>4.3800651609304443E-2</v>
      </c>
    </row>
    <row r="232" spans="1:89" ht="15" thickTop="1" thickBot="1">
      <c r="A232" s="249" t="s">
        <v>22</v>
      </c>
      <c r="B232" s="199">
        <v>4354</v>
      </c>
      <c r="C232" s="200">
        <v>991</v>
      </c>
      <c r="D232" s="201">
        <v>1669</v>
      </c>
      <c r="E232" s="202">
        <v>800</v>
      </c>
      <c r="F232" s="199">
        <v>788</v>
      </c>
      <c r="G232" s="203">
        <v>447</v>
      </c>
      <c r="H232" s="201">
        <v>1614</v>
      </c>
      <c r="I232" s="202">
        <v>1608</v>
      </c>
      <c r="J232" s="199">
        <v>329</v>
      </c>
      <c r="K232" s="203">
        <v>794</v>
      </c>
      <c r="L232" s="201">
        <v>492</v>
      </c>
      <c r="M232" s="199">
        <v>1675</v>
      </c>
      <c r="N232" s="204">
        <v>1508</v>
      </c>
      <c r="O232" s="205">
        <v>2091</v>
      </c>
      <c r="P232" s="199">
        <v>1014</v>
      </c>
      <c r="Q232" s="203">
        <v>987</v>
      </c>
      <c r="R232" s="201">
        <v>1425</v>
      </c>
      <c r="S232" s="202">
        <v>1120</v>
      </c>
      <c r="T232" s="199">
        <v>352</v>
      </c>
      <c r="U232" s="203">
        <v>744</v>
      </c>
      <c r="V232" s="201">
        <v>935</v>
      </c>
      <c r="W232" s="202">
        <v>1784</v>
      </c>
      <c r="X232" s="199">
        <v>1234</v>
      </c>
      <c r="Y232" s="203">
        <v>929</v>
      </c>
      <c r="Z232" s="201">
        <v>3763</v>
      </c>
      <c r="AA232" s="199">
        <v>1764</v>
      </c>
      <c r="AB232" s="173">
        <f t="shared" si="272"/>
        <v>19477</v>
      </c>
      <c r="AC232" s="174">
        <f t="shared" si="267"/>
        <v>15734</v>
      </c>
      <c r="AE232" s="315" t="s">
        <v>0</v>
      </c>
      <c r="AF232" s="309" t="s">
        <v>1</v>
      </c>
      <c r="AG232" s="310"/>
      <c r="AH232" s="309" t="s">
        <v>2</v>
      </c>
      <c r="AI232" s="310"/>
      <c r="AJ232" s="309" t="s">
        <v>3</v>
      </c>
      <c r="AK232" s="310"/>
      <c r="AL232" s="309" t="s">
        <v>4</v>
      </c>
      <c r="AM232" s="310"/>
      <c r="AN232" s="309" t="s">
        <v>5</v>
      </c>
      <c r="AO232" s="310"/>
      <c r="AP232" s="309" t="s">
        <v>6</v>
      </c>
      <c r="AQ232" s="310"/>
      <c r="AR232" s="309" t="s">
        <v>7</v>
      </c>
      <c r="AS232" s="310"/>
      <c r="AT232" s="309" t="s">
        <v>8</v>
      </c>
      <c r="AU232" s="310"/>
      <c r="AV232" s="309" t="s">
        <v>9</v>
      </c>
      <c r="AW232" s="310"/>
      <c r="AX232" s="309" t="s">
        <v>10</v>
      </c>
      <c r="AY232" s="310"/>
      <c r="AZ232" s="309" t="s">
        <v>11</v>
      </c>
      <c r="BA232" s="310"/>
      <c r="BB232" s="309" t="s">
        <v>12</v>
      </c>
      <c r="BC232" s="310"/>
      <c r="BD232" s="311" t="s">
        <v>40</v>
      </c>
      <c r="BE232" s="312"/>
      <c r="BF232" s="313" t="s">
        <v>41</v>
      </c>
      <c r="BG232" s="314"/>
      <c r="BI232" s="147" t="s">
        <v>22</v>
      </c>
      <c r="BJ232" s="130">
        <f t="shared" ref="BJ232:CK232" si="275">B232/B250</f>
        <v>8.7285994948077469E-2</v>
      </c>
      <c r="BK232" s="131">
        <f t="shared" si="275"/>
        <v>3.2059784542719419E-2</v>
      </c>
      <c r="BL232" s="132">
        <f t="shared" si="275"/>
        <v>8.0480277750988524E-2</v>
      </c>
      <c r="BM232" s="133">
        <f t="shared" si="275"/>
        <v>4.6048466010476026E-2</v>
      </c>
      <c r="BN232" s="130">
        <f t="shared" si="275"/>
        <v>7.1917495664871767E-2</v>
      </c>
      <c r="BO232" s="131">
        <f t="shared" si="275"/>
        <v>6.135895676046671E-2</v>
      </c>
      <c r="BP232" s="132">
        <f t="shared" si="275"/>
        <v>6.3744075829383892E-2</v>
      </c>
      <c r="BQ232" s="133">
        <f t="shared" si="275"/>
        <v>4.2418486862931308E-2</v>
      </c>
      <c r="BR232" s="130">
        <f t="shared" si="275"/>
        <v>6.0802069857697282E-2</v>
      </c>
      <c r="BS232" s="131">
        <f t="shared" si="275"/>
        <v>0.11313764605300655</v>
      </c>
      <c r="BT232" s="132">
        <f t="shared" si="275"/>
        <v>4.6639491894966349E-2</v>
      </c>
      <c r="BU232" s="130">
        <f t="shared" si="275"/>
        <v>8.2957753454509439E-2</v>
      </c>
      <c r="BV232" s="134">
        <f t="shared" si="275"/>
        <v>6.5264433480481263E-2</v>
      </c>
      <c r="BW232" s="135">
        <f t="shared" si="275"/>
        <v>6.4147007393318398E-2</v>
      </c>
      <c r="BX232" s="130">
        <f t="shared" si="275"/>
        <v>7.169117647058823E-2</v>
      </c>
      <c r="BY232" s="131">
        <f t="shared" si="275"/>
        <v>5.8158034293795298E-2</v>
      </c>
      <c r="BZ232" s="132">
        <f t="shared" si="275"/>
        <v>7.7567905938707743E-2</v>
      </c>
      <c r="CA232" s="133">
        <f t="shared" si="275"/>
        <v>5.3830625781024703E-2</v>
      </c>
      <c r="CB232" s="130">
        <f t="shared" si="275"/>
        <v>4.1725936462778571E-2</v>
      </c>
      <c r="CC232" s="131">
        <f t="shared" si="275"/>
        <v>7.2100009690861513E-2</v>
      </c>
      <c r="CD232" s="132">
        <f t="shared" si="275"/>
        <v>4.0808310055865923E-2</v>
      </c>
      <c r="CE232" s="133">
        <f t="shared" si="275"/>
        <v>6.9115140244847356E-2</v>
      </c>
      <c r="CF232" s="130">
        <f t="shared" si="275"/>
        <v>5.3841790654042494E-2</v>
      </c>
      <c r="CG232" s="131">
        <f t="shared" si="275"/>
        <v>7.1209566150544232E-2</v>
      </c>
      <c r="CH232" s="132">
        <f t="shared" si="275"/>
        <v>7.6046318937817034E-2</v>
      </c>
      <c r="CI232" s="130">
        <f t="shared" si="275"/>
        <v>4.2794759825327509E-2</v>
      </c>
      <c r="CJ232" s="136">
        <f t="shared" si="275"/>
        <v>6.9011579290502709E-2</v>
      </c>
      <c r="CK232" s="137">
        <f t="shared" si="275"/>
        <v>5.5901967263205392E-2</v>
      </c>
    </row>
    <row r="233" spans="1:89" ht="15" thickTop="1" thickBot="1">
      <c r="A233" s="248" t="s">
        <v>23</v>
      </c>
      <c r="B233" s="192">
        <v>3638</v>
      </c>
      <c r="C233" s="193">
        <v>1259</v>
      </c>
      <c r="D233" s="194">
        <v>1517</v>
      </c>
      <c r="E233" s="195">
        <v>996</v>
      </c>
      <c r="F233" s="192">
        <v>812</v>
      </c>
      <c r="G233" s="196">
        <v>469</v>
      </c>
      <c r="H233" s="194">
        <v>1756</v>
      </c>
      <c r="I233" s="195">
        <v>2038</v>
      </c>
      <c r="J233" s="192">
        <v>319</v>
      </c>
      <c r="K233" s="196">
        <v>705</v>
      </c>
      <c r="L233" s="194">
        <v>500</v>
      </c>
      <c r="M233" s="192">
        <v>1644</v>
      </c>
      <c r="N233" s="197">
        <v>1423</v>
      </c>
      <c r="O233" s="198">
        <v>2781</v>
      </c>
      <c r="P233" s="192">
        <v>825</v>
      </c>
      <c r="Q233" s="196">
        <v>1025</v>
      </c>
      <c r="R233" s="194">
        <v>1281</v>
      </c>
      <c r="S233" s="195">
        <v>1203</v>
      </c>
      <c r="T233" s="192">
        <v>355</v>
      </c>
      <c r="U233" s="196">
        <v>723</v>
      </c>
      <c r="V233" s="194">
        <v>933</v>
      </c>
      <c r="W233" s="195">
        <v>2163</v>
      </c>
      <c r="X233" s="192">
        <v>1092</v>
      </c>
      <c r="Y233" s="196">
        <v>1117</v>
      </c>
      <c r="Z233" s="194">
        <v>3443</v>
      </c>
      <c r="AA233" s="192">
        <v>2479</v>
      </c>
      <c r="AB233" s="173">
        <f t="shared" si="272"/>
        <v>17894</v>
      </c>
      <c r="AC233" s="174">
        <f t="shared" si="267"/>
        <v>18602</v>
      </c>
      <c r="AE233" s="316"/>
      <c r="AF233" s="117" t="s">
        <v>14</v>
      </c>
      <c r="AG233" s="118" t="s">
        <v>15</v>
      </c>
      <c r="AH233" s="119" t="s">
        <v>14</v>
      </c>
      <c r="AI233" s="120" t="s">
        <v>15</v>
      </c>
      <c r="AJ233" s="117" t="s">
        <v>14</v>
      </c>
      <c r="AK233" s="118" t="s">
        <v>15</v>
      </c>
      <c r="AL233" s="119" t="s">
        <v>14</v>
      </c>
      <c r="AM233" s="120" t="s">
        <v>15</v>
      </c>
      <c r="AN233" s="117" t="s">
        <v>14</v>
      </c>
      <c r="AO233" s="118" t="s">
        <v>15</v>
      </c>
      <c r="AP233" s="119" t="s">
        <v>14</v>
      </c>
      <c r="AQ233" s="117" t="s">
        <v>15</v>
      </c>
      <c r="AR233" s="121" t="s">
        <v>14</v>
      </c>
      <c r="AS233" s="122" t="s">
        <v>15</v>
      </c>
      <c r="AT233" s="117" t="s">
        <v>14</v>
      </c>
      <c r="AU233" s="118" t="s">
        <v>15</v>
      </c>
      <c r="AV233" s="119" t="s">
        <v>14</v>
      </c>
      <c r="AW233" s="120" t="s">
        <v>15</v>
      </c>
      <c r="AX233" s="117" t="s">
        <v>14</v>
      </c>
      <c r="AY233" s="118" t="s">
        <v>15</v>
      </c>
      <c r="AZ233" s="119" t="s">
        <v>14</v>
      </c>
      <c r="BA233" s="120" t="s">
        <v>15</v>
      </c>
      <c r="BB233" s="117" t="s">
        <v>14</v>
      </c>
      <c r="BC233" s="118" t="s">
        <v>15</v>
      </c>
      <c r="BD233" s="28" t="s">
        <v>14</v>
      </c>
      <c r="BE233" s="123" t="s">
        <v>15</v>
      </c>
      <c r="BF233" s="177" t="s">
        <v>14</v>
      </c>
      <c r="BG233" s="178" t="s">
        <v>15</v>
      </c>
      <c r="BI233" s="138" t="s">
        <v>23</v>
      </c>
      <c r="BJ233" s="130">
        <f t="shared" ref="BJ233:CK233" si="276">B233/B250</f>
        <v>7.2932119802734452E-2</v>
      </c>
      <c r="BK233" s="131">
        <f t="shared" si="276"/>
        <v>4.0729837274756556E-2</v>
      </c>
      <c r="BL233" s="132">
        <f t="shared" si="276"/>
        <v>7.3150737776063263E-2</v>
      </c>
      <c r="BM233" s="133">
        <f t="shared" si="276"/>
        <v>5.7330340183042651E-2</v>
      </c>
      <c r="BN233" s="130">
        <f t="shared" si="276"/>
        <v>7.4107876243497309E-2</v>
      </c>
      <c r="BO233" s="131">
        <f t="shared" si="276"/>
        <v>6.437886067261496E-2</v>
      </c>
      <c r="BP233" s="132">
        <f t="shared" si="276"/>
        <v>6.9352290679304901E-2</v>
      </c>
      <c r="BQ233" s="133">
        <f t="shared" si="276"/>
        <v>5.3761738946924133E-2</v>
      </c>
      <c r="BR233" s="130">
        <f t="shared" si="276"/>
        <v>5.8953982627980038E-2</v>
      </c>
      <c r="BS233" s="131">
        <f t="shared" si="276"/>
        <v>0.10045597036192648</v>
      </c>
      <c r="BT233" s="132">
        <f t="shared" si="276"/>
        <v>4.7397857616835716E-2</v>
      </c>
      <c r="BU233" s="130">
        <f t="shared" si="276"/>
        <v>8.1422415927888667E-2</v>
      </c>
      <c r="BV233" s="134">
        <f t="shared" si="276"/>
        <v>6.1585735306846703E-2</v>
      </c>
      <c r="BW233" s="135">
        <f t="shared" si="276"/>
        <v>8.5314599503021754E-2</v>
      </c>
      <c r="BX233" s="130">
        <f t="shared" si="276"/>
        <v>5.8328619909502263E-2</v>
      </c>
      <c r="BY233" s="131">
        <f t="shared" si="276"/>
        <v>6.0397148076129871E-2</v>
      </c>
      <c r="BZ233" s="132">
        <f t="shared" si="276"/>
        <v>6.9729464917533068E-2</v>
      </c>
      <c r="CA233" s="133">
        <f t="shared" si="276"/>
        <v>5.78198596558685E-2</v>
      </c>
      <c r="CB233" s="130">
        <f t="shared" si="276"/>
        <v>4.2081555239449973E-2</v>
      </c>
      <c r="CC233" s="131">
        <f t="shared" si="276"/>
        <v>7.0064928772167842E-2</v>
      </c>
      <c r="CD233" s="132">
        <f t="shared" si="276"/>
        <v>4.0721019553072627E-2</v>
      </c>
      <c r="CE233" s="133">
        <f t="shared" si="276"/>
        <v>8.3798233379823339E-2</v>
      </c>
      <c r="CF233" s="130">
        <f t="shared" si="276"/>
        <v>4.7646057855927397E-2</v>
      </c>
      <c r="CG233" s="131">
        <f t="shared" si="276"/>
        <v>8.5620113444734011E-2</v>
      </c>
      <c r="CH233" s="132">
        <f t="shared" si="276"/>
        <v>6.9579451528807873E-2</v>
      </c>
      <c r="CI233" s="130">
        <f t="shared" si="276"/>
        <v>6.0140708393983507E-2</v>
      </c>
      <c r="CJ233" s="136">
        <f t="shared" si="276"/>
        <v>6.3402639001091318E-2</v>
      </c>
      <c r="CK233" s="137">
        <f t="shared" si="276"/>
        <v>6.6091800878997506E-2</v>
      </c>
    </row>
    <row r="234" spans="1:89" ht="14" thickTop="1">
      <c r="A234" s="249" t="s">
        <v>24</v>
      </c>
      <c r="B234" s="206">
        <v>3783</v>
      </c>
      <c r="C234" s="200">
        <v>1313</v>
      </c>
      <c r="D234" s="201">
        <v>1613</v>
      </c>
      <c r="E234" s="202">
        <v>873</v>
      </c>
      <c r="F234" s="199">
        <v>872</v>
      </c>
      <c r="G234" s="203">
        <v>462</v>
      </c>
      <c r="H234" s="201">
        <v>1925</v>
      </c>
      <c r="I234" s="202">
        <v>2065</v>
      </c>
      <c r="J234" s="199">
        <v>396</v>
      </c>
      <c r="K234" s="203">
        <v>613</v>
      </c>
      <c r="L234" s="201">
        <v>592</v>
      </c>
      <c r="M234" s="199">
        <v>1717</v>
      </c>
      <c r="N234" s="204">
        <v>1494</v>
      </c>
      <c r="O234" s="207">
        <v>2364</v>
      </c>
      <c r="P234" s="199">
        <v>856</v>
      </c>
      <c r="Q234" s="203">
        <v>1149</v>
      </c>
      <c r="R234" s="201">
        <v>1296</v>
      </c>
      <c r="S234" s="202">
        <v>1237</v>
      </c>
      <c r="T234" s="199">
        <v>418</v>
      </c>
      <c r="U234" s="203">
        <v>720</v>
      </c>
      <c r="V234" s="201">
        <v>1003</v>
      </c>
      <c r="W234" s="208">
        <v>2266</v>
      </c>
      <c r="X234" s="199">
        <v>1075</v>
      </c>
      <c r="Y234" s="203">
        <v>840</v>
      </c>
      <c r="Z234" s="201">
        <v>3240</v>
      </c>
      <c r="AA234" s="199">
        <v>2540</v>
      </c>
      <c r="AB234" s="173">
        <f t="shared" si="272"/>
        <v>18563</v>
      </c>
      <c r="AC234" s="174">
        <f t="shared" si="267"/>
        <v>18159</v>
      </c>
      <c r="AE234" s="254" t="str">
        <f>$AE$17</f>
        <v>17:00 - 17:59</v>
      </c>
      <c r="AF234" s="127">
        <f t="shared" ref="AF234:AO236" si="277">SUMIF($A$9:$A$32,$AE234,B$226:B$249)</f>
        <v>1529</v>
      </c>
      <c r="AG234" s="189">
        <f t="shared" si="277"/>
        <v>3934</v>
      </c>
      <c r="AH234" s="128">
        <f t="shared" si="277"/>
        <v>1017</v>
      </c>
      <c r="AI234" s="181">
        <f t="shared" si="277"/>
        <v>1783</v>
      </c>
      <c r="AJ234" s="127">
        <f t="shared" si="277"/>
        <v>603</v>
      </c>
      <c r="AK234" s="129">
        <f t="shared" si="277"/>
        <v>664</v>
      </c>
      <c r="AL234" s="128">
        <f t="shared" si="277"/>
        <v>1397</v>
      </c>
      <c r="AM234" s="181">
        <f t="shared" si="277"/>
        <v>3522</v>
      </c>
      <c r="AN234" s="127">
        <f t="shared" si="277"/>
        <v>359</v>
      </c>
      <c r="AO234" s="129">
        <f t="shared" si="277"/>
        <v>249</v>
      </c>
      <c r="AP234" s="128">
        <f t="shared" ref="AP234:AY236" si="278">SUMIF($A$9:$A$32,$AE234,L$226:L$249)</f>
        <v>859</v>
      </c>
      <c r="AQ234" s="127">
        <f t="shared" si="278"/>
        <v>877</v>
      </c>
      <c r="AR234" s="180">
        <f t="shared" si="278"/>
        <v>1237</v>
      </c>
      <c r="AS234" s="182">
        <f t="shared" si="278"/>
        <v>1694</v>
      </c>
      <c r="AT234" s="127">
        <f t="shared" si="278"/>
        <v>736</v>
      </c>
      <c r="AU234" s="129">
        <f t="shared" si="278"/>
        <v>961</v>
      </c>
      <c r="AV234" s="128">
        <f t="shared" si="278"/>
        <v>851</v>
      </c>
      <c r="AW234" s="181">
        <f t="shared" si="278"/>
        <v>1296</v>
      </c>
      <c r="AX234" s="127">
        <f t="shared" si="278"/>
        <v>687</v>
      </c>
      <c r="AY234" s="129">
        <f t="shared" si="278"/>
        <v>345</v>
      </c>
      <c r="AZ234" s="128">
        <f t="shared" ref="AZ234:BE236" si="279">SUMIF($A$9:$A$32,$AE234,V$226:V$249)</f>
        <v>1491</v>
      </c>
      <c r="BA234" s="181">
        <f t="shared" si="279"/>
        <v>1022</v>
      </c>
      <c r="BB234" s="127">
        <f t="shared" si="279"/>
        <v>1708</v>
      </c>
      <c r="BC234" s="129">
        <f t="shared" si="279"/>
        <v>473</v>
      </c>
      <c r="BD234" s="187">
        <f t="shared" si="279"/>
        <v>2549</v>
      </c>
      <c r="BE234" s="188">
        <f t="shared" si="279"/>
        <v>2994</v>
      </c>
      <c r="BF234" s="171">
        <f>AF234+AH234+AJ234+AL234+AN234+AP234+AR234+AT234+AV234+AX234+AZ234+BB234+BD234</f>
        <v>15023</v>
      </c>
      <c r="BG234" s="172">
        <f>AG234+AI234+AK234+AM234+AO234+AQ234+AS234+AU234+AW234+AY234+BA234+BC234+BE234</f>
        <v>19814</v>
      </c>
      <c r="BI234" s="147" t="s">
        <v>24</v>
      </c>
      <c r="BJ234" s="130">
        <f t="shared" ref="BJ234:CK234" si="280">B234/B250</f>
        <v>7.5838979992782968E-2</v>
      </c>
      <c r="BK234" s="131">
        <f t="shared" si="280"/>
        <v>4.2476788198375984E-2</v>
      </c>
      <c r="BL234" s="132">
        <f t="shared" si="280"/>
        <v>7.7779920918121317E-2</v>
      </c>
      <c r="BM234" s="133">
        <f t="shared" si="280"/>
        <v>5.0250388533931961E-2</v>
      </c>
      <c r="BN234" s="130">
        <f t="shared" si="280"/>
        <v>7.9583827690061143E-2</v>
      </c>
      <c r="BO234" s="131">
        <f t="shared" si="280"/>
        <v>6.3417982155113253E-2</v>
      </c>
      <c r="BP234" s="132">
        <f t="shared" si="280"/>
        <v>7.6026856240126381E-2</v>
      </c>
      <c r="BQ234" s="133">
        <f t="shared" si="280"/>
        <v>5.4473989659174847E-2</v>
      </c>
      <c r="BR234" s="130">
        <f t="shared" si="280"/>
        <v>7.3184254296802809E-2</v>
      </c>
      <c r="BS234" s="131">
        <f t="shared" si="280"/>
        <v>8.7346822456540324E-2</v>
      </c>
      <c r="BT234" s="132">
        <f t="shared" si="280"/>
        <v>5.611906341833349E-2</v>
      </c>
      <c r="BU234" s="130">
        <f t="shared" si="280"/>
        <v>8.5037888167995637E-2</v>
      </c>
      <c r="BV234" s="134">
        <f t="shared" si="280"/>
        <v>6.4658530251882632E-2</v>
      </c>
      <c r="BW234" s="135">
        <f t="shared" si="280"/>
        <v>7.2522011228027122E-2</v>
      </c>
      <c r="BX234" s="130">
        <f t="shared" si="280"/>
        <v>6.0520361990950226E-2</v>
      </c>
      <c r="BY234" s="131">
        <f t="shared" si="280"/>
        <v>6.7703729892168996E-2</v>
      </c>
      <c r="BZ234" s="132">
        <f t="shared" si="280"/>
        <v>7.05459691905721E-2</v>
      </c>
      <c r="CA234" s="133">
        <f t="shared" si="280"/>
        <v>5.9454003652792464E-2</v>
      </c>
      <c r="CB234" s="130">
        <f t="shared" si="280"/>
        <v>4.954954954954955E-2</v>
      </c>
      <c r="CC234" s="131">
        <f t="shared" si="280"/>
        <v>6.9774202926640175E-2</v>
      </c>
      <c r="CD234" s="132">
        <f t="shared" si="280"/>
        <v>4.3776187150837989E-2</v>
      </c>
      <c r="CE234" s="133">
        <f t="shared" si="280"/>
        <v>8.7788625445529206E-2</v>
      </c>
      <c r="CF234" s="130">
        <f t="shared" si="280"/>
        <v>4.6904315196998121E-2</v>
      </c>
      <c r="CG234" s="131">
        <f t="shared" si="280"/>
        <v>6.438755173999694E-2</v>
      </c>
      <c r="CH234" s="132">
        <f t="shared" si="280"/>
        <v>6.5477032516217684E-2</v>
      </c>
      <c r="CI234" s="130">
        <f t="shared" si="280"/>
        <v>6.1620572537603106E-2</v>
      </c>
      <c r="CJ234" s="136">
        <f t="shared" si="280"/>
        <v>6.5773062913672631E-2</v>
      </c>
      <c r="CK234" s="137">
        <f t="shared" si="280"/>
        <v>6.4517848197060301E-2</v>
      </c>
    </row>
    <row r="235" spans="1:89">
      <c r="A235" s="248" t="s">
        <v>25</v>
      </c>
      <c r="B235" s="209">
        <v>3259</v>
      </c>
      <c r="C235" s="193">
        <v>1411</v>
      </c>
      <c r="D235" s="194">
        <v>1235</v>
      </c>
      <c r="E235" s="195">
        <v>633</v>
      </c>
      <c r="F235" s="192">
        <v>824</v>
      </c>
      <c r="G235" s="196">
        <v>319</v>
      </c>
      <c r="H235" s="194">
        <v>1611</v>
      </c>
      <c r="I235" s="195">
        <v>1707</v>
      </c>
      <c r="J235" s="192">
        <v>313</v>
      </c>
      <c r="K235" s="193">
        <v>639</v>
      </c>
      <c r="L235" s="194">
        <v>523</v>
      </c>
      <c r="M235" s="192">
        <v>1315</v>
      </c>
      <c r="N235" s="197">
        <v>1060</v>
      </c>
      <c r="O235" s="210">
        <v>1677</v>
      </c>
      <c r="P235" s="192">
        <v>656</v>
      </c>
      <c r="Q235" s="193">
        <v>538</v>
      </c>
      <c r="R235" s="194">
        <v>922</v>
      </c>
      <c r="S235" s="195">
        <v>1056</v>
      </c>
      <c r="T235" s="201">
        <v>258</v>
      </c>
      <c r="U235" s="192">
        <v>454</v>
      </c>
      <c r="V235" s="194">
        <v>766</v>
      </c>
      <c r="W235" s="211">
        <v>573</v>
      </c>
      <c r="X235" s="192">
        <v>742</v>
      </c>
      <c r="Y235" s="196">
        <v>337</v>
      </c>
      <c r="Z235" s="194">
        <v>2082</v>
      </c>
      <c r="AA235" s="192">
        <v>867</v>
      </c>
      <c r="AB235" s="173">
        <f t="shared" si="272"/>
        <v>14251</v>
      </c>
      <c r="AC235" s="174">
        <f t="shared" si="267"/>
        <v>11526</v>
      </c>
      <c r="AE235" s="255" t="str">
        <f>$AE$18</f>
        <v>18:00 - 18:59</v>
      </c>
      <c r="AF235" s="127">
        <f t="shared" si="277"/>
        <v>1392</v>
      </c>
      <c r="AG235" s="193">
        <f t="shared" si="277"/>
        <v>1652</v>
      </c>
      <c r="AH235" s="194">
        <f t="shared" si="277"/>
        <v>810</v>
      </c>
      <c r="AI235" s="195">
        <f t="shared" si="277"/>
        <v>631</v>
      </c>
      <c r="AJ235" s="192">
        <f t="shared" si="277"/>
        <v>465</v>
      </c>
      <c r="AK235" s="196">
        <f t="shared" si="277"/>
        <v>300</v>
      </c>
      <c r="AL235" s="194">
        <f t="shared" si="277"/>
        <v>1198</v>
      </c>
      <c r="AM235" s="195">
        <f t="shared" si="277"/>
        <v>1727</v>
      </c>
      <c r="AN235" s="192">
        <f t="shared" si="277"/>
        <v>305</v>
      </c>
      <c r="AO235" s="196">
        <f t="shared" si="277"/>
        <v>148</v>
      </c>
      <c r="AP235" s="194">
        <f t="shared" si="278"/>
        <v>761</v>
      </c>
      <c r="AQ235" s="192">
        <f t="shared" si="278"/>
        <v>578</v>
      </c>
      <c r="AR235" s="197">
        <f t="shared" si="278"/>
        <v>1101</v>
      </c>
      <c r="AS235" s="198">
        <f t="shared" si="278"/>
        <v>1074</v>
      </c>
      <c r="AT235" s="192">
        <f t="shared" si="278"/>
        <v>621</v>
      </c>
      <c r="AU235" s="196">
        <f t="shared" si="278"/>
        <v>704</v>
      </c>
      <c r="AV235" s="194">
        <f t="shared" si="278"/>
        <v>781</v>
      </c>
      <c r="AW235" s="195">
        <f t="shared" si="278"/>
        <v>943</v>
      </c>
      <c r="AX235" s="192">
        <f t="shared" si="278"/>
        <v>330</v>
      </c>
      <c r="AY235" s="196">
        <f t="shared" si="278"/>
        <v>273</v>
      </c>
      <c r="AZ235" s="194">
        <f t="shared" si="279"/>
        <v>1335</v>
      </c>
      <c r="BA235" s="195">
        <f t="shared" si="279"/>
        <v>862</v>
      </c>
      <c r="BB235" s="192">
        <f t="shared" si="279"/>
        <v>1713</v>
      </c>
      <c r="BC235" s="196">
        <f t="shared" si="279"/>
        <v>395</v>
      </c>
      <c r="BD235" s="194">
        <f t="shared" si="279"/>
        <v>2917</v>
      </c>
      <c r="BE235" s="192">
        <f t="shared" si="279"/>
        <v>2846</v>
      </c>
      <c r="BF235" s="173">
        <f>SUM(AF235,AH235,AJ235,AL235,AN235,AP235,AR235,AT235,AV235,AX235,AZ235,BB235,BD235)</f>
        <v>13729</v>
      </c>
      <c r="BG235" s="174">
        <f>SUM(AG235,AI235,AK235,AM235,AO235,AQ235,AS235,AU235,AW235,AY235,BA235,BC235,BE235)</f>
        <v>12133</v>
      </c>
      <c r="BI235" s="138" t="s">
        <v>25</v>
      </c>
      <c r="BJ235" s="130">
        <f t="shared" ref="BJ235:CK235" si="281">B235/B250</f>
        <v>6.5334188685297306E-2</v>
      </c>
      <c r="BK235" s="131">
        <f t="shared" si="281"/>
        <v>4.5647180615314933E-2</v>
      </c>
      <c r="BL235" s="132">
        <f t="shared" si="281"/>
        <v>5.9552512296267721E-2</v>
      </c>
      <c r="BM235" s="133">
        <f t="shared" si="281"/>
        <v>3.6435848730789158E-2</v>
      </c>
      <c r="BN235" s="130">
        <f t="shared" si="281"/>
        <v>7.5203066532810073E-2</v>
      </c>
      <c r="BO235" s="131">
        <f t="shared" si="281"/>
        <v>4.378860672614962E-2</v>
      </c>
      <c r="BP235" s="132">
        <f t="shared" si="281"/>
        <v>6.3625592417061616E-2</v>
      </c>
      <c r="BQ235" s="133">
        <f t="shared" si="281"/>
        <v>4.5030072807850582E-2</v>
      </c>
      <c r="BR235" s="130">
        <f t="shared" si="281"/>
        <v>5.7845130290149697E-2</v>
      </c>
      <c r="BS235" s="131">
        <f t="shared" si="281"/>
        <v>9.1051581647192931E-2</v>
      </c>
      <c r="BT235" s="132">
        <f t="shared" si="281"/>
        <v>4.9578159067210165E-2</v>
      </c>
      <c r="BU235" s="130">
        <f t="shared" si="281"/>
        <v>6.5128027338913375E-2</v>
      </c>
      <c r="BV235" s="134">
        <f t="shared" si="281"/>
        <v>4.5875530165325022E-2</v>
      </c>
      <c r="BW235" s="135">
        <f t="shared" si="281"/>
        <v>5.1446452127496392E-2</v>
      </c>
      <c r="BX235" s="130">
        <f t="shared" si="281"/>
        <v>4.6380090497737558E-2</v>
      </c>
      <c r="BY235" s="131">
        <f t="shared" si="281"/>
        <v>3.1701137234105239E-2</v>
      </c>
      <c r="BZ235" s="132">
        <f t="shared" si="281"/>
        <v>5.0187795982798974E-2</v>
      </c>
      <c r="CA235" s="133">
        <f t="shared" si="281"/>
        <v>5.0754590022109004E-2</v>
      </c>
      <c r="CB235" s="130">
        <f t="shared" si="281"/>
        <v>3.0583214793741108E-2</v>
      </c>
      <c r="CC235" s="131">
        <f t="shared" si="281"/>
        <v>4.3996511289853671E-2</v>
      </c>
      <c r="CD235" s="132">
        <f t="shared" si="281"/>
        <v>3.3432262569832401E-2</v>
      </c>
      <c r="CE235" s="133">
        <f t="shared" si="281"/>
        <v>2.2198977219897723E-2</v>
      </c>
      <c r="CF235" s="130">
        <f t="shared" si="281"/>
        <v>3.2374885466207079E-2</v>
      </c>
      <c r="CG235" s="131">
        <f t="shared" si="281"/>
        <v>2.5831672543308294E-2</v>
      </c>
      <c r="CH235" s="132">
        <f t="shared" si="281"/>
        <v>4.2075056079865815E-2</v>
      </c>
      <c r="CI235" s="130">
        <f t="shared" si="281"/>
        <v>2.1033478893740902E-2</v>
      </c>
      <c r="CJ235" s="136">
        <f t="shared" si="281"/>
        <v>5.0494635542894399E-2</v>
      </c>
      <c r="CK235" s="137">
        <f t="shared" si="281"/>
        <v>4.0951193255097579E-2</v>
      </c>
    </row>
    <row r="236" spans="1:89" ht="14" thickBot="1">
      <c r="A236" s="249" t="s">
        <v>26</v>
      </c>
      <c r="B236" s="206">
        <v>3352</v>
      </c>
      <c r="C236" s="200">
        <v>1136</v>
      </c>
      <c r="D236" s="201">
        <v>1355</v>
      </c>
      <c r="E236" s="202">
        <v>868</v>
      </c>
      <c r="F236" s="199">
        <v>716</v>
      </c>
      <c r="G236" s="203">
        <v>378</v>
      </c>
      <c r="H236" s="201">
        <v>1651</v>
      </c>
      <c r="I236" s="202">
        <v>1926</v>
      </c>
      <c r="J236" s="199">
        <v>381</v>
      </c>
      <c r="K236" s="200">
        <v>422</v>
      </c>
      <c r="L236" s="201">
        <v>599</v>
      </c>
      <c r="M236" s="199">
        <v>1673</v>
      </c>
      <c r="N236" s="204">
        <v>1626</v>
      </c>
      <c r="O236" s="207">
        <v>2536</v>
      </c>
      <c r="P236" s="199">
        <v>879</v>
      </c>
      <c r="Q236" s="200">
        <v>1085</v>
      </c>
      <c r="R236" s="201">
        <v>1354</v>
      </c>
      <c r="S236" s="202">
        <v>1455</v>
      </c>
      <c r="T236" s="199">
        <v>524</v>
      </c>
      <c r="U236" s="203">
        <v>893</v>
      </c>
      <c r="V236" s="201">
        <v>1312</v>
      </c>
      <c r="W236" s="208">
        <v>2331</v>
      </c>
      <c r="X236" s="199">
        <v>1145</v>
      </c>
      <c r="Y236" s="203">
        <v>1027</v>
      </c>
      <c r="Z236" s="201">
        <v>3304</v>
      </c>
      <c r="AA236" s="199">
        <v>3070</v>
      </c>
      <c r="AB236" s="173">
        <f t="shared" si="272"/>
        <v>18198</v>
      </c>
      <c r="AC236" s="174">
        <f t="shared" si="267"/>
        <v>18800</v>
      </c>
      <c r="AE236" s="254" t="str">
        <f>$AE$19</f>
        <v>19:00 - 19:59</v>
      </c>
      <c r="AF236" s="127">
        <f t="shared" si="277"/>
        <v>2506</v>
      </c>
      <c r="AG236" s="200">
        <f t="shared" si="277"/>
        <v>3541</v>
      </c>
      <c r="AH236" s="201">
        <f t="shared" si="277"/>
        <v>1238</v>
      </c>
      <c r="AI236" s="202">
        <f t="shared" si="277"/>
        <v>1317</v>
      </c>
      <c r="AJ236" s="199">
        <f t="shared" si="277"/>
        <v>613</v>
      </c>
      <c r="AK236" s="203">
        <f t="shared" si="277"/>
        <v>515</v>
      </c>
      <c r="AL236" s="201">
        <f t="shared" si="277"/>
        <v>2059</v>
      </c>
      <c r="AM236" s="202">
        <f t="shared" si="277"/>
        <v>3331</v>
      </c>
      <c r="AN236" s="199">
        <f t="shared" si="277"/>
        <v>408</v>
      </c>
      <c r="AO236" s="203">
        <f t="shared" si="277"/>
        <v>144</v>
      </c>
      <c r="AP236" s="201">
        <f t="shared" si="278"/>
        <v>1137</v>
      </c>
      <c r="AQ236" s="199">
        <f t="shared" si="278"/>
        <v>725</v>
      </c>
      <c r="AR236" s="204">
        <f t="shared" si="278"/>
        <v>2059</v>
      </c>
      <c r="AS236" s="205">
        <f t="shared" si="278"/>
        <v>1639</v>
      </c>
      <c r="AT236" s="199">
        <f t="shared" si="278"/>
        <v>1118</v>
      </c>
      <c r="AU236" s="203">
        <f t="shared" si="278"/>
        <v>1060</v>
      </c>
      <c r="AV236" s="201">
        <f t="shared" si="278"/>
        <v>1331</v>
      </c>
      <c r="AW236" s="202">
        <f t="shared" si="278"/>
        <v>1410</v>
      </c>
      <c r="AX236" s="199">
        <f t="shared" si="278"/>
        <v>908</v>
      </c>
      <c r="AY236" s="203">
        <f t="shared" si="278"/>
        <v>219</v>
      </c>
      <c r="AZ236" s="201">
        <f t="shared" si="279"/>
        <v>1729</v>
      </c>
      <c r="BA236" s="202">
        <f t="shared" si="279"/>
        <v>941</v>
      </c>
      <c r="BB236" s="199">
        <f t="shared" si="279"/>
        <v>2499</v>
      </c>
      <c r="BC236" s="203">
        <f t="shared" si="279"/>
        <v>505</v>
      </c>
      <c r="BD236" s="201">
        <f t="shared" si="279"/>
        <v>3160</v>
      </c>
      <c r="BE236" s="199">
        <f t="shared" si="279"/>
        <v>2519</v>
      </c>
      <c r="BF236" s="173">
        <f>SUM(AF236,AH236,AJ236,AL236,AN236,AP236,AR236,AT236,AV236,AX236,AZ236,BB236,BD236)</f>
        <v>20765</v>
      </c>
      <c r="BG236" s="174">
        <f>SUM(AG236,AI236,AK236,AM236,AO236,AQ236,AS236,AU236,AW236,AY236,BA236,BC236,BE236)</f>
        <v>17866</v>
      </c>
      <c r="BI236" s="147" t="s">
        <v>26</v>
      </c>
      <c r="BJ236" s="130">
        <f t="shared" ref="BJ236:CK236" si="282">B236/B250</f>
        <v>6.7198588669259457E-2</v>
      </c>
      <c r="BK236" s="131">
        <f t="shared" si="282"/>
        <v>3.6750671282067875E-2</v>
      </c>
      <c r="BL236" s="132">
        <f t="shared" si="282"/>
        <v>6.5338991223840293E-2</v>
      </c>
      <c r="BM236" s="133">
        <f t="shared" si="282"/>
        <v>4.996258562136649E-2</v>
      </c>
      <c r="BN236" s="130">
        <f t="shared" si="282"/>
        <v>6.5346353928995168E-2</v>
      </c>
      <c r="BO236" s="131">
        <f t="shared" si="282"/>
        <v>5.1887439945092657E-2</v>
      </c>
      <c r="BP236" s="132">
        <f t="shared" si="282"/>
        <v>6.5205371248025279E-2</v>
      </c>
      <c r="BQ236" s="133">
        <f t="shared" si="282"/>
        <v>5.0807217473884142E-2</v>
      </c>
      <c r="BR236" s="130">
        <f t="shared" si="282"/>
        <v>7.0412123452226943E-2</v>
      </c>
      <c r="BS236" s="131">
        <f t="shared" si="282"/>
        <v>6.0131091479053864E-2</v>
      </c>
      <c r="BT236" s="132">
        <f t="shared" si="282"/>
        <v>5.6782633424969191E-2</v>
      </c>
      <c r="BU236" s="130">
        <f t="shared" si="282"/>
        <v>8.2858699420533907E-2</v>
      </c>
      <c r="BV236" s="134">
        <f t="shared" si="282"/>
        <v>7.0371332121526881E-2</v>
      </c>
      <c r="BW236" s="135">
        <f t="shared" si="282"/>
        <v>7.7798570420590851E-2</v>
      </c>
      <c r="BX236" s="130">
        <f t="shared" si="282"/>
        <v>6.2146493212669685E-2</v>
      </c>
      <c r="BY236" s="131">
        <f t="shared" si="282"/>
        <v>6.3932590890342353E-2</v>
      </c>
      <c r="BZ236" s="132">
        <f t="shared" si="282"/>
        <v>7.3703119046323012E-2</v>
      </c>
      <c r="CA236" s="133">
        <f t="shared" si="282"/>
        <v>6.9931750456599051E-2</v>
      </c>
      <c r="CB236" s="130">
        <f t="shared" si="282"/>
        <v>6.2114746325272641E-2</v>
      </c>
      <c r="CC236" s="131">
        <f t="shared" si="282"/>
        <v>8.6539393352069005E-2</v>
      </c>
      <c r="CD236" s="132">
        <f t="shared" si="282"/>
        <v>5.7262569832402237E-2</v>
      </c>
      <c r="CE236" s="133">
        <f t="shared" si="282"/>
        <v>9.0306834030683403E-2</v>
      </c>
      <c r="CF236" s="130">
        <f t="shared" si="282"/>
        <v>4.995854967494219E-2</v>
      </c>
      <c r="CG236" s="131">
        <f t="shared" si="282"/>
        <v>7.8721447186877208E-2</v>
      </c>
      <c r="CH236" s="132">
        <f t="shared" si="282"/>
        <v>6.6770405998019519E-2</v>
      </c>
      <c r="CI236" s="130">
        <f t="shared" si="282"/>
        <v>7.4478408539543905E-2</v>
      </c>
      <c r="CJ236" s="136">
        <f t="shared" si="282"/>
        <v>6.4479782303669367E-2</v>
      </c>
      <c r="CK236" s="137">
        <f t="shared" si="282"/>
        <v>6.6795283116071011E-2</v>
      </c>
    </row>
    <row r="237" spans="1:89" ht="15" thickTop="1" thickBot="1">
      <c r="A237" s="248" t="s">
        <v>27</v>
      </c>
      <c r="B237" s="209">
        <v>2621</v>
      </c>
      <c r="C237" s="193">
        <v>1963</v>
      </c>
      <c r="D237" s="194">
        <v>1258</v>
      </c>
      <c r="E237" s="195">
        <v>1206</v>
      </c>
      <c r="F237" s="192">
        <v>680</v>
      </c>
      <c r="G237" s="196">
        <v>534</v>
      </c>
      <c r="H237" s="194">
        <v>1929</v>
      </c>
      <c r="I237" s="195">
        <v>2772</v>
      </c>
      <c r="J237" s="192">
        <v>383</v>
      </c>
      <c r="K237" s="193">
        <v>500</v>
      </c>
      <c r="L237" s="194">
        <v>728</v>
      </c>
      <c r="M237" s="192">
        <v>1206</v>
      </c>
      <c r="N237" s="197">
        <v>1644</v>
      </c>
      <c r="O237" s="210">
        <v>2258</v>
      </c>
      <c r="P237" s="192">
        <v>1017</v>
      </c>
      <c r="Q237" s="193">
        <v>1040</v>
      </c>
      <c r="R237" s="194">
        <v>1310</v>
      </c>
      <c r="S237" s="195">
        <v>1575</v>
      </c>
      <c r="T237" s="192">
        <v>593</v>
      </c>
      <c r="U237" s="196">
        <v>683</v>
      </c>
      <c r="V237" s="194">
        <v>1488</v>
      </c>
      <c r="W237" s="211">
        <v>1902</v>
      </c>
      <c r="X237" s="192">
        <v>1514</v>
      </c>
      <c r="Y237" s="196">
        <v>768</v>
      </c>
      <c r="Z237" s="194">
        <v>3292</v>
      </c>
      <c r="AA237" s="192">
        <v>2998</v>
      </c>
      <c r="AB237" s="173">
        <f t="shared" si="272"/>
        <v>18457</v>
      </c>
      <c r="AC237" s="174">
        <f t="shared" si="267"/>
        <v>19405</v>
      </c>
      <c r="AE237" s="253" t="s">
        <v>13</v>
      </c>
      <c r="AF237" s="20">
        <f t="shared" ref="AF237:BG237" si="283">SUM(AF234:AF236)</f>
        <v>5427</v>
      </c>
      <c r="AG237" s="21">
        <f t="shared" si="283"/>
        <v>9127</v>
      </c>
      <c r="AH237" s="20">
        <f t="shared" si="283"/>
        <v>3065</v>
      </c>
      <c r="AI237" s="21">
        <f t="shared" si="283"/>
        <v>3731</v>
      </c>
      <c r="AJ237" s="20">
        <f t="shared" si="283"/>
        <v>1681</v>
      </c>
      <c r="AK237" s="21">
        <f t="shared" si="283"/>
        <v>1479</v>
      </c>
      <c r="AL237" s="20">
        <f t="shared" si="283"/>
        <v>4654</v>
      </c>
      <c r="AM237" s="21">
        <f t="shared" si="283"/>
        <v>8580</v>
      </c>
      <c r="AN237" s="20">
        <f t="shared" si="283"/>
        <v>1072</v>
      </c>
      <c r="AO237" s="21">
        <f t="shared" si="283"/>
        <v>541</v>
      </c>
      <c r="AP237" s="20">
        <f t="shared" si="283"/>
        <v>2757</v>
      </c>
      <c r="AQ237" s="21">
        <f t="shared" si="283"/>
        <v>2180</v>
      </c>
      <c r="AR237" s="20">
        <f t="shared" si="283"/>
        <v>4397</v>
      </c>
      <c r="AS237" s="21">
        <f t="shared" si="283"/>
        <v>4407</v>
      </c>
      <c r="AT237" s="20">
        <f t="shared" si="283"/>
        <v>2475</v>
      </c>
      <c r="AU237" s="21">
        <f t="shared" si="283"/>
        <v>2725</v>
      </c>
      <c r="AV237" s="20">
        <f t="shared" si="283"/>
        <v>2963</v>
      </c>
      <c r="AW237" s="21">
        <f t="shared" si="283"/>
        <v>3649</v>
      </c>
      <c r="AX237" s="20">
        <f t="shared" si="283"/>
        <v>1925</v>
      </c>
      <c r="AY237" s="21">
        <f t="shared" si="283"/>
        <v>837</v>
      </c>
      <c r="AZ237" s="20">
        <f t="shared" si="283"/>
        <v>4555</v>
      </c>
      <c r="BA237" s="21">
        <f t="shared" si="283"/>
        <v>2825</v>
      </c>
      <c r="BB237" s="20">
        <f t="shared" si="283"/>
        <v>5920</v>
      </c>
      <c r="BC237" s="21">
        <f t="shared" si="283"/>
        <v>1373</v>
      </c>
      <c r="BD237" s="20">
        <f t="shared" si="283"/>
        <v>8626</v>
      </c>
      <c r="BE237" s="21">
        <f t="shared" si="283"/>
        <v>8359</v>
      </c>
      <c r="BF237" s="175">
        <f t="shared" si="283"/>
        <v>49517</v>
      </c>
      <c r="BG237" s="176">
        <f t="shared" si="283"/>
        <v>49813</v>
      </c>
      <c r="BI237" s="138" t="s">
        <v>27</v>
      </c>
      <c r="BJ237" s="130">
        <f t="shared" ref="BJ237:CK237" si="284">B237/B250</f>
        <v>5.2544003849083837E-2</v>
      </c>
      <c r="BK237" s="131">
        <f t="shared" si="284"/>
        <v>6.3504901167869041E-2</v>
      </c>
      <c r="BL237" s="132">
        <f t="shared" si="284"/>
        <v>6.0661587424052463E-2</v>
      </c>
      <c r="BM237" s="133">
        <f t="shared" si="284"/>
        <v>6.9418062510792605E-2</v>
      </c>
      <c r="BN237" s="130">
        <f t="shared" si="284"/>
        <v>6.2060783061056855E-2</v>
      </c>
      <c r="BO237" s="131">
        <f t="shared" si="284"/>
        <v>7.3301304049416607E-2</v>
      </c>
      <c r="BP237" s="132">
        <f t="shared" si="284"/>
        <v>7.6184834123222744E-2</v>
      </c>
      <c r="BQ237" s="133">
        <f t="shared" si="284"/>
        <v>7.3124406457739793E-2</v>
      </c>
      <c r="BR237" s="130">
        <f t="shared" si="284"/>
        <v>7.0781740898170395E-2</v>
      </c>
      <c r="BS237" s="131">
        <f t="shared" si="284"/>
        <v>7.1245369051011684E-2</v>
      </c>
      <c r="BT237" s="132">
        <f t="shared" si="284"/>
        <v>6.9011280690112808E-2</v>
      </c>
      <c r="BU237" s="130">
        <f t="shared" si="284"/>
        <v>5.9729582487246795E-2</v>
      </c>
      <c r="BV237" s="134">
        <f t="shared" si="284"/>
        <v>7.1150350558296549E-2</v>
      </c>
      <c r="BW237" s="135">
        <f t="shared" si="284"/>
        <v>6.9270178237261101E-2</v>
      </c>
      <c r="BX237" s="130">
        <f t="shared" si="284"/>
        <v>7.190328054298642E-2</v>
      </c>
      <c r="BY237" s="131">
        <f t="shared" si="284"/>
        <v>6.128100877968299E-2</v>
      </c>
      <c r="BZ237" s="132">
        <f t="shared" si="284"/>
        <v>7.1308039845408525E-2</v>
      </c>
      <c r="CA237" s="133">
        <f t="shared" si="284"/>
        <v>7.5699317504565988E-2</v>
      </c>
      <c r="CB237" s="130">
        <f t="shared" si="284"/>
        <v>7.0293978188715037E-2</v>
      </c>
      <c r="CC237" s="131">
        <f t="shared" si="284"/>
        <v>6.6188584165132278E-2</v>
      </c>
      <c r="CD237" s="132">
        <f t="shared" si="284"/>
        <v>6.4944134078212284E-2</v>
      </c>
      <c r="CE237" s="133">
        <f t="shared" si="284"/>
        <v>7.3686657368665739E-2</v>
      </c>
      <c r="CF237" s="130">
        <f t="shared" si="284"/>
        <v>6.605872856581875E-2</v>
      </c>
      <c r="CG237" s="131">
        <f t="shared" si="284"/>
        <v>5.8868618733711485E-2</v>
      </c>
      <c r="CH237" s="132">
        <f t="shared" si="284"/>
        <v>6.6527898470181673E-2</v>
      </c>
      <c r="CI237" s="130">
        <f t="shared" si="284"/>
        <v>7.2731683648714213E-2</v>
      </c>
      <c r="CJ237" s="136">
        <f t="shared" si="284"/>
        <v>6.5397480051589491E-2</v>
      </c>
      <c r="CK237" s="137">
        <f t="shared" si="284"/>
        <v>6.8944812173795639E-2</v>
      </c>
    </row>
    <row r="238" spans="1:89" ht="14" thickTop="1">
      <c r="A238" s="249" t="s">
        <v>28</v>
      </c>
      <c r="B238" s="206">
        <v>2410</v>
      </c>
      <c r="C238" s="200">
        <v>2278</v>
      </c>
      <c r="D238" s="201">
        <v>1289</v>
      </c>
      <c r="E238" s="202">
        <v>1263</v>
      </c>
      <c r="F238" s="199">
        <v>692</v>
      </c>
      <c r="G238" s="203">
        <v>498</v>
      </c>
      <c r="H238" s="201">
        <v>2108</v>
      </c>
      <c r="I238" s="202">
        <v>3350</v>
      </c>
      <c r="J238" s="199">
        <v>455</v>
      </c>
      <c r="K238" s="200">
        <v>385</v>
      </c>
      <c r="L238" s="201">
        <v>961</v>
      </c>
      <c r="M238" s="199">
        <v>1280</v>
      </c>
      <c r="N238" s="204">
        <v>1930</v>
      </c>
      <c r="O238" s="207">
        <v>2119</v>
      </c>
      <c r="P238" s="199">
        <v>1072</v>
      </c>
      <c r="Q238" s="200">
        <v>1231</v>
      </c>
      <c r="R238" s="201">
        <v>1383</v>
      </c>
      <c r="S238" s="202">
        <v>1547</v>
      </c>
      <c r="T238" s="199">
        <v>948</v>
      </c>
      <c r="U238" s="203">
        <v>529</v>
      </c>
      <c r="V238" s="201">
        <v>2131</v>
      </c>
      <c r="W238" s="208">
        <v>1661</v>
      </c>
      <c r="X238" s="199">
        <v>1911</v>
      </c>
      <c r="Y238" s="203">
        <v>718</v>
      </c>
      <c r="Z238" s="201">
        <v>3496</v>
      </c>
      <c r="AA238" s="199">
        <v>3268</v>
      </c>
      <c r="AB238" s="173">
        <f t="shared" si="272"/>
        <v>20786</v>
      </c>
      <c r="AC238" s="174">
        <f t="shared" si="267"/>
        <v>20127</v>
      </c>
      <c r="BI238" s="147" t="s">
        <v>28</v>
      </c>
      <c r="BJ238" s="130">
        <f t="shared" ref="BJ238:CK238" si="285">B238/B250</f>
        <v>4.8314021089771862E-2</v>
      </c>
      <c r="BK238" s="131">
        <f t="shared" si="285"/>
        <v>7.3695448222315676E-2</v>
      </c>
      <c r="BL238" s="132">
        <f t="shared" si="285"/>
        <v>6.2156427813675377E-2</v>
      </c>
      <c r="BM238" s="133">
        <f t="shared" si="285"/>
        <v>7.2699015714039028E-2</v>
      </c>
      <c r="BN238" s="130">
        <f t="shared" si="285"/>
        <v>6.3155973350369626E-2</v>
      </c>
      <c r="BO238" s="131">
        <f t="shared" si="285"/>
        <v>6.835964310226493E-2</v>
      </c>
      <c r="BP238" s="132">
        <f t="shared" si="285"/>
        <v>8.3254344391785154E-2</v>
      </c>
      <c r="BQ238" s="133">
        <f t="shared" si="285"/>
        <v>8.8371847631106892E-2</v>
      </c>
      <c r="BR238" s="130">
        <f t="shared" si="285"/>
        <v>8.4087968952134537E-2</v>
      </c>
      <c r="BS238" s="131">
        <f t="shared" si="285"/>
        <v>5.4858934169278999E-2</v>
      </c>
      <c r="BT238" s="132">
        <f t="shared" si="285"/>
        <v>9.1098682339558257E-2</v>
      </c>
      <c r="BU238" s="130">
        <f t="shared" si="285"/>
        <v>6.3394581744341538E-2</v>
      </c>
      <c r="BV238" s="134">
        <f t="shared" si="285"/>
        <v>8.3528087942525753E-2</v>
      </c>
      <c r="BW238" s="135">
        <f t="shared" si="285"/>
        <v>6.5005982145596219E-2</v>
      </c>
      <c r="BX238" s="130">
        <f t="shared" si="285"/>
        <v>7.5791855203619904E-2</v>
      </c>
      <c r="BY238" s="131">
        <f t="shared" si="285"/>
        <v>7.2535501738259386E-2</v>
      </c>
      <c r="BZ238" s="132">
        <f t="shared" si="285"/>
        <v>7.5281693974198469E-2</v>
      </c>
      <c r="CA238" s="133">
        <f t="shared" si="285"/>
        <v>7.4353551860040376E-2</v>
      </c>
      <c r="CB238" s="130">
        <f t="shared" si="285"/>
        <v>0.112375533428165</v>
      </c>
      <c r="CC238" s="131">
        <f t="shared" si="285"/>
        <v>5.1264657428045354E-2</v>
      </c>
      <c r="CD238" s="132">
        <f t="shared" si="285"/>
        <v>9.3008030726256977E-2</v>
      </c>
      <c r="CE238" s="133">
        <f t="shared" si="285"/>
        <v>6.4349914768324815E-2</v>
      </c>
      <c r="CF238" s="130">
        <f t="shared" si="285"/>
        <v>8.3380601247872943E-2</v>
      </c>
      <c r="CG238" s="131">
        <f t="shared" si="285"/>
        <v>5.5036026368235472E-2</v>
      </c>
      <c r="CH238" s="132">
        <f t="shared" si="285"/>
        <v>7.065052644342501E-2</v>
      </c>
      <c r="CI238" s="130">
        <f t="shared" si="285"/>
        <v>7.9281901989325568E-2</v>
      </c>
      <c r="CJ238" s="136">
        <f t="shared" si="285"/>
        <v>7.3649673313774672E-2</v>
      </c>
      <c r="CK238" s="137">
        <f t="shared" si="285"/>
        <v>7.1510035280700074E-2</v>
      </c>
    </row>
    <row r="239" spans="1:89">
      <c r="A239" s="248" t="s">
        <v>29</v>
      </c>
      <c r="B239" s="209">
        <v>2308</v>
      </c>
      <c r="C239" s="193">
        <v>2259</v>
      </c>
      <c r="D239" s="194">
        <v>1412</v>
      </c>
      <c r="E239" s="195">
        <v>1200</v>
      </c>
      <c r="F239" s="192">
        <v>887</v>
      </c>
      <c r="G239" s="196">
        <v>362</v>
      </c>
      <c r="H239" s="194">
        <v>2111</v>
      </c>
      <c r="I239" s="195">
        <v>3092</v>
      </c>
      <c r="J239" s="192">
        <v>585</v>
      </c>
      <c r="K239" s="193">
        <v>344</v>
      </c>
      <c r="L239" s="194">
        <v>1180</v>
      </c>
      <c r="M239" s="192">
        <v>1073</v>
      </c>
      <c r="N239" s="197">
        <v>2079</v>
      </c>
      <c r="O239" s="210">
        <v>2059</v>
      </c>
      <c r="P239" s="192">
        <v>1097</v>
      </c>
      <c r="Q239" s="193">
        <v>1203</v>
      </c>
      <c r="R239" s="194">
        <v>1389</v>
      </c>
      <c r="S239" s="195">
        <v>1760</v>
      </c>
      <c r="T239" s="192">
        <v>1182</v>
      </c>
      <c r="U239" s="196">
        <v>423</v>
      </c>
      <c r="V239" s="194">
        <v>2623</v>
      </c>
      <c r="W239" s="211">
        <v>1622</v>
      </c>
      <c r="X239" s="192">
        <v>2533</v>
      </c>
      <c r="Y239" s="196">
        <v>724</v>
      </c>
      <c r="Z239" s="194">
        <v>4151</v>
      </c>
      <c r="AA239" s="192">
        <v>4062</v>
      </c>
      <c r="AB239" s="173">
        <f t="shared" si="272"/>
        <v>23537</v>
      </c>
      <c r="AC239" s="174">
        <f t="shared" si="267"/>
        <v>20183</v>
      </c>
      <c r="BI239" s="138" t="s">
        <v>29</v>
      </c>
      <c r="BJ239" s="130">
        <f t="shared" ref="BJ239:CK239" si="286">B239/B250</f>
        <v>4.626919530091015E-2</v>
      </c>
      <c r="BK239" s="131">
        <f t="shared" si="286"/>
        <v>7.3080780304745879E-2</v>
      </c>
      <c r="BL239" s="132">
        <f t="shared" si="286"/>
        <v>6.808756871443726E-2</v>
      </c>
      <c r="BM239" s="133">
        <f t="shared" si="286"/>
        <v>6.9072699015714042E-2</v>
      </c>
      <c r="BN239" s="130">
        <f t="shared" si="286"/>
        <v>8.0952815551702112E-2</v>
      </c>
      <c r="BO239" s="131">
        <f t="shared" si="286"/>
        <v>4.9691146190803018E-2</v>
      </c>
      <c r="BP239" s="132">
        <f t="shared" si="286"/>
        <v>8.337282780410743E-2</v>
      </c>
      <c r="BQ239" s="133">
        <f t="shared" si="286"/>
        <v>8.1565896380711198E-2</v>
      </c>
      <c r="BR239" s="130">
        <f t="shared" si="286"/>
        <v>0.10811310293845869</v>
      </c>
      <c r="BS239" s="131">
        <f t="shared" si="286"/>
        <v>4.9016813907096037E-2</v>
      </c>
      <c r="BT239" s="132">
        <f t="shared" si="286"/>
        <v>0.1118589439757323</v>
      </c>
      <c r="BU239" s="130">
        <f t="shared" si="286"/>
        <v>5.3142489227873804E-2</v>
      </c>
      <c r="BV239" s="134">
        <f t="shared" si="286"/>
        <v>8.9976629446896911E-2</v>
      </c>
      <c r="BW239" s="135">
        <f t="shared" si="286"/>
        <v>6.316532196214375E-2</v>
      </c>
      <c r="BX239" s="130">
        <f t="shared" si="286"/>
        <v>7.7559389140271495E-2</v>
      </c>
      <c r="BY239" s="131">
        <f t="shared" si="286"/>
        <v>7.0885628424960226E-2</v>
      </c>
      <c r="BZ239" s="132">
        <f t="shared" si="286"/>
        <v>7.5608295683414081E-2</v>
      </c>
      <c r="CA239" s="133">
        <f t="shared" si="286"/>
        <v>8.4590983370181672E-2</v>
      </c>
      <c r="CB239" s="130">
        <f t="shared" si="286"/>
        <v>0.14011379800853485</v>
      </c>
      <c r="CC239" s="131">
        <f t="shared" si="286"/>
        <v>4.0992344219401101E-2</v>
      </c>
      <c r="CD239" s="132">
        <f t="shared" si="286"/>
        <v>0.11448149441340782</v>
      </c>
      <c r="CE239" s="133">
        <f t="shared" si="286"/>
        <v>6.2838989617232291E-2</v>
      </c>
      <c r="CF239" s="130">
        <f t="shared" si="286"/>
        <v>0.11051965618046163</v>
      </c>
      <c r="CG239" s="131">
        <f t="shared" si="286"/>
        <v>5.5495937452092595E-2</v>
      </c>
      <c r="CH239" s="132">
        <f t="shared" si="286"/>
        <v>8.3887395671240622E-2</v>
      </c>
      <c r="CI239" s="130">
        <f t="shared" si="286"/>
        <v>9.8544395924308595E-2</v>
      </c>
      <c r="CJ239" s="136">
        <f t="shared" si="286"/>
        <v>8.339711155519651E-2</v>
      </c>
      <c r="CK239" s="137">
        <f t="shared" si="286"/>
        <v>7.1708999953811775E-2</v>
      </c>
    </row>
    <row r="240" spans="1:89">
      <c r="A240" s="249" t="s">
        <v>30</v>
      </c>
      <c r="B240" s="206">
        <v>1529</v>
      </c>
      <c r="C240" s="200">
        <v>3934</v>
      </c>
      <c r="D240" s="201">
        <v>1017</v>
      </c>
      <c r="E240" s="202">
        <v>1783</v>
      </c>
      <c r="F240" s="199">
        <v>603</v>
      </c>
      <c r="G240" s="203">
        <v>664</v>
      </c>
      <c r="H240" s="201">
        <v>1397</v>
      </c>
      <c r="I240" s="202">
        <v>3522</v>
      </c>
      <c r="J240" s="199">
        <v>359</v>
      </c>
      <c r="K240" s="200">
        <v>249</v>
      </c>
      <c r="L240" s="201">
        <v>859</v>
      </c>
      <c r="M240" s="199">
        <v>877</v>
      </c>
      <c r="N240" s="204">
        <v>1237</v>
      </c>
      <c r="O240" s="207">
        <v>1694</v>
      </c>
      <c r="P240" s="199">
        <v>736</v>
      </c>
      <c r="Q240" s="200">
        <v>961</v>
      </c>
      <c r="R240" s="201">
        <v>851</v>
      </c>
      <c r="S240" s="202">
        <v>1296</v>
      </c>
      <c r="T240" s="199">
        <v>687</v>
      </c>
      <c r="U240" s="203">
        <v>345</v>
      </c>
      <c r="V240" s="201">
        <v>1491</v>
      </c>
      <c r="W240" s="208">
        <v>1022</v>
      </c>
      <c r="X240" s="199">
        <v>1708</v>
      </c>
      <c r="Y240" s="203">
        <v>473</v>
      </c>
      <c r="Z240" s="201">
        <v>2549</v>
      </c>
      <c r="AA240" s="199">
        <v>2994</v>
      </c>
      <c r="AB240" s="173">
        <f t="shared" si="272"/>
        <v>15023</v>
      </c>
      <c r="AC240" s="174">
        <f t="shared" si="267"/>
        <v>19814</v>
      </c>
      <c r="BI240" s="147" t="s">
        <v>30</v>
      </c>
      <c r="BJ240" s="130">
        <f t="shared" ref="BJ240:CK240" si="287">B240/B250</f>
        <v>3.0652339521270198E-2</v>
      </c>
      <c r="BK240" s="131">
        <f t="shared" si="287"/>
        <v>0.12726860987997801</v>
      </c>
      <c r="BL240" s="132">
        <f t="shared" si="287"/>
        <v>4.9040408911177551E-2</v>
      </c>
      <c r="BM240" s="133">
        <f t="shared" si="287"/>
        <v>0.10263051862084845</v>
      </c>
      <c r="BN240" s="130">
        <f t="shared" si="287"/>
        <v>5.5033312037966596E-2</v>
      </c>
      <c r="BO240" s="131">
        <f t="shared" si="287"/>
        <v>9.1146190803019903E-2</v>
      </c>
      <c r="BP240" s="132">
        <f t="shared" si="287"/>
        <v>5.5173775671406002E-2</v>
      </c>
      <c r="BQ240" s="133">
        <f t="shared" si="287"/>
        <v>9.2909148464704022E-2</v>
      </c>
      <c r="BR240" s="130">
        <f t="shared" si="287"/>
        <v>6.6346331546849005E-2</v>
      </c>
      <c r="BS240" s="131">
        <f t="shared" si="287"/>
        <v>3.5480193787403816E-2</v>
      </c>
      <c r="BT240" s="132">
        <f t="shared" si="287"/>
        <v>8.1429519385723764E-2</v>
      </c>
      <c r="BU240" s="130">
        <f t="shared" si="287"/>
        <v>4.343519389827151E-2</v>
      </c>
      <c r="BV240" s="134">
        <f t="shared" si="287"/>
        <v>5.3535878126893449E-2</v>
      </c>
      <c r="BW240" s="135">
        <f t="shared" si="287"/>
        <v>5.1967972512807929E-2</v>
      </c>
      <c r="BX240" s="130">
        <f t="shared" si="287"/>
        <v>5.2036199095022627E-2</v>
      </c>
      <c r="BY240" s="131">
        <f t="shared" si="287"/>
        <v>5.6626009074303221E-2</v>
      </c>
      <c r="BZ240" s="132">
        <f t="shared" si="287"/>
        <v>4.6323009090414237E-2</v>
      </c>
      <c r="CA240" s="133">
        <f t="shared" si="287"/>
        <v>6.2289724118042872E-2</v>
      </c>
      <c r="CB240" s="130">
        <f t="shared" si="287"/>
        <v>8.1436699857752495E-2</v>
      </c>
      <c r="CC240" s="131">
        <f t="shared" si="287"/>
        <v>3.3433472235681751E-2</v>
      </c>
      <c r="CD240" s="132">
        <f t="shared" si="287"/>
        <v>6.507506983240223E-2</v>
      </c>
      <c r="CE240" s="133">
        <f t="shared" si="287"/>
        <v>3.9593987292732065E-2</v>
      </c>
      <c r="CF240" s="130">
        <f t="shared" si="287"/>
        <v>7.4523321261835154E-2</v>
      </c>
      <c r="CG240" s="131">
        <f t="shared" si="287"/>
        <v>3.6256323777403038E-2</v>
      </c>
      <c r="CH240" s="132">
        <f t="shared" si="287"/>
        <v>5.1512640704888549E-2</v>
      </c>
      <c r="CI240" s="130">
        <f t="shared" si="287"/>
        <v>7.2634643377001457E-2</v>
      </c>
      <c r="CJ240" s="136">
        <f t="shared" si="287"/>
        <v>5.3230012613914988E-2</v>
      </c>
      <c r="CK240" s="137">
        <f t="shared" si="287"/>
        <v>7.0397964875629312E-2</v>
      </c>
    </row>
    <row r="241" spans="1:89">
      <c r="A241" s="248" t="s">
        <v>31</v>
      </c>
      <c r="B241" s="209">
        <v>1392</v>
      </c>
      <c r="C241" s="193">
        <v>1652</v>
      </c>
      <c r="D241" s="194">
        <v>810</v>
      </c>
      <c r="E241" s="195">
        <v>631</v>
      </c>
      <c r="F241" s="192">
        <v>465</v>
      </c>
      <c r="G241" s="196">
        <v>300</v>
      </c>
      <c r="H241" s="194">
        <v>1198</v>
      </c>
      <c r="I241" s="195">
        <v>1727</v>
      </c>
      <c r="J241" s="192">
        <v>305</v>
      </c>
      <c r="K241" s="193">
        <v>148</v>
      </c>
      <c r="L241" s="194">
        <v>761</v>
      </c>
      <c r="M241" s="192">
        <v>578</v>
      </c>
      <c r="N241" s="197">
        <v>1101</v>
      </c>
      <c r="O241" s="210">
        <v>1074</v>
      </c>
      <c r="P241" s="192">
        <v>621</v>
      </c>
      <c r="Q241" s="193">
        <v>704</v>
      </c>
      <c r="R241" s="194">
        <v>781</v>
      </c>
      <c r="S241" s="195">
        <v>943</v>
      </c>
      <c r="T241" s="192">
        <v>330</v>
      </c>
      <c r="U241" s="196">
        <v>273</v>
      </c>
      <c r="V241" s="194">
        <v>1335</v>
      </c>
      <c r="W241" s="211">
        <v>862</v>
      </c>
      <c r="X241" s="192">
        <v>1713</v>
      </c>
      <c r="Y241" s="196">
        <v>395</v>
      </c>
      <c r="Z241" s="194">
        <v>2917</v>
      </c>
      <c r="AA241" s="192">
        <v>2846</v>
      </c>
      <c r="AB241" s="173">
        <f t="shared" si="272"/>
        <v>13729</v>
      </c>
      <c r="AC241" s="174">
        <f t="shared" si="267"/>
        <v>12133</v>
      </c>
      <c r="BI241" s="138" t="s">
        <v>31</v>
      </c>
      <c r="BJ241" s="130">
        <f t="shared" ref="BJ241:CK241" si="288">B241/B250</f>
        <v>2.7905857824465738E-2</v>
      </c>
      <c r="BK241" s="131">
        <f t="shared" si="288"/>
        <v>5.3443757885542363E-2</v>
      </c>
      <c r="BL241" s="132">
        <f t="shared" si="288"/>
        <v>3.9058732761114864E-2</v>
      </c>
      <c r="BM241" s="133">
        <f t="shared" si="288"/>
        <v>3.6320727565762968E-2</v>
      </c>
      <c r="BN241" s="130">
        <f t="shared" si="288"/>
        <v>4.2438623710869761E-2</v>
      </c>
      <c r="BO241" s="131">
        <f t="shared" si="288"/>
        <v>4.1180507892930679E-2</v>
      </c>
      <c r="BP241" s="132">
        <f t="shared" si="288"/>
        <v>4.7314375987361768E-2</v>
      </c>
      <c r="BQ241" s="133">
        <f t="shared" si="288"/>
        <v>4.5557665928036298E-2</v>
      </c>
      <c r="BR241" s="130">
        <f t="shared" si="288"/>
        <v>5.6366660506375899E-2</v>
      </c>
      <c r="BS241" s="131">
        <f t="shared" si="288"/>
        <v>2.108862923909946E-2</v>
      </c>
      <c r="BT241" s="132">
        <f t="shared" si="288"/>
        <v>7.2139539292823962E-2</v>
      </c>
      <c r="BU241" s="130">
        <f t="shared" si="288"/>
        <v>2.8626615818929228E-2</v>
      </c>
      <c r="BV241" s="134">
        <f t="shared" si="288"/>
        <v>4.7649961049078163E-2</v>
      </c>
      <c r="BW241" s="135">
        <f t="shared" si="288"/>
        <v>3.294781728379912E-2</v>
      </c>
      <c r="BX241" s="130">
        <f t="shared" si="288"/>
        <v>4.3905542986425336E-2</v>
      </c>
      <c r="BY241" s="131">
        <f t="shared" si="288"/>
        <v>4.1482529020093098E-2</v>
      </c>
      <c r="BZ241" s="132">
        <f t="shared" si="288"/>
        <v>4.2512655816232106E-2</v>
      </c>
      <c r="CA241" s="133">
        <f t="shared" si="288"/>
        <v>4.5323464385273481E-2</v>
      </c>
      <c r="CB241" s="130">
        <f t="shared" si="288"/>
        <v>3.9118065433854911E-2</v>
      </c>
      <c r="CC241" s="131">
        <f t="shared" si="288"/>
        <v>2.6456051943017735E-2</v>
      </c>
      <c r="CD241" s="132">
        <f t="shared" si="288"/>
        <v>5.8266410614525137E-2</v>
      </c>
      <c r="CE241" s="133">
        <f t="shared" si="288"/>
        <v>3.3395320006198666E-2</v>
      </c>
      <c r="CF241" s="130">
        <f t="shared" si="288"/>
        <v>7.4741480867402593E-2</v>
      </c>
      <c r="CG241" s="131">
        <f t="shared" si="288"/>
        <v>3.0277479687260463E-2</v>
      </c>
      <c r="CH241" s="132">
        <f t="shared" si="288"/>
        <v>5.8949538225249072E-2</v>
      </c>
      <c r="CI241" s="130">
        <f t="shared" si="288"/>
        <v>6.9044153323629301E-2</v>
      </c>
      <c r="CJ241" s="136">
        <f t="shared" si="288"/>
        <v>4.8645067108862336E-2</v>
      </c>
      <c r="CK241" s="137">
        <f t="shared" si="288"/>
        <v>4.3107828194004771E-2</v>
      </c>
    </row>
    <row r="242" spans="1:89">
      <c r="A242" s="249" t="s">
        <v>32</v>
      </c>
      <c r="B242" s="206">
        <v>2506</v>
      </c>
      <c r="C242" s="200">
        <v>3541</v>
      </c>
      <c r="D242" s="201">
        <v>1238</v>
      </c>
      <c r="E242" s="202">
        <v>1317</v>
      </c>
      <c r="F242" s="199">
        <v>613</v>
      </c>
      <c r="G242" s="203">
        <v>515</v>
      </c>
      <c r="H242" s="201">
        <v>2059</v>
      </c>
      <c r="I242" s="202">
        <v>3331</v>
      </c>
      <c r="J242" s="199">
        <v>408</v>
      </c>
      <c r="K242" s="200">
        <v>144</v>
      </c>
      <c r="L242" s="201">
        <v>1137</v>
      </c>
      <c r="M242" s="199">
        <v>725</v>
      </c>
      <c r="N242" s="204">
        <v>2059</v>
      </c>
      <c r="O242" s="207">
        <v>1639</v>
      </c>
      <c r="P242" s="199">
        <v>1118</v>
      </c>
      <c r="Q242" s="200">
        <v>1060</v>
      </c>
      <c r="R242" s="201">
        <v>1331</v>
      </c>
      <c r="S242" s="202">
        <v>1410</v>
      </c>
      <c r="T242" s="199">
        <v>908</v>
      </c>
      <c r="U242" s="203">
        <v>219</v>
      </c>
      <c r="V242" s="201">
        <v>1729</v>
      </c>
      <c r="W242" s="208">
        <v>941</v>
      </c>
      <c r="X242" s="199">
        <v>2499</v>
      </c>
      <c r="Y242" s="203">
        <v>505</v>
      </c>
      <c r="Z242" s="201">
        <v>3160</v>
      </c>
      <c r="AA242" s="199">
        <v>2519</v>
      </c>
      <c r="AB242" s="173">
        <f t="shared" si="272"/>
        <v>20765</v>
      </c>
      <c r="AC242" s="174">
        <f t="shared" si="267"/>
        <v>17866</v>
      </c>
      <c r="BI242" s="147" t="s">
        <v>32</v>
      </c>
      <c r="BJ242" s="130">
        <f t="shared" ref="BJ242:CK242" si="289">B242/B250</f>
        <v>5.0238563008700533E-2</v>
      </c>
      <c r="BK242" s="131">
        <f t="shared" si="289"/>
        <v>0.1145546892691922</v>
      </c>
      <c r="BL242" s="132">
        <f t="shared" si="289"/>
        <v>5.9697174269457039E-2</v>
      </c>
      <c r="BM242" s="133">
        <f t="shared" si="289"/>
        <v>7.5807287169746163E-2</v>
      </c>
      <c r="BN242" s="130">
        <f t="shared" si="289"/>
        <v>5.5945970612393904E-2</v>
      </c>
      <c r="BO242" s="131">
        <f t="shared" si="289"/>
        <v>7.0693205216197666E-2</v>
      </c>
      <c r="BP242" s="132">
        <f t="shared" si="289"/>
        <v>8.1319115323854663E-2</v>
      </c>
      <c r="BQ242" s="133">
        <f t="shared" si="289"/>
        <v>8.7870634166930459E-2</v>
      </c>
      <c r="BR242" s="130">
        <f t="shared" si="289"/>
        <v>7.5401958972463504E-2</v>
      </c>
      <c r="BS242" s="131">
        <f t="shared" si="289"/>
        <v>2.0518666286691366E-2</v>
      </c>
      <c r="BT242" s="132">
        <f t="shared" si="289"/>
        <v>0.10778272822068442</v>
      </c>
      <c r="BU242" s="130">
        <f t="shared" si="289"/>
        <v>3.5907087316130952E-2</v>
      </c>
      <c r="BV242" s="134">
        <f t="shared" si="289"/>
        <v>8.9111053406041724E-2</v>
      </c>
      <c r="BW242" s="135">
        <f t="shared" si="289"/>
        <v>5.0280700677976499E-2</v>
      </c>
      <c r="BX242" s="130">
        <f t="shared" si="289"/>
        <v>7.904411764705882E-2</v>
      </c>
      <c r="BY242" s="131">
        <f t="shared" si="289"/>
        <v>6.2459489717753815E-2</v>
      </c>
      <c r="BZ242" s="132">
        <f t="shared" si="289"/>
        <v>7.2451145827663169E-2</v>
      </c>
      <c r="CA242" s="133">
        <f t="shared" si="289"/>
        <v>6.7768912813611457E-2</v>
      </c>
      <c r="CB242" s="130">
        <f t="shared" si="289"/>
        <v>0.10763394973921289</v>
      </c>
      <c r="CC242" s="131">
        <f t="shared" si="289"/>
        <v>2.1222986723519723E-2</v>
      </c>
      <c r="CD242" s="132">
        <f t="shared" si="289"/>
        <v>7.5462639664804473E-2</v>
      </c>
      <c r="CE242" s="133">
        <f t="shared" si="289"/>
        <v>3.6455911978924532E-2</v>
      </c>
      <c r="CF242" s="130">
        <f t="shared" si="289"/>
        <v>0.10903617086260307</v>
      </c>
      <c r="CG242" s="131">
        <f t="shared" si="289"/>
        <v>3.8709182891307682E-2</v>
      </c>
      <c r="CH242" s="132">
        <f t="shared" si="289"/>
        <v>6.3860315663965397E-2</v>
      </c>
      <c r="CI242" s="130">
        <f t="shared" si="289"/>
        <v>6.1111111111111109E-2</v>
      </c>
      <c r="CJ242" s="136">
        <f t="shared" si="289"/>
        <v>7.3575265388267641E-2</v>
      </c>
      <c r="CK242" s="137">
        <f t="shared" si="289"/>
        <v>6.3476836603815145E-2</v>
      </c>
    </row>
    <row r="243" spans="1:89">
      <c r="A243" s="248" t="s">
        <v>33</v>
      </c>
      <c r="B243" s="209">
        <v>2396</v>
      </c>
      <c r="C243" s="193">
        <v>2634</v>
      </c>
      <c r="D243" s="194">
        <v>980</v>
      </c>
      <c r="E243" s="195">
        <v>1514</v>
      </c>
      <c r="F243" s="192">
        <v>541</v>
      </c>
      <c r="G243" s="196">
        <v>502</v>
      </c>
      <c r="H243" s="194">
        <v>1681</v>
      </c>
      <c r="I243" s="195">
        <v>3512</v>
      </c>
      <c r="J243" s="192">
        <v>285</v>
      </c>
      <c r="K243" s="193">
        <v>296</v>
      </c>
      <c r="L243" s="194">
        <v>826</v>
      </c>
      <c r="M243" s="192">
        <v>852</v>
      </c>
      <c r="N243" s="197">
        <v>1647</v>
      </c>
      <c r="O243" s="210">
        <v>2043</v>
      </c>
      <c r="P243" s="192">
        <v>963</v>
      </c>
      <c r="Q243" s="193">
        <v>1406</v>
      </c>
      <c r="R243" s="194">
        <v>1034</v>
      </c>
      <c r="S243" s="195">
        <v>1486</v>
      </c>
      <c r="T243" s="192">
        <v>654</v>
      </c>
      <c r="U243" s="196">
        <v>496</v>
      </c>
      <c r="V243" s="194">
        <v>2693</v>
      </c>
      <c r="W243" s="211">
        <v>1599</v>
      </c>
      <c r="X243" s="192">
        <v>1868</v>
      </c>
      <c r="Y243" s="196">
        <v>812</v>
      </c>
      <c r="Z243" s="194">
        <v>3221</v>
      </c>
      <c r="AA243" s="192">
        <v>3772</v>
      </c>
      <c r="AB243" s="173">
        <f t="shared" si="272"/>
        <v>18789</v>
      </c>
      <c r="AC243" s="174">
        <f t="shared" si="267"/>
        <v>20924</v>
      </c>
      <c r="BI243" s="138" t="s">
        <v>33</v>
      </c>
      <c r="BJ243" s="130">
        <f t="shared" ref="BJ243:CK243" si="290">B243/B250</f>
        <v>4.8033358726594762E-2</v>
      </c>
      <c r="BK243" s="131">
        <f t="shared" si="290"/>
        <v>8.5212383940991884E-2</v>
      </c>
      <c r="BL243" s="132">
        <f t="shared" si="290"/>
        <v>4.7256244575176007E-2</v>
      </c>
      <c r="BM243" s="133">
        <f t="shared" si="290"/>
        <v>8.7146721924825879E-2</v>
      </c>
      <c r="BN243" s="130">
        <f t="shared" si="290"/>
        <v>4.9374828876517292E-2</v>
      </c>
      <c r="BO243" s="131">
        <f t="shared" si="290"/>
        <v>6.8908716540837342E-2</v>
      </c>
      <c r="BP243" s="132">
        <f t="shared" si="290"/>
        <v>6.6390205371248026E-2</v>
      </c>
      <c r="BQ243" s="133">
        <f t="shared" si="290"/>
        <v>9.2645351904611165E-2</v>
      </c>
      <c r="BR243" s="130">
        <f t="shared" si="290"/>
        <v>5.2670486046941419E-2</v>
      </c>
      <c r="BS243" s="131">
        <f t="shared" si="290"/>
        <v>4.217725847819892E-2</v>
      </c>
      <c r="BT243" s="132">
        <f t="shared" si="290"/>
        <v>7.8301260783012611E-2</v>
      </c>
      <c r="BU243" s="130">
        <f t="shared" si="290"/>
        <v>4.219701847357734E-2</v>
      </c>
      <c r="BV243" s="134">
        <f t="shared" si="290"/>
        <v>7.1280186964424827E-2</v>
      </c>
      <c r="BW243" s="135">
        <f t="shared" si="290"/>
        <v>6.2674479246556433E-2</v>
      </c>
      <c r="BX243" s="130">
        <f t="shared" si="290"/>
        <v>6.8085407239818999E-2</v>
      </c>
      <c r="BY243" s="131">
        <f t="shared" si="290"/>
        <v>8.2847209946379119E-2</v>
      </c>
      <c r="BZ243" s="132">
        <f t="shared" si="290"/>
        <v>5.6284361221490394E-2</v>
      </c>
      <c r="CA243" s="133">
        <f t="shared" si="290"/>
        <v>7.1421705277323846E-2</v>
      </c>
      <c r="CB243" s="130">
        <f t="shared" si="290"/>
        <v>7.7524893314367002E-2</v>
      </c>
      <c r="CC243" s="131">
        <f t="shared" si="290"/>
        <v>4.8066673127241014E-2</v>
      </c>
      <c r="CD243" s="132">
        <f t="shared" si="290"/>
        <v>0.11753666201117319</v>
      </c>
      <c r="CE243" s="133">
        <f t="shared" si="290"/>
        <v>6.1947931194793117E-2</v>
      </c>
      <c r="CF243" s="130">
        <f t="shared" si="290"/>
        <v>8.1504428639993021E-2</v>
      </c>
      <c r="CG243" s="131">
        <f t="shared" si="290"/>
        <v>6.2241300015330368E-2</v>
      </c>
      <c r="CH243" s="132">
        <f t="shared" si="290"/>
        <v>6.5093062263807774E-2</v>
      </c>
      <c r="CI243" s="130">
        <f t="shared" si="290"/>
        <v>9.1508976225133432E-2</v>
      </c>
      <c r="CJ243" s="136">
        <f t="shared" si="290"/>
        <v>6.657383392151027E-2</v>
      </c>
      <c r="CK243" s="137">
        <f t="shared" si="290"/>
        <v>7.4341728931950526E-2</v>
      </c>
    </row>
    <row r="244" spans="1:89">
      <c r="A244" s="249" t="s">
        <v>34</v>
      </c>
      <c r="B244" s="206">
        <v>519</v>
      </c>
      <c r="C244" s="200">
        <v>2848</v>
      </c>
      <c r="D244" s="201">
        <v>226</v>
      </c>
      <c r="E244" s="202">
        <v>1349</v>
      </c>
      <c r="F244" s="199">
        <v>114</v>
      </c>
      <c r="G244" s="203">
        <v>505</v>
      </c>
      <c r="H244" s="201">
        <v>580</v>
      </c>
      <c r="I244" s="202">
        <v>2736</v>
      </c>
      <c r="J244" s="199">
        <v>136</v>
      </c>
      <c r="K244" s="200">
        <v>162</v>
      </c>
      <c r="L244" s="201">
        <v>422</v>
      </c>
      <c r="M244" s="199">
        <v>691</v>
      </c>
      <c r="N244" s="204">
        <v>886</v>
      </c>
      <c r="O244" s="207">
        <v>1633</v>
      </c>
      <c r="P244" s="199">
        <v>695</v>
      </c>
      <c r="Q244" s="200">
        <v>1154</v>
      </c>
      <c r="R244" s="201">
        <v>740</v>
      </c>
      <c r="S244" s="202">
        <v>1123</v>
      </c>
      <c r="T244" s="199">
        <v>548</v>
      </c>
      <c r="U244" s="203">
        <v>355</v>
      </c>
      <c r="V244" s="201">
        <v>2347</v>
      </c>
      <c r="W244" s="208">
        <v>1221</v>
      </c>
      <c r="X244" s="199">
        <v>1046</v>
      </c>
      <c r="Y244" s="203">
        <v>786</v>
      </c>
      <c r="Z244" s="201">
        <v>2076</v>
      </c>
      <c r="AA244" s="199">
        <v>3071</v>
      </c>
      <c r="AB244" s="173">
        <f t="shared" si="272"/>
        <v>10335</v>
      </c>
      <c r="AC244" s="174">
        <f t="shared" si="267"/>
        <v>17634</v>
      </c>
      <c r="BI244" s="147" t="s">
        <v>34</v>
      </c>
      <c r="BJ244" s="130">
        <f t="shared" ref="BJ244:CK244" si="291">B244/B250</f>
        <v>1.0404554749208131E-2</v>
      </c>
      <c r="BK244" s="131">
        <f t="shared" si="291"/>
        <v>9.2135485749409593E-2</v>
      </c>
      <c r="BL244" s="132">
        <f t="shared" si="291"/>
        <v>1.0897868646928344E-2</v>
      </c>
      <c r="BM244" s="133">
        <f t="shared" si="291"/>
        <v>7.7649225810165201E-2</v>
      </c>
      <c r="BN244" s="130">
        <f t="shared" si="291"/>
        <v>1.0404307748471297E-2</v>
      </c>
      <c r="BO244" s="131">
        <f t="shared" si="291"/>
        <v>6.9320521619766651E-2</v>
      </c>
      <c r="BP244" s="132">
        <f t="shared" si="291"/>
        <v>2.2906793048973143E-2</v>
      </c>
      <c r="BQ244" s="133">
        <f t="shared" si="291"/>
        <v>7.2174738841405503E-2</v>
      </c>
      <c r="BR244" s="130">
        <f t="shared" si="291"/>
        <v>2.5133986324154499E-2</v>
      </c>
      <c r="BS244" s="131">
        <f t="shared" si="291"/>
        <v>2.3083499572527786E-2</v>
      </c>
      <c r="BT244" s="132">
        <f t="shared" si="291"/>
        <v>4.0003791828609345E-2</v>
      </c>
      <c r="BU244" s="130">
        <f t="shared" si="291"/>
        <v>3.4223168738546875E-2</v>
      </c>
      <c r="BV244" s="134">
        <f t="shared" si="291"/>
        <v>3.834501860988488E-2</v>
      </c>
      <c r="BW244" s="135">
        <f t="shared" si="291"/>
        <v>5.0096634659631253E-2</v>
      </c>
      <c r="BX244" s="130">
        <f t="shared" si="291"/>
        <v>4.9137443438914026E-2</v>
      </c>
      <c r="BY244" s="131">
        <f t="shared" si="291"/>
        <v>6.7998350126686702E-2</v>
      </c>
      <c r="BZ244" s="132">
        <f t="shared" si="291"/>
        <v>4.0280877469925425E-2</v>
      </c>
      <c r="CA244" s="133">
        <f t="shared" si="291"/>
        <v>5.3974814957223879E-2</v>
      </c>
      <c r="CB244" s="130">
        <f t="shared" si="291"/>
        <v>6.4959696538643905E-2</v>
      </c>
      <c r="CC244" s="131">
        <f t="shared" si="291"/>
        <v>3.4402558387440642E-2</v>
      </c>
      <c r="CD244" s="132">
        <f t="shared" si="291"/>
        <v>0.10243540502793295</v>
      </c>
      <c r="CE244" s="133">
        <f t="shared" si="291"/>
        <v>4.7303579730357974E-2</v>
      </c>
      <c r="CF244" s="130">
        <f t="shared" si="291"/>
        <v>4.5638989484707009E-2</v>
      </c>
      <c r="CG244" s="131">
        <f t="shared" si="291"/>
        <v>6.0248351985282847E-2</v>
      </c>
      <c r="CH244" s="132">
        <f t="shared" si="291"/>
        <v>4.1953802315946892E-2</v>
      </c>
      <c r="CI244" s="130">
        <f t="shared" si="291"/>
        <v>7.4502668607472095E-2</v>
      </c>
      <c r="CJ244" s="136">
        <f t="shared" si="291"/>
        <v>3.6619329053105998E-2</v>
      </c>
      <c r="CK244" s="137">
        <f t="shared" si="291"/>
        <v>6.2652554386638096E-2</v>
      </c>
    </row>
    <row r="245" spans="1:89">
      <c r="A245" s="248" t="s">
        <v>35</v>
      </c>
      <c r="B245" s="209">
        <v>0</v>
      </c>
      <c r="C245" s="193">
        <v>1747</v>
      </c>
      <c r="D245" s="194">
        <v>9</v>
      </c>
      <c r="E245" s="195">
        <v>731</v>
      </c>
      <c r="F245" s="192">
        <v>6</v>
      </c>
      <c r="G245" s="196">
        <v>202</v>
      </c>
      <c r="H245" s="194">
        <v>33</v>
      </c>
      <c r="I245" s="195">
        <v>1185</v>
      </c>
      <c r="J245" s="192">
        <v>44</v>
      </c>
      <c r="K245" s="193">
        <v>67</v>
      </c>
      <c r="L245" s="194">
        <v>82</v>
      </c>
      <c r="M245" s="192">
        <v>119</v>
      </c>
      <c r="N245" s="197">
        <v>191</v>
      </c>
      <c r="O245" s="210">
        <v>208</v>
      </c>
      <c r="P245" s="192">
        <v>125</v>
      </c>
      <c r="Q245" s="193">
        <v>148</v>
      </c>
      <c r="R245" s="194">
        <v>114</v>
      </c>
      <c r="S245" s="195">
        <v>86</v>
      </c>
      <c r="T245" s="192">
        <v>52</v>
      </c>
      <c r="U245" s="196">
        <v>13</v>
      </c>
      <c r="V245" s="194">
        <v>169</v>
      </c>
      <c r="W245" s="211">
        <v>29</v>
      </c>
      <c r="X245" s="192">
        <v>89</v>
      </c>
      <c r="Y245" s="196">
        <v>14</v>
      </c>
      <c r="Z245" s="194">
        <v>0</v>
      </c>
      <c r="AA245" s="192">
        <v>12</v>
      </c>
      <c r="AB245" s="173">
        <f t="shared" si="272"/>
        <v>914</v>
      </c>
      <c r="AC245" s="174">
        <f t="shared" si="267"/>
        <v>4561</v>
      </c>
      <c r="BI245" s="138" t="s">
        <v>35</v>
      </c>
      <c r="BJ245" s="130">
        <f t="shared" ref="BJ245:CK245" si="292">B245/B250</f>
        <v>0</v>
      </c>
      <c r="BK245" s="131">
        <f t="shared" si="292"/>
        <v>5.6517097473391349E-2</v>
      </c>
      <c r="BL245" s="132">
        <f t="shared" si="292"/>
        <v>4.3398591956794291E-4</v>
      </c>
      <c r="BM245" s="133">
        <f t="shared" si="292"/>
        <v>4.2076785817072471E-2</v>
      </c>
      <c r="BN245" s="130">
        <f t="shared" si="292"/>
        <v>5.475951446563841E-4</v>
      </c>
      <c r="BO245" s="131">
        <f t="shared" si="292"/>
        <v>2.7728208647906656E-2</v>
      </c>
      <c r="BP245" s="132">
        <f t="shared" si="292"/>
        <v>1.3033175355450237E-3</v>
      </c>
      <c r="BQ245" s="133">
        <f t="shared" si="292"/>
        <v>3.1259892371003482E-2</v>
      </c>
      <c r="BR245" s="130">
        <f t="shared" si="292"/>
        <v>8.1315838107558682E-3</v>
      </c>
      <c r="BS245" s="131">
        <f t="shared" si="292"/>
        <v>9.5468794528355654E-3</v>
      </c>
      <c r="BT245" s="132">
        <f t="shared" si="292"/>
        <v>7.7732486491610582E-3</v>
      </c>
      <c r="BU245" s="130">
        <f t="shared" si="292"/>
        <v>5.8937150215442524E-3</v>
      </c>
      <c r="BV245" s="134">
        <f t="shared" si="292"/>
        <v>8.2662511901670562E-3</v>
      </c>
      <c r="BW245" s="135">
        <f t="shared" si="292"/>
        <v>6.3809553026352118E-3</v>
      </c>
      <c r="BX245" s="130">
        <f t="shared" si="292"/>
        <v>8.8376696832579184E-3</v>
      </c>
      <c r="BY245" s="131">
        <f t="shared" si="292"/>
        <v>8.7207589417241174E-3</v>
      </c>
      <c r="BZ245" s="132">
        <f t="shared" si="292"/>
        <v>6.2054324750966195E-3</v>
      </c>
      <c r="CA245" s="133">
        <f t="shared" si="292"/>
        <v>4.1334230510429682E-3</v>
      </c>
      <c r="CB245" s="130">
        <f t="shared" si="292"/>
        <v>6.1640587956377432E-3</v>
      </c>
      <c r="CC245" s="131">
        <f t="shared" si="292"/>
        <v>1.2598119972865587E-3</v>
      </c>
      <c r="CD245" s="132">
        <f t="shared" si="292"/>
        <v>7.3760474860335191E-3</v>
      </c>
      <c r="CE245" s="133">
        <f t="shared" si="292"/>
        <v>1.123508445684178E-3</v>
      </c>
      <c r="CF245" s="130">
        <f t="shared" si="292"/>
        <v>3.88324097910031E-3</v>
      </c>
      <c r="CG245" s="131">
        <f t="shared" si="292"/>
        <v>1.0731258623332823E-3</v>
      </c>
      <c r="CH245" s="132">
        <f t="shared" si="292"/>
        <v>0</v>
      </c>
      <c r="CI245" s="130">
        <f t="shared" si="292"/>
        <v>2.9112081513828241E-4</v>
      </c>
      <c r="CJ245" s="136">
        <f t="shared" si="292"/>
        <v>3.2385163768300805E-3</v>
      </c>
      <c r="CK245" s="137">
        <f t="shared" si="292"/>
        <v>1.6204962036829782E-2</v>
      </c>
    </row>
    <row r="246" spans="1:89">
      <c r="A246" s="249" t="s">
        <v>36</v>
      </c>
      <c r="B246" s="206">
        <v>0</v>
      </c>
      <c r="C246" s="200">
        <v>0</v>
      </c>
      <c r="D246" s="201">
        <v>0</v>
      </c>
      <c r="E246" s="202">
        <v>0</v>
      </c>
      <c r="F246" s="199">
        <v>0</v>
      </c>
      <c r="G246" s="203">
        <v>0</v>
      </c>
      <c r="H246" s="201">
        <v>0</v>
      </c>
      <c r="I246" s="202">
        <v>0</v>
      </c>
      <c r="J246" s="199">
        <v>0</v>
      </c>
      <c r="K246" s="203">
        <v>0</v>
      </c>
      <c r="L246" s="201">
        <v>0</v>
      </c>
      <c r="M246" s="199">
        <v>7</v>
      </c>
      <c r="N246" s="204">
        <v>0</v>
      </c>
      <c r="O246" s="207">
        <v>0</v>
      </c>
      <c r="P246" s="199">
        <v>0</v>
      </c>
      <c r="Q246" s="203">
        <v>0</v>
      </c>
      <c r="R246" s="201">
        <v>0</v>
      </c>
      <c r="S246" s="202">
        <v>0</v>
      </c>
      <c r="T246" s="199">
        <v>0</v>
      </c>
      <c r="U246" s="203">
        <v>0</v>
      </c>
      <c r="V246" s="201">
        <v>0</v>
      </c>
      <c r="W246" s="202">
        <v>0</v>
      </c>
      <c r="X246" s="199">
        <v>0</v>
      </c>
      <c r="Y246" s="203">
        <v>0</v>
      </c>
      <c r="Z246" s="201">
        <v>0</v>
      </c>
      <c r="AA246" s="199">
        <v>0</v>
      </c>
      <c r="AB246" s="173">
        <f t="shared" si="272"/>
        <v>0</v>
      </c>
      <c r="AC246" s="174">
        <f t="shared" si="267"/>
        <v>7</v>
      </c>
      <c r="BI246" s="147" t="s">
        <v>36</v>
      </c>
      <c r="BJ246" s="130">
        <f t="shared" ref="BJ246:CK246" si="293">B246/B250</f>
        <v>0</v>
      </c>
      <c r="BK246" s="131">
        <f t="shared" si="293"/>
        <v>0</v>
      </c>
      <c r="BL246" s="132">
        <f t="shared" si="293"/>
        <v>0</v>
      </c>
      <c r="BM246" s="133">
        <f t="shared" si="293"/>
        <v>0</v>
      </c>
      <c r="BN246" s="130">
        <f t="shared" si="293"/>
        <v>0</v>
      </c>
      <c r="BO246" s="131">
        <f t="shared" si="293"/>
        <v>0</v>
      </c>
      <c r="BP246" s="132">
        <f t="shared" si="293"/>
        <v>0</v>
      </c>
      <c r="BQ246" s="133">
        <f t="shared" si="293"/>
        <v>0</v>
      </c>
      <c r="BR246" s="130">
        <f t="shared" si="293"/>
        <v>0</v>
      </c>
      <c r="BS246" s="131">
        <f t="shared" si="293"/>
        <v>0</v>
      </c>
      <c r="BT246" s="132">
        <f t="shared" si="293"/>
        <v>0</v>
      </c>
      <c r="BU246" s="130">
        <f t="shared" si="293"/>
        <v>3.4668911891436779E-4</v>
      </c>
      <c r="BV246" s="134">
        <f t="shared" si="293"/>
        <v>0</v>
      </c>
      <c r="BW246" s="135">
        <f t="shared" si="293"/>
        <v>0</v>
      </c>
      <c r="BX246" s="130">
        <f t="shared" si="293"/>
        <v>0</v>
      </c>
      <c r="BY246" s="131">
        <f t="shared" si="293"/>
        <v>0</v>
      </c>
      <c r="BZ246" s="132">
        <f t="shared" si="293"/>
        <v>0</v>
      </c>
      <c r="CA246" s="133">
        <f t="shared" si="293"/>
        <v>0</v>
      </c>
      <c r="CB246" s="130">
        <f t="shared" si="293"/>
        <v>0</v>
      </c>
      <c r="CC246" s="131">
        <f t="shared" si="293"/>
        <v>0</v>
      </c>
      <c r="CD246" s="132">
        <f t="shared" si="293"/>
        <v>0</v>
      </c>
      <c r="CE246" s="133">
        <f t="shared" si="293"/>
        <v>0</v>
      </c>
      <c r="CF246" s="130">
        <f t="shared" si="293"/>
        <v>0</v>
      </c>
      <c r="CG246" s="131">
        <f t="shared" si="293"/>
        <v>0</v>
      </c>
      <c r="CH246" s="132">
        <f t="shared" si="293"/>
        <v>0</v>
      </c>
      <c r="CI246" s="130">
        <f t="shared" si="293"/>
        <v>0</v>
      </c>
      <c r="CJ246" s="136">
        <f t="shared" si="293"/>
        <v>0</v>
      </c>
      <c r="CK246" s="137">
        <f t="shared" si="293"/>
        <v>2.4870584138962611E-5</v>
      </c>
    </row>
    <row r="247" spans="1:89">
      <c r="A247" s="248" t="s">
        <v>37</v>
      </c>
      <c r="B247" s="60">
        <v>0</v>
      </c>
      <c r="C247" s="61">
        <v>0</v>
      </c>
      <c r="D247" s="140">
        <v>0</v>
      </c>
      <c r="E247" s="141">
        <v>0</v>
      </c>
      <c r="F247" s="139">
        <v>0</v>
      </c>
      <c r="G247" s="142">
        <v>0</v>
      </c>
      <c r="H247" s="140">
        <v>0</v>
      </c>
      <c r="I247" s="141">
        <v>0</v>
      </c>
      <c r="J247" s="139">
        <v>0</v>
      </c>
      <c r="K247" s="142">
        <v>0</v>
      </c>
      <c r="L247" s="140">
        <v>0</v>
      </c>
      <c r="M247" s="139">
        <v>0</v>
      </c>
      <c r="N247" s="143">
        <v>0</v>
      </c>
      <c r="O247" s="144">
        <v>0</v>
      </c>
      <c r="P247" s="139">
        <v>0</v>
      </c>
      <c r="Q247" s="142">
        <v>0</v>
      </c>
      <c r="R247" s="140">
        <v>0</v>
      </c>
      <c r="S247" s="141">
        <v>0</v>
      </c>
      <c r="T247" s="139">
        <v>0</v>
      </c>
      <c r="U247" s="142">
        <v>0</v>
      </c>
      <c r="V247" s="140">
        <v>0</v>
      </c>
      <c r="W247" s="141">
        <v>0</v>
      </c>
      <c r="X247" s="139">
        <v>0</v>
      </c>
      <c r="Y247" s="142">
        <v>0</v>
      </c>
      <c r="Z247" s="145">
        <v>0</v>
      </c>
      <c r="AA247" s="146">
        <v>0</v>
      </c>
      <c r="AB247" s="173">
        <f t="shared" ref="AB247" si="294">B247+D247+F247+H247+J247+L247+N247+P247+R247+T247+V247+X247+Z247</f>
        <v>0</v>
      </c>
      <c r="AC247" s="174">
        <f t="shared" ref="AC247" si="295">C247+E247+G247+I247+K247+M247+O247+Q247+S247+U247+W247+Y247+AA247</f>
        <v>0</v>
      </c>
      <c r="BI247" s="138" t="s">
        <v>37</v>
      </c>
      <c r="BJ247" s="130">
        <f t="shared" ref="BJ247:CK247" si="296">B247/B250</f>
        <v>0</v>
      </c>
      <c r="BK247" s="131">
        <f t="shared" si="296"/>
        <v>0</v>
      </c>
      <c r="BL247" s="132">
        <f t="shared" si="296"/>
        <v>0</v>
      </c>
      <c r="BM247" s="133">
        <f t="shared" si="296"/>
        <v>0</v>
      </c>
      <c r="BN247" s="130">
        <f t="shared" si="296"/>
        <v>0</v>
      </c>
      <c r="BO247" s="131">
        <f t="shared" si="296"/>
        <v>0</v>
      </c>
      <c r="BP247" s="132">
        <f t="shared" si="296"/>
        <v>0</v>
      </c>
      <c r="BQ247" s="133">
        <f t="shared" si="296"/>
        <v>0</v>
      </c>
      <c r="BR247" s="130">
        <f t="shared" si="296"/>
        <v>0</v>
      </c>
      <c r="BS247" s="131">
        <f t="shared" si="296"/>
        <v>0</v>
      </c>
      <c r="BT247" s="132">
        <f t="shared" si="296"/>
        <v>0</v>
      </c>
      <c r="BU247" s="130">
        <f t="shared" si="296"/>
        <v>0</v>
      </c>
      <c r="BV247" s="134">
        <f t="shared" si="296"/>
        <v>0</v>
      </c>
      <c r="BW247" s="135">
        <f t="shared" si="296"/>
        <v>0</v>
      </c>
      <c r="BX247" s="130">
        <f t="shared" si="296"/>
        <v>0</v>
      </c>
      <c r="BY247" s="131">
        <f t="shared" si="296"/>
        <v>0</v>
      </c>
      <c r="BZ247" s="132">
        <f t="shared" si="296"/>
        <v>0</v>
      </c>
      <c r="CA247" s="133">
        <f t="shared" si="296"/>
        <v>0</v>
      </c>
      <c r="CB247" s="130">
        <f t="shared" si="296"/>
        <v>0</v>
      </c>
      <c r="CC247" s="131">
        <f t="shared" si="296"/>
        <v>0</v>
      </c>
      <c r="CD247" s="132">
        <f t="shared" si="296"/>
        <v>0</v>
      </c>
      <c r="CE247" s="133">
        <f t="shared" si="296"/>
        <v>0</v>
      </c>
      <c r="CF247" s="130">
        <f t="shared" si="296"/>
        <v>0</v>
      </c>
      <c r="CG247" s="131">
        <f t="shared" si="296"/>
        <v>0</v>
      </c>
      <c r="CH247" s="132">
        <f t="shared" si="296"/>
        <v>0</v>
      </c>
      <c r="CI247" s="130">
        <f t="shared" si="296"/>
        <v>0</v>
      </c>
      <c r="CJ247" s="136">
        <f t="shared" si="296"/>
        <v>0</v>
      </c>
      <c r="CK247" s="137">
        <f t="shared" si="296"/>
        <v>0</v>
      </c>
    </row>
    <row r="248" spans="1:89">
      <c r="A248" s="249" t="s">
        <v>38</v>
      </c>
      <c r="B248" s="58"/>
      <c r="C248" s="59"/>
      <c r="D248" s="153"/>
      <c r="E248" s="150"/>
      <c r="F248" s="151"/>
      <c r="G248" s="152"/>
      <c r="H248" s="153"/>
      <c r="I248" s="150"/>
      <c r="J248" s="151"/>
      <c r="K248" s="152"/>
      <c r="L248" s="153"/>
      <c r="M248" s="151"/>
      <c r="N248" s="155"/>
      <c r="O248" s="154"/>
      <c r="P248" s="151"/>
      <c r="Q248" s="152"/>
      <c r="R248" s="153"/>
      <c r="S248" s="150"/>
      <c r="T248" s="151"/>
      <c r="U248" s="152"/>
      <c r="V248" s="153"/>
      <c r="W248" s="150"/>
      <c r="X248" s="151"/>
      <c r="Y248" s="152"/>
      <c r="Z248" s="149"/>
      <c r="AA248" s="148"/>
      <c r="AB248" s="173"/>
      <c r="AC248" s="174"/>
      <c r="BI248" s="147" t="s">
        <v>38</v>
      </c>
      <c r="BJ248" s="130">
        <f t="shared" ref="BJ248:CK248" si="297">B248/B250</f>
        <v>0</v>
      </c>
      <c r="BK248" s="131">
        <f t="shared" si="297"/>
        <v>0</v>
      </c>
      <c r="BL248" s="132">
        <f t="shared" si="297"/>
        <v>0</v>
      </c>
      <c r="BM248" s="133">
        <f t="shared" si="297"/>
        <v>0</v>
      </c>
      <c r="BN248" s="130">
        <f t="shared" si="297"/>
        <v>0</v>
      </c>
      <c r="BO248" s="131">
        <f t="shared" si="297"/>
        <v>0</v>
      </c>
      <c r="BP248" s="132">
        <f t="shared" si="297"/>
        <v>0</v>
      </c>
      <c r="BQ248" s="133">
        <f t="shared" si="297"/>
        <v>0</v>
      </c>
      <c r="BR248" s="130">
        <f t="shared" si="297"/>
        <v>0</v>
      </c>
      <c r="BS248" s="131">
        <f t="shared" si="297"/>
        <v>0</v>
      </c>
      <c r="BT248" s="132">
        <f t="shared" si="297"/>
        <v>0</v>
      </c>
      <c r="BU248" s="130">
        <f t="shared" si="297"/>
        <v>0</v>
      </c>
      <c r="BV248" s="134">
        <f t="shared" si="297"/>
        <v>0</v>
      </c>
      <c r="BW248" s="135">
        <f t="shared" si="297"/>
        <v>0</v>
      </c>
      <c r="BX248" s="130">
        <f t="shared" si="297"/>
        <v>0</v>
      </c>
      <c r="BY248" s="131">
        <f t="shared" si="297"/>
        <v>0</v>
      </c>
      <c r="BZ248" s="132">
        <f t="shared" si="297"/>
        <v>0</v>
      </c>
      <c r="CA248" s="133">
        <f t="shared" si="297"/>
        <v>0</v>
      </c>
      <c r="CB248" s="130">
        <f t="shared" si="297"/>
        <v>0</v>
      </c>
      <c r="CC248" s="131">
        <f t="shared" si="297"/>
        <v>0</v>
      </c>
      <c r="CD248" s="132">
        <f t="shared" si="297"/>
        <v>0</v>
      </c>
      <c r="CE248" s="133">
        <f t="shared" si="297"/>
        <v>0</v>
      </c>
      <c r="CF248" s="130">
        <f t="shared" si="297"/>
        <v>0</v>
      </c>
      <c r="CG248" s="131">
        <f t="shared" si="297"/>
        <v>0</v>
      </c>
      <c r="CH248" s="132">
        <f t="shared" si="297"/>
        <v>0</v>
      </c>
      <c r="CI248" s="130">
        <f t="shared" si="297"/>
        <v>0</v>
      </c>
      <c r="CJ248" s="136">
        <f t="shared" si="297"/>
        <v>0</v>
      </c>
      <c r="CK248" s="137">
        <f t="shared" si="297"/>
        <v>0</v>
      </c>
    </row>
    <row r="249" spans="1:89" ht="14" thickBot="1">
      <c r="A249" s="248" t="s">
        <v>39</v>
      </c>
      <c r="B249" s="60"/>
      <c r="C249" s="61"/>
      <c r="D249" s="140"/>
      <c r="E249" s="141"/>
      <c r="F249" s="139"/>
      <c r="G249" s="142"/>
      <c r="H249" s="140"/>
      <c r="I249" s="141"/>
      <c r="J249" s="139"/>
      <c r="K249" s="142"/>
      <c r="L249" s="140"/>
      <c r="M249" s="139"/>
      <c r="N249" s="143"/>
      <c r="O249" s="144"/>
      <c r="P249" s="139"/>
      <c r="Q249" s="142"/>
      <c r="R249" s="140"/>
      <c r="S249" s="141"/>
      <c r="T249" s="139"/>
      <c r="U249" s="142"/>
      <c r="V249" s="140"/>
      <c r="W249" s="141"/>
      <c r="X249" s="139"/>
      <c r="Y249" s="142"/>
      <c r="Z249" s="145"/>
      <c r="AA249" s="146"/>
      <c r="AB249" s="173"/>
      <c r="AC249" s="174"/>
      <c r="BI249" s="138" t="s">
        <v>39</v>
      </c>
      <c r="BJ249" s="130">
        <f t="shared" ref="BJ249:CK249" si="298">B249/B250</f>
        <v>0</v>
      </c>
      <c r="BK249" s="131">
        <f t="shared" si="298"/>
        <v>0</v>
      </c>
      <c r="BL249" s="132">
        <f t="shared" si="298"/>
        <v>0</v>
      </c>
      <c r="BM249" s="133">
        <f t="shared" si="298"/>
        <v>0</v>
      </c>
      <c r="BN249" s="130">
        <f t="shared" si="298"/>
        <v>0</v>
      </c>
      <c r="BO249" s="131">
        <f t="shared" si="298"/>
        <v>0</v>
      </c>
      <c r="BP249" s="132">
        <f t="shared" si="298"/>
        <v>0</v>
      </c>
      <c r="BQ249" s="133">
        <f t="shared" si="298"/>
        <v>0</v>
      </c>
      <c r="BR249" s="130">
        <f t="shared" si="298"/>
        <v>0</v>
      </c>
      <c r="BS249" s="131">
        <f t="shared" si="298"/>
        <v>0</v>
      </c>
      <c r="BT249" s="132">
        <f t="shared" si="298"/>
        <v>0</v>
      </c>
      <c r="BU249" s="130">
        <f t="shared" si="298"/>
        <v>0</v>
      </c>
      <c r="BV249" s="134">
        <f t="shared" si="298"/>
        <v>0</v>
      </c>
      <c r="BW249" s="135">
        <f t="shared" si="298"/>
        <v>0</v>
      </c>
      <c r="BX249" s="130">
        <f t="shared" si="298"/>
        <v>0</v>
      </c>
      <c r="BY249" s="131">
        <f t="shared" si="298"/>
        <v>0</v>
      </c>
      <c r="BZ249" s="132">
        <f t="shared" si="298"/>
        <v>0</v>
      </c>
      <c r="CA249" s="133">
        <f t="shared" si="298"/>
        <v>0</v>
      </c>
      <c r="CB249" s="130">
        <f t="shared" si="298"/>
        <v>0</v>
      </c>
      <c r="CC249" s="131">
        <f t="shared" si="298"/>
        <v>0</v>
      </c>
      <c r="CD249" s="132">
        <f t="shared" si="298"/>
        <v>0</v>
      </c>
      <c r="CE249" s="133">
        <f t="shared" si="298"/>
        <v>0</v>
      </c>
      <c r="CF249" s="130">
        <f t="shared" si="298"/>
        <v>0</v>
      </c>
      <c r="CG249" s="131">
        <f t="shared" si="298"/>
        <v>0</v>
      </c>
      <c r="CH249" s="132">
        <f t="shared" si="298"/>
        <v>0</v>
      </c>
      <c r="CI249" s="130">
        <f t="shared" si="298"/>
        <v>0</v>
      </c>
      <c r="CJ249" s="136">
        <f t="shared" si="298"/>
        <v>0</v>
      </c>
      <c r="CK249" s="137">
        <f t="shared" si="298"/>
        <v>0</v>
      </c>
    </row>
    <row r="250" spans="1:89" ht="15" thickTop="1" thickBot="1">
      <c r="A250" s="242" t="s">
        <v>13</v>
      </c>
      <c r="B250" s="281">
        <f>SUM(B226:B249)</f>
        <v>49882</v>
      </c>
      <c r="C250" s="281">
        <f t="shared" ref="C250:AA250" si="299">SUM(C226:C249)</f>
        <v>30911</v>
      </c>
      <c r="D250" s="281">
        <f t="shared" si="299"/>
        <v>20738</v>
      </c>
      <c r="E250" s="281">
        <f t="shared" si="299"/>
        <v>17373</v>
      </c>
      <c r="F250" s="281">
        <f t="shared" si="299"/>
        <v>10957</v>
      </c>
      <c r="G250" s="281">
        <f t="shared" si="299"/>
        <v>7285</v>
      </c>
      <c r="H250" s="281">
        <f t="shared" si="299"/>
        <v>25320</v>
      </c>
      <c r="I250" s="281">
        <f t="shared" si="299"/>
        <v>37908</v>
      </c>
      <c r="J250" s="281">
        <f t="shared" si="299"/>
        <v>5411</v>
      </c>
      <c r="K250" s="281">
        <f t="shared" si="299"/>
        <v>7018</v>
      </c>
      <c r="L250" s="281">
        <f t="shared" si="299"/>
        <v>10549</v>
      </c>
      <c r="M250" s="281">
        <f t="shared" si="299"/>
        <v>20191</v>
      </c>
      <c r="N250" s="281">
        <f t="shared" si="299"/>
        <v>23106</v>
      </c>
      <c r="O250" s="281">
        <f t="shared" si="299"/>
        <v>32597</v>
      </c>
      <c r="P250" s="281">
        <f t="shared" si="299"/>
        <v>14144</v>
      </c>
      <c r="Q250" s="281">
        <f t="shared" si="299"/>
        <v>16971</v>
      </c>
      <c r="R250" s="281">
        <f t="shared" si="299"/>
        <v>18371</v>
      </c>
      <c r="S250" s="281">
        <f t="shared" si="299"/>
        <v>20806</v>
      </c>
      <c r="T250" s="281">
        <f t="shared" si="299"/>
        <v>8436</v>
      </c>
      <c r="U250" s="281">
        <f t="shared" si="299"/>
        <v>10319</v>
      </c>
      <c r="V250" s="281">
        <f t="shared" si="299"/>
        <v>22912</v>
      </c>
      <c r="W250" s="281">
        <f t="shared" si="299"/>
        <v>25812</v>
      </c>
      <c r="X250" s="281">
        <f t="shared" si="299"/>
        <v>22919</v>
      </c>
      <c r="Y250" s="281">
        <f t="shared" si="299"/>
        <v>13046</v>
      </c>
      <c r="Z250" s="281">
        <f t="shared" si="299"/>
        <v>49483</v>
      </c>
      <c r="AA250" s="281">
        <f t="shared" si="299"/>
        <v>41220</v>
      </c>
      <c r="AB250" s="175">
        <f>SUM(AB226:AB249)</f>
        <v>282228</v>
      </c>
      <c r="AC250" s="176">
        <f>SUM(AC226:AC249)</f>
        <v>281457</v>
      </c>
      <c r="BI250" s="242" t="s">
        <v>13</v>
      </c>
      <c r="BJ250" s="156">
        <f>SUM(BJ226:BJ249)</f>
        <v>1</v>
      </c>
      <c r="BK250" s="157">
        <f t="shared" ref="BK250:CK250" si="300">SUM(BK226:BK249)</f>
        <v>1</v>
      </c>
      <c r="BL250" s="156">
        <f t="shared" si="300"/>
        <v>0.99999999999999978</v>
      </c>
      <c r="BM250" s="157">
        <f t="shared" si="300"/>
        <v>1</v>
      </c>
      <c r="BN250" s="156">
        <f t="shared" si="300"/>
        <v>1</v>
      </c>
      <c r="BO250" s="157">
        <f t="shared" si="300"/>
        <v>1</v>
      </c>
      <c r="BP250" s="156">
        <f t="shared" si="300"/>
        <v>1</v>
      </c>
      <c r="BQ250" s="157">
        <f t="shared" si="300"/>
        <v>0.99999999999999989</v>
      </c>
      <c r="BR250" s="156">
        <f t="shared" si="300"/>
        <v>1</v>
      </c>
      <c r="BS250" s="157">
        <f t="shared" si="300"/>
        <v>1</v>
      </c>
      <c r="BT250" s="156">
        <f t="shared" si="300"/>
        <v>0.99999999999999989</v>
      </c>
      <c r="BU250" s="157">
        <f t="shared" si="300"/>
        <v>1.0000000000000002</v>
      </c>
      <c r="BV250" s="156">
        <f t="shared" si="300"/>
        <v>1</v>
      </c>
      <c r="BW250" s="157">
        <f t="shared" si="300"/>
        <v>0.99999999999999989</v>
      </c>
      <c r="BX250" s="156">
        <f t="shared" si="300"/>
        <v>1</v>
      </c>
      <c r="BY250" s="157">
        <f t="shared" si="300"/>
        <v>1.0000000000000002</v>
      </c>
      <c r="BZ250" s="156">
        <f t="shared" si="300"/>
        <v>1</v>
      </c>
      <c r="CA250" s="157">
        <f t="shared" si="300"/>
        <v>0.99999999999999989</v>
      </c>
      <c r="CB250" s="156">
        <f t="shared" si="300"/>
        <v>0.99999999999999989</v>
      </c>
      <c r="CC250" s="157">
        <f t="shared" si="300"/>
        <v>1</v>
      </c>
      <c r="CD250" s="156">
        <f t="shared" si="300"/>
        <v>0.99999999999999978</v>
      </c>
      <c r="CE250" s="157">
        <f t="shared" si="300"/>
        <v>1</v>
      </c>
      <c r="CF250" s="156">
        <f t="shared" si="300"/>
        <v>1</v>
      </c>
      <c r="CG250" s="157">
        <f t="shared" si="300"/>
        <v>1</v>
      </c>
      <c r="CH250" s="156">
        <f t="shared" si="300"/>
        <v>1</v>
      </c>
      <c r="CI250" s="157">
        <f t="shared" si="300"/>
        <v>1.0000000000000002</v>
      </c>
      <c r="CJ250" s="156">
        <f t="shared" si="300"/>
        <v>1</v>
      </c>
      <c r="CK250" s="157">
        <f t="shared" si="300"/>
        <v>1</v>
      </c>
    </row>
    <row r="251" spans="1:89" ht="14" thickTop="1">
      <c r="A251" s="190"/>
    </row>
    <row r="253" spans="1:89">
      <c r="A253" s="318">
        <f>+A222+1</f>
        <v>43533</v>
      </c>
      <c r="B253" s="318"/>
      <c r="C253" s="318"/>
      <c r="D253" s="318"/>
      <c r="E253" s="246"/>
      <c r="F253" s="246"/>
      <c r="G253" s="246"/>
      <c r="H253" s="246"/>
      <c r="I253" s="246"/>
      <c r="J253" s="246"/>
      <c r="K253" s="246"/>
      <c r="L253" s="246"/>
      <c r="M253" s="246"/>
      <c r="N253" s="246"/>
      <c r="O253" s="246"/>
      <c r="P253" s="246"/>
      <c r="Q253" s="246"/>
      <c r="R253" s="246"/>
      <c r="S253" s="246"/>
      <c r="T253" s="246"/>
      <c r="U253" s="246"/>
      <c r="V253" s="246"/>
      <c r="W253" s="246"/>
      <c r="X253" s="246"/>
      <c r="Y253" s="246"/>
      <c r="Z253" s="291"/>
      <c r="AA253" s="291"/>
      <c r="AB253" s="292"/>
      <c r="AC253" s="292"/>
      <c r="BI253" s="317">
        <f>+BI222+1</f>
        <v>43533</v>
      </c>
      <c r="BJ253" s="317"/>
      <c r="BK253" s="317"/>
      <c r="BL253" s="317"/>
    </row>
    <row r="254" spans="1:89" ht="14" thickBot="1">
      <c r="A254" s="246"/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246"/>
      <c r="T254" s="246"/>
      <c r="U254" s="246"/>
      <c r="V254" s="246"/>
      <c r="W254" s="246"/>
      <c r="X254" s="246"/>
      <c r="Y254" s="246"/>
      <c r="Z254" s="291"/>
      <c r="AA254" s="291"/>
      <c r="AB254" s="292"/>
      <c r="AC254" s="292"/>
      <c r="AE254" s="246" t="s">
        <v>87</v>
      </c>
    </row>
    <row r="255" spans="1:89" ht="15" thickTop="1" thickBot="1">
      <c r="A255" s="315" t="s">
        <v>0</v>
      </c>
      <c r="B255" s="309" t="s">
        <v>1</v>
      </c>
      <c r="C255" s="310"/>
      <c r="D255" s="309" t="s">
        <v>2</v>
      </c>
      <c r="E255" s="310"/>
      <c r="F255" s="309" t="s">
        <v>3</v>
      </c>
      <c r="G255" s="310"/>
      <c r="H255" s="309" t="s">
        <v>4</v>
      </c>
      <c r="I255" s="310"/>
      <c r="J255" s="309" t="s">
        <v>5</v>
      </c>
      <c r="K255" s="310"/>
      <c r="L255" s="309" t="s">
        <v>6</v>
      </c>
      <c r="M255" s="310"/>
      <c r="N255" s="309" t="s">
        <v>7</v>
      </c>
      <c r="O255" s="310"/>
      <c r="P255" s="309" t="s">
        <v>8</v>
      </c>
      <c r="Q255" s="310"/>
      <c r="R255" s="309" t="s">
        <v>9</v>
      </c>
      <c r="S255" s="310"/>
      <c r="T255" s="309" t="s">
        <v>10</v>
      </c>
      <c r="U255" s="310"/>
      <c r="V255" s="309" t="s">
        <v>11</v>
      </c>
      <c r="W255" s="310"/>
      <c r="X255" s="309" t="s">
        <v>12</v>
      </c>
      <c r="Y255" s="310"/>
      <c r="Z255" s="311" t="s">
        <v>40</v>
      </c>
      <c r="AA255" s="312"/>
      <c r="AB255" s="313" t="s">
        <v>41</v>
      </c>
      <c r="AC255" s="314"/>
      <c r="AE255" s="315" t="s">
        <v>0</v>
      </c>
      <c r="AF255" s="309" t="s">
        <v>1</v>
      </c>
      <c r="AG255" s="310"/>
      <c r="AH255" s="309" t="s">
        <v>2</v>
      </c>
      <c r="AI255" s="310"/>
      <c r="AJ255" s="309" t="s">
        <v>3</v>
      </c>
      <c r="AK255" s="310"/>
      <c r="AL255" s="309" t="s">
        <v>4</v>
      </c>
      <c r="AM255" s="310"/>
      <c r="AN255" s="309" t="s">
        <v>5</v>
      </c>
      <c r="AO255" s="310"/>
      <c r="AP255" s="309" t="s">
        <v>6</v>
      </c>
      <c r="AQ255" s="310"/>
      <c r="AR255" s="309" t="s">
        <v>7</v>
      </c>
      <c r="AS255" s="310"/>
      <c r="AT255" s="309" t="s">
        <v>8</v>
      </c>
      <c r="AU255" s="310"/>
      <c r="AV255" s="309" t="s">
        <v>9</v>
      </c>
      <c r="AW255" s="310"/>
      <c r="AX255" s="309" t="s">
        <v>10</v>
      </c>
      <c r="AY255" s="310"/>
      <c r="AZ255" s="309" t="s">
        <v>11</v>
      </c>
      <c r="BA255" s="310"/>
      <c r="BB255" s="309" t="s">
        <v>12</v>
      </c>
      <c r="BC255" s="310"/>
      <c r="BD255" s="311" t="s">
        <v>40</v>
      </c>
      <c r="BE255" s="312"/>
      <c r="BF255" s="313" t="s">
        <v>41</v>
      </c>
      <c r="BG255" s="314"/>
      <c r="BI255" s="315" t="s">
        <v>0</v>
      </c>
      <c r="BJ255" s="309" t="s">
        <v>1</v>
      </c>
      <c r="BK255" s="310"/>
      <c r="BL255" s="309" t="s">
        <v>2</v>
      </c>
      <c r="BM255" s="310"/>
      <c r="BN255" s="309" t="s">
        <v>3</v>
      </c>
      <c r="BO255" s="310"/>
      <c r="BP255" s="309" t="s">
        <v>4</v>
      </c>
      <c r="BQ255" s="310"/>
      <c r="BR255" s="309" t="s">
        <v>5</v>
      </c>
      <c r="BS255" s="310"/>
      <c r="BT255" s="309" t="s">
        <v>6</v>
      </c>
      <c r="BU255" s="310"/>
      <c r="BV255" s="309" t="s">
        <v>7</v>
      </c>
      <c r="BW255" s="310"/>
      <c r="BX255" s="309" t="s">
        <v>8</v>
      </c>
      <c r="BY255" s="310"/>
      <c r="BZ255" s="309" t="s">
        <v>9</v>
      </c>
      <c r="CA255" s="310"/>
      <c r="CB255" s="309" t="s">
        <v>10</v>
      </c>
      <c r="CC255" s="310"/>
      <c r="CD255" s="309" t="s">
        <v>11</v>
      </c>
      <c r="CE255" s="310"/>
      <c r="CF255" s="309" t="s">
        <v>12</v>
      </c>
      <c r="CG255" s="310"/>
      <c r="CH255" s="311" t="s">
        <v>40</v>
      </c>
      <c r="CI255" s="312"/>
      <c r="CJ255" s="309" t="s">
        <v>41</v>
      </c>
      <c r="CK255" s="310"/>
    </row>
    <row r="256" spans="1:89" ht="15" thickTop="1" thickBot="1">
      <c r="A256" s="316"/>
      <c r="B256" s="293" t="s">
        <v>14</v>
      </c>
      <c r="C256" s="294" t="s">
        <v>15</v>
      </c>
      <c r="D256" s="295" t="s">
        <v>14</v>
      </c>
      <c r="E256" s="296" t="s">
        <v>15</v>
      </c>
      <c r="F256" s="293" t="s">
        <v>14</v>
      </c>
      <c r="G256" s="294" t="s">
        <v>15</v>
      </c>
      <c r="H256" s="295" t="s">
        <v>14</v>
      </c>
      <c r="I256" s="296" t="s">
        <v>15</v>
      </c>
      <c r="J256" s="293" t="s">
        <v>14</v>
      </c>
      <c r="K256" s="294" t="s">
        <v>15</v>
      </c>
      <c r="L256" s="295" t="s">
        <v>14</v>
      </c>
      <c r="M256" s="293" t="s">
        <v>15</v>
      </c>
      <c r="N256" s="297" t="s">
        <v>14</v>
      </c>
      <c r="O256" s="298" t="s">
        <v>15</v>
      </c>
      <c r="P256" s="293" t="s">
        <v>14</v>
      </c>
      <c r="Q256" s="294" t="s">
        <v>15</v>
      </c>
      <c r="R256" s="295" t="s">
        <v>14</v>
      </c>
      <c r="S256" s="296" t="s">
        <v>15</v>
      </c>
      <c r="T256" s="293" t="s">
        <v>14</v>
      </c>
      <c r="U256" s="294" t="s">
        <v>15</v>
      </c>
      <c r="V256" s="295" t="s">
        <v>14</v>
      </c>
      <c r="W256" s="296" t="s">
        <v>15</v>
      </c>
      <c r="X256" s="293" t="s">
        <v>14</v>
      </c>
      <c r="Y256" s="294" t="s">
        <v>15</v>
      </c>
      <c r="Z256" s="299" t="s">
        <v>14</v>
      </c>
      <c r="AA256" s="300" t="s">
        <v>15</v>
      </c>
      <c r="AB256" s="301" t="s">
        <v>14</v>
      </c>
      <c r="AC256" s="302" t="s">
        <v>15</v>
      </c>
      <c r="AE256" s="316"/>
      <c r="AF256" s="117" t="s">
        <v>14</v>
      </c>
      <c r="AG256" s="118" t="s">
        <v>15</v>
      </c>
      <c r="AH256" s="119" t="s">
        <v>14</v>
      </c>
      <c r="AI256" s="120" t="s">
        <v>15</v>
      </c>
      <c r="AJ256" s="117" t="s">
        <v>14</v>
      </c>
      <c r="AK256" s="118" t="s">
        <v>15</v>
      </c>
      <c r="AL256" s="119" t="s">
        <v>14</v>
      </c>
      <c r="AM256" s="120" t="s">
        <v>15</v>
      </c>
      <c r="AN256" s="117" t="s">
        <v>14</v>
      </c>
      <c r="AO256" s="118" t="s">
        <v>15</v>
      </c>
      <c r="AP256" s="119" t="s">
        <v>14</v>
      </c>
      <c r="AQ256" s="117" t="s">
        <v>15</v>
      </c>
      <c r="AR256" s="121" t="s">
        <v>14</v>
      </c>
      <c r="AS256" s="122" t="s">
        <v>15</v>
      </c>
      <c r="AT256" s="117" t="s">
        <v>14</v>
      </c>
      <c r="AU256" s="118" t="s">
        <v>15</v>
      </c>
      <c r="AV256" s="119" t="s">
        <v>14</v>
      </c>
      <c r="AW256" s="120" t="s">
        <v>15</v>
      </c>
      <c r="AX256" s="117" t="s">
        <v>14</v>
      </c>
      <c r="AY256" s="118" t="s">
        <v>15</v>
      </c>
      <c r="AZ256" s="119" t="s">
        <v>14</v>
      </c>
      <c r="BA256" s="120" t="s">
        <v>15</v>
      </c>
      <c r="BB256" s="117" t="s">
        <v>14</v>
      </c>
      <c r="BC256" s="118" t="s">
        <v>15</v>
      </c>
      <c r="BD256" s="28" t="s">
        <v>14</v>
      </c>
      <c r="BE256" s="123" t="s">
        <v>15</v>
      </c>
      <c r="BF256" s="177" t="s">
        <v>14</v>
      </c>
      <c r="BG256" s="178" t="s">
        <v>15</v>
      </c>
      <c r="BI256" s="316"/>
      <c r="BJ256" s="117" t="s">
        <v>14</v>
      </c>
      <c r="BK256" s="118" t="s">
        <v>15</v>
      </c>
      <c r="BL256" s="119" t="s">
        <v>14</v>
      </c>
      <c r="BM256" s="120" t="s">
        <v>15</v>
      </c>
      <c r="BN256" s="117" t="s">
        <v>14</v>
      </c>
      <c r="BO256" s="118" t="s">
        <v>15</v>
      </c>
      <c r="BP256" s="119" t="s">
        <v>14</v>
      </c>
      <c r="BQ256" s="120" t="s">
        <v>15</v>
      </c>
      <c r="BR256" s="117" t="s">
        <v>14</v>
      </c>
      <c r="BS256" s="118" t="s">
        <v>15</v>
      </c>
      <c r="BT256" s="119" t="s">
        <v>14</v>
      </c>
      <c r="BU256" s="117" t="s">
        <v>15</v>
      </c>
      <c r="BV256" s="121" t="s">
        <v>14</v>
      </c>
      <c r="BW256" s="122" t="s">
        <v>15</v>
      </c>
      <c r="BX256" s="117" t="s">
        <v>14</v>
      </c>
      <c r="BY256" s="118" t="s">
        <v>15</v>
      </c>
      <c r="BZ256" s="119" t="s">
        <v>14</v>
      </c>
      <c r="CA256" s="120" t="s">
        <v>15</v>
      </c>
      <c r="CB256" s="117" t="s">
        <v>14</v>
      </c>
      <c r="CC256" s="118" t="s">
        <v>15</v>
      </c>
      <c r="CD256" s="119" t="s">
        <v>14</v>
      </c>
      <c r="CE256" s="120" t="s">
        <v>15</v>
      </c>
      <c r="CF256" s="117" t="s">
        <v>14</v>
      </c>
      <c r="CG256" s="118" t="s">
        <v>15</v>
      </c>
      <c r="CH256" s="28" t="s">
        <v>14</v>
      </c>
      <c r="CI256" s="123" t="s">
        <v>15</v>
      </c>
      <c r="CJ256" s="121" t="s">
        <v>14</v>
      </c>
      <c r="CK256" s="122" t="s">
        <v>15</v>
      </c>
    </row>
    <row r="257" spans="1:89" ht="14" thickTop="1">
      <c r="A257" s="247" t="s">
        <v>16</v>
      </c>
      <c r="B257" s="127"/>
      <c r="C257" s="189"/>
      <c r="D257" s="128"/>
      <c r="E257" s="181"/>
      <c r="F257" s="127"/>
      <c r="G257" s="129"/>
      <c r="H257" s="128"/>
      <c r="I257" s="181"/>
      <c r="J257" s="127"/>
      <c r="K257" s="129"/>
      <c r="L257" s="128"/>
      <c r="M257" s="127"/>
      <c r="N257" s="180"/>
      <c r="O257" s="182"/>
      <c r="P257" s="127"/>
      <c r="Q257" s="129"/>
      <c r="R257" s="128"/>
      <c r="S257" s="181"/>
      <c r="T257" s="127"/>
      <c r="U257" s="129"/>
      <c r="V257" s="128"/>
      <c r="W257" s="181"/>
      <c r="X257" s="127"/>
      <c r="Y257" s="129"/>
      <c r="Z257" s="187"/>
      <c r="AA257" s="188"/>
      <c r="AB257" s="171">
        <f>B257+D257+F257+H257+J257+L257+N257+P257+R257+T257+V257+X257+Z257</f>
        <v>0</v>
      </c>
      <c r="AC257" s="172">
        <f>C257+E257+G257+I257+K257+M257+O257+Q257+S257+U257+W257+Y257+AA257</f>
        <v>0</v>
      </c>
      <c r="AE257" s="254" t="str">
        <f>$AE$9</f>
        <v>07:00 - 07:59</v>
      </c>
      <c r="AF257" s="127">
        <f>SUMIF($A$9:$A$32,$AE257,B$257:B$280)</f>
        <v>3367</v>
      </c>
      <c r="AG257" s="189">
        <f t="shared" ref="AG257:BE259" si="301">SUMIF($A$9:$A$32,$AE257,C$257:C$280)</f>
        <v>978</v>
      </c>
      <c r="AH257" s="128">
        <f t="shared" si="301"/>
        <v>1171</v>
      </c>
      <c r="AI257" s="181">
        <f t="shared" si="301"/>
        <v>781</v>
      </c>
      <c r="AJ257" s="127">
        <f t="shared" si="301"/>
        <v>505</v>
      </c>
      <c r="AK257" s="129">
        <f t="shared" si="301"/>
        <v>370</v>
      </c>
      <c r="AL257" s="128">
        <f t="shared" si="301"/>
        <v>1280</v>
      </c>
      <c r="AM257" s="181">
        <f t="shared" si="301"/>
        <v>1562</v>
      </c>
      <c r="AN257" s="127">
        <f t="shared" si="301"/>
        <v>144</v>
      </c>
      <c r="AO257" s="129">
        <f t="shared" si="301"/>
        <v>484</v>
      </c>
      <c r="AP257" s="128">
        <f t="shared" si="301"/>
        <v>229</v>
      </c>
      <c r="AQ257" s="127">
        <f t="shared" si="301"/>
        <v>1023</v>
      </c>
      <c r="AR257" s="180">
        <f t="shared" si="301"/>
        <v>1085</v>
      </c>
      <c r="AS257" s="182">
        <f t="shared" si="301"/>
        <v>1580</v>
      </c>
      <c r="AT257" s="127">
        <f t="shared" si="301"/>
        <v>803</v>
      </c>
      <c r="AU257" s="129">
        <f t="shared" si="301"/>
        <v>840</v>
      </c>
      <c r="AV257" s="128">
        <f t="shared" si="301"/>
        <v>1345</v>
      </c>
      <c r="AW257" s="181">
        <f t="shared" si="301"/>
        <v>917</v>
      </c>
      <c r="AX257" s="127">
        <f t="shared" si="301"/>
        <v>232</v>
      </c>
      <c r="AY257" s="129">
        <f t="shared" si="301"/>
        <v>532</v>
      </c>
      <c r="AZ257" s="128">
        <f t="shared" si="301"/>
        <v>857</v>
      </c>
      <c r="BA257" s="181">
        <f t="shared" si="301"/>
        <v>1192</v>
      </c>
      <c r="BB257" s="127">
        <f t="shared" si="301"/>
        <v>927</v>
      </c>
      <c r="BC257" s="129">
        <f t="shared" si="301"/>
        <v>744</v>
      </c>
      <c r="BD257" s="187">
        <f t="shared" si="301"/>
        <v>2492</v>
      </c>
      <c r="BE257" s="188">
        <f t="shared" si="301"/>
        <v>2003</v>
      </c>
      <c r="BF257" s="171">
        <f>AF257+AH257+AJ257+AL257+AN257+AP257+AR257+AT257+AV257+AX257+AZ257+BB257+BD257</f>
        <v>14437</v>
      </c>
      <c r="BG257" s="172">
        <f>AG257+AI257+AK257+AM257+AO257+AQ257+AS257+AU257+AW257+AY257+BA257+BC257+BE257</f>
        <v>13006</v>
      </c>
      <c r="BI257" s="126" t="s">
        <v>16</v>
      </c>
      <c r="BJ257" s="130">
        <f t="shared" ref="BJ257:CK257" si="302">B257/B281</f>
        <v>0</v>
      </c>
      <c r="BK257" s="131">
        <f t="shared" si="302"/>
        <v>0</v>
      </c>
      <c r="BL257" s="132">
        <f t="shared" si="302"/>
        <v>0</v>
      </c>
      <c r="BM257" s="133">
        <f t="shared" si="302"/>
        <v>0</v>
      </c>
      <c r="BN257" s="130">
        <f t="shared" si="302"/>
        <v>0</v>
      </c>
      <c r="BO257" s="131">
        <f t="shared" si="302"/>
        <v>0</v>
      </c>
      <c r="BP257" s="132">
        <f t="shared" si="302"/>
        <v>0</v>
      </c>
      <c r="BQ257" s="133">
        <f t="shared" si="302"/>
        <v>0</v>
      </c>
      <c r="BR257" s="130">
        <f t="shared" si="302"/>
        <v>0</v>
      </c>
      <c r="BS257" s="131">
        <f t="shared" si="302"/>
        <v>0</v>
      </c>
      <c r="BT257" s="132">
        <f t="shared" si="302"/>
        <v>0</v>
      </c>
      <c r="BU257" s="130">
        <f t="shared" si="302"/>
        <v>0</v>
      </c>
      <c r="BV257" s="134">
        <f t="shared" si="302"/>
        <v>0</v>
      </c>
      <c r="BW257" s="135">
        <f t="shared" si="302"/>
        <v>0</v>
      </c>
      <c r="BX257" s="130">
        <f t="shared" si="302"/>
        <v>0</v>
      </c>
      <c r="BY257" s="131">
        <f t="shared" si="302"/>
        <v>0</v>
      </c>
      <c r="BZ257" s="132">
        <f t="shared" si="302"/>
        <v>0</v>
      </c>
      <c r="CA257" s="133">
        <f t="shared" si="302"/>
        <v>0</v>
      </c>
      <c r="CB257" s="130">
        <f t="shared" si="302"/>
        <v>0</v>
      </c>
      <c r="CC257" s="131">
        <f t="shared" si="302"/>
        <v>0</v>
      </c>
      <c r="CD257" s="132">
        <f t="shared" si="302"/>
        <v>0</v>
      </c>
      <c r="CE257" s="133">
        <f t="shared" si="302"/>
        <v>0</v>
      </c>
      <c r="CF257" s="130">
        <f t="shared" si="302"/>
        <v>0</v>
      </c>
      <c r="CG257" s="131">
        <f t="shared" si="302"/>
        <v>0</v>
      </c>
      <c r="CH257" s="132">
        <f t="shared" si="302"/>
        <v>0</v>
      </c>
      <c r="CI257" s="130">
        <f t="shared" si="302"/>
        <v>0</v>
      </c>
      <c r="CJ257" s="136">
        <f t="shared" si="302"/>
        <v>0</v>
      </c>
      <c r="CK257" s="137">
        <f t="shared" si="302"/>
        <v>0</v>
      </c>
    </row>
    <row r="258" spans="1:89">
      <c r="A258" s="248" t="s">
        <v>17</v>
      </c>
      <c r="B258" s="192">
        <v>261</v>
      </c>
      <c r="C258" s="193">
        <v>0</v>
      </c>
      <c r="D258" s="194">
        <v>94</v>
      </c>
      <c r="E258" s="195">
        <v>1</v>
      </c>
      <c r="F258" s="192">
        <v>44</v>
      </c>
      <c r="G258" s="196">
        <v>0</v>
      </c>
      <c r="H258" s="194">
        <v>164</v>
      </c>
      <c r="I258" s="195">
        <v>9</v>
      </c>
      <c r="J258" s="192">
        <v>3</v>
      </c>
      <c r="K258" s="196">
        <v>3</v>
      </c>
      <c r="L258" s="194">
        <v>6</v>
      </c>
      <c r="M258" s="192">
        <v>10</v>
      </c>
      <c r="N258" s="197">
        <v>23</v>
      </c>
      <c r="O258" s="198">
        <v>12</v>
      </c>
      <c r="P258" s="192">
        <v>13</v>
      </c>
      <c r="Q258" s="196">
        <v>1</v>
      </c>
      <c r="R258" s="194">
        <v>18</v>
      </c>
      <c r="S258" s="195">
        <v>12</v>
      </c>
      <c r="T258" s="192">
        <v>2</v>
      </c>
      <c r="U258" s="196">
        <v>0</v>
      </c>
      <c r="V258" s="194">
        <v>3</v>
      </c>
      <c r="W258" s="195">
        <v>0</v>
      </c>
      <c r="X258" s="192">
        <v>0</v>
      </c>
      <c r="Y258" s="196">
        <v>0</v>
      </c>
      <c r="Z258" s="194">
        <v>0</v>
      </c>
      <c r="AA258" s="192">
        <v>0</v>
      </c>
      <c r="AB258" s="173">
        <f>B258+D258+F258+H258+J258+L258+N258+P258+R258+T258+V258+X258+Z258</f>
        <v>631</v>
      </c>
      <c r="AC258" s="174">
        <f t="shared" ref="AC258:AC277" si="303">C258+E258+G258+I258+K258+M258+O258+Q258+S258+U258+W258+Y258+AA258</f>
        <v>48</v>
      </c>
      <c r="AE258" s="255" t="str">
        <f>$AE$10</f>
        <v>08:00 - 08:59</v>
      </c>
      <c r="AF258" s="127">
        <f>SUMIF($A$9:$A$32,$AE258,B$257:B$280)</f>
        <v>3616</v>
      </c>
      <c r="AG258" s="193">
        <f t="shared" si="301"/>
        <v>1156</v>
      </c>
      <c r="AH258" s="194">
        <f t="shared" si="301"/>
        <v>1254</v>
      </c>
      <c r="AI258" s="195">
        <f t="shared" si="301"/>
        <v>805</v>
      </c>
      <c r="AJ258" s="192">
        <f t="shared" si="301"/>
        <v>536</v>
      </c>
      <c r="AK258" s="196">
        <f t="shared" si="301"/>
        <v>350</v>
      </c>
      <c r="AL258" s="194">
        <f t="shared" si="301"/>
        <v>1375</v>
      </c>
      <c r="AM258" s="195">
        <f t="shared" si="301"/>
        <v>2052</v>
      </c>
      <c r="AN258" s="192">
        <f t="shared" si="301"/>
        <v>175</v>
      </c>
      <c r="AO258" s="196">
        <f t="shared" si="301"/>
        <v>503</v>
      </c>
      <c r="AP258" s="194">
        <f t="shared" si="301"/>
        <v>245</v>
      </c>
      <c r="AQ258" s="192">
        <f t="shared" si="301"/>
        <v>1264</v>
      </c>
      <c r="AR258" s="197">
        <f t="shared" si="301"/>
        <v>1213</v>
      </c>
      <c r="AS258" s="198">
        <f t="shared" si="301"/>
        <v>2136</v>
      </c>
      <c r="AT258" s="192">
        <f t="shared" si="301"/>
        <v>793</v>
      </c>
      <c r="AU258" s="196">
        <f t="shared" si="301"/>
        <v>856</v>
      </c>
      <c r="AV258" s="194">
        <f t="shared" si="301"/>
        <v>1327</v>
      </c>
      <c r="AW258" s="195">
        <f t="shared" si="301"/>
        <v>1050</v>
      </c>
      <c r="AX258" s="192">
        <f t="shared" si="301"/>
        <v>234</v>
      </c>
      <c r="AY258" s="196">
        <f t="shared" si="301"/>
        <v>536</v>
      </c>
      <c r="AZ258" s="194">
        <f t="shared" si="301"/>
        <v>776</v>
      </c>
      <c r="BA258" s="195">
        <f t="shared" si="301"/>
        <v>1446</v>
      </c>
      <c r="BB258" s="192">
        <f t="shared" si="301"/>
        <v>913</v>
      </c>
      <c r="BC258" s="196">
        <f t="shared" si="301"/>
        <v>997</v>
      </c>
      <c r="BD258" s="194">
        <f t="shared" si="301"/>
        <v>2641</v>
      </c>
      <c r="BE258" s="192">
        <f t="shared" si="301"/>
        <v>2224</v>
      </c>
      <c r="BF258" s="173">
        <f>SUM(AF258,AH258,AJ258,AL258,AN258,AP258,AR258,AT258,AV258,AX258,AZ258,BB258,BD258)</f>
        <v>15098</v>
      </c>
      <c r="BG258" s="174">
        <f>SUM(AG258,AI258,AK258,AM258,AO258,AQ258,AS258,AU258,AW258,AY258,BA258,BC258,BE258)</f>
        <v>15375</v>
      </c>
      <c r="BI258" s="138" t="s">
        <v>17</v>
      </c>
      <c r="BJ258" s="130">
        <f t="shared" ref="BJ258:CK258" si="304">B258/B281</f>
        <v>6.1741537151373217E-3</v>
      </c>
      <c r="BK258" s="131">
        <f t="shared" si="304"/>
        <v>0</v>
      </c>
      <c r="BL258" s="132">
        <f t="shared" si="304"/>
        <v>5.6746151524298223E-3</v>
      </c>
      <c r="BM258" s="133">
        <f t="shared" si="304"/>
        <v>6.9013112491373365E-5</v>
      </c>
      <c r="BN258" s="130">
        <f t="shared" si="304"/>
        <v>5.2941884249789435E-3</v>
      </c>
      <c r="BO258" s="131">
        <f t="shared" si="304"/>
        <v>0</v>
      </c>
      <c r="BP258" s="132">
        <f t="shared" si="304"/>
        <v>5.9484947406601377E-3</v>
      </c>
      <c r="BQ258" s="133">
        <f t="shared" si="304"/>
        <v>2.3429568114961081E-4</v>
      </c>
      <c r="BR258" s="130">
        <f t="shared" si="304"/>
        <v>8.7514585764294052E-4</v>
      </c>
      <c r="BS258" s="131">
        <f t="shared" si="304"/>
        <v>6.5047701647875109E-4</v>
      </c>
      <c r="BT258" s="132">
        <f t="shared" si="304"/>
        <v>8.6868394382510496E-4</v>
      </c>
      <c r="BU258" s="130">
        <f t="shared" si="304"/>
        <v>6.5785145714097762E-4</v>
      </c>
      <c r="BV258" s="134">
        <f t="shared" si="304"/>
        <v>1.086648398374752E-3</v>
      </c>
      <c r="BW258" s="135">
        <f t="shared" si="304"/>
        <v>4.3263510833904174E-4</v>
      </c>
      <c r="BX258" s="130">
        <f t="shared" si="304"/>
        <v>1.0437575270975511E-3</v>
      </c>
      <c r="BY258" s="131">
        <f t="shared" si="304"/>
        <v>7.793017456359102E-5</v>
      </c>
      <c r="BZ258" s="132">
        <f t="shared" si="304"/>
        <v>9.2189500640204865E-4</v>
      </c>
      <c r="CA258" s="133">
        <f t="shared" si="304"/>
        <v>6.5097103178908533E-4</v>
      </c>
      <c r="CB258" s="130">
        <f t="shared" si="304"/>
        <v>3.84172109104879E-4</v>
      </c>
      <c r="CC258" s="131">
        <f t="shared" si="304"/>
        <v>0</v>
      </c>
      <c r="CD258" s="132">
        <f t="shared" si="304"/>
        <v>1.536806516059628E-4</v>
      </c>
      <c r="CE258" s="133">
        <f t="shared" si="304"/>
        <v>0</v>
      </c>
      <c r="CF258" s="130">
        <f t="shared" si="304"/>
        <v>0</v>
      </c>
      <c r="CG258" s="131">
        <f t="shared" si="304"/>
        <v>0</v>
      </c>
      <c r="CH258" s="132">
        <f t="shared" si="304"/>
        <v>0</v>
      </c>
      <c r="CI258" s="130">
        <f t="shared" si="304"/>
        <v>0</v>
      </c>
      <c r="CJ258" s="136">
        <f t="shared" si="304"/>
        <v>2.5882401197727598E-3</v>
      </c>
      <c r="CK258" s="137">
        <f t="shared" si="304"/>
        <v>1.9739520576394002E-4</v>
      </c>
    </row>
    <row r="259" spans="1:89" ht="14" thickBot="1">
      <c r="A259" s="249" t="s">
        <v>18</v>
      </c>
      <c r="B259" s="199">
        <v>1574</v>
      </c>
      <c r="C259" s="200">
        <v>0</v>
      </c>
      <c r="D259" s="201">
        <v>586</v>
      </c>
      <c r="E259" s="202">
        <v>2</v>
      </c>
      <c r="F259" s="199">
        <v>225</v>
      </c>
      <c r="G259" s="203">
        <v>15</v>
      </c>
      <c r="H259" s="201">
        <v>809</v>
      </c>
      <c r="I259" s="202">
        <v>218</v>
      </c>
      <c r="J259" s="199">
        <v>34</v>
      </c>
      <c r="K259" s="203">
        <v>36</v>
      </c>
      <c r="L259" s="201">
        <v>40</v>
      </c>
      <c r="M259" s="199">
        <v>212</v>
      </c>
      <c r="N259" s="204">
        <v>327</v>
      </c>
      <c r="O259" s="205">
        <v>346</v>
      </c>
      <c r="P259" s="199">
        <v>171</v>
      </c>
      <c r="Q259" s="203">
        <v>196</v>
      </c>
      <c r="R259" s="201">
        <v>304</v>
      </c>
      <c r="S259" s="202">
        <v>278</v>
      </c>
      <c r="T259" s="199">
        <v>60</v>
      </c>
      <c r="U259" s="203">
        <v>177</v>
      </c>
      <c r="V259" s="201">
        <v>203</v>
      </c>
      <c r="W259" s="202">
        <v>320</v>
      </c>
      <c r="X259" s="199">
        <v>243</v>
      </c>
      <c r="Y259" s="203">
        <v>177</v>
      </c>
      <c r="Z259" s="201">
        <v>666</v>
      </c>
      <c r="AA259" s="199">
        <v>518</v>
      </c>
      <c r="AB259" s="173">
        <f>B259+D259+F259+H259+J259+L259+N259+P259+R259+T259+V259+X259+Z259</f>
        <v>5242</v>
      </c>
      <c r="AC259" s="174">
        <f t="shared" si="303"/>
        <v>2495</v>
      </c>
      <c r="AE259" s="254" t="str">
        <f>$AE$11</f>
        <v>09:00 - 09:59</v>
      </c>
      <c r="AF259" s="127">
        <f>SUMIF($A$9:$A$32,$AE259,B$257:B$280)</f>
        <v>3213</v>
      </c>
      <c r="AG259" s="200">
        <f t="shared" si="301"/>
        <v>1236</v>
      </c>
      <c r="AH259" s="201">
        <f t="shared" si="301"/>
        <v>1221</v>
      </c>
      <c r="AI259" s="202">
        <f t="shared" si="301"/>
        <v>807</v>
      </c>
      <c r="AJ259" s="199">
        <f t="shared" si="301"/>
        <v>453</v>
      </c>
      <c r="AK259" s="203">
        <f t="shared" si="301"/>
        <v>270</v>
      </c>
      <c r="AL259" s="201">
        <f t="shared" si="301"/>
        <v>1433</v>
      </c>
      <c r="AM259" s="202">
        <f t="shared" si="301"/>
        <v>1710</v>
      </c>
      <c r="AN259" s="199">
        <f t="shared" si="301"/>
        <v>188</v>
      </c>
      <c r="AO259" s="203">
        <f t="shared" si="301"/>
        <v>560</v>
      </c>
      <c r="AP259" s="201">
        <f t="shared" si="301"/>
        <v>249</v>
      </c>
      <c r="AQ259" s="199">
        <f t="shared" si="301"/>
        <v>1285</v>
      </c>
      <c r="AR259" s="204">
        <f t="shared" si="301"/>
        <v>1115</v>
      </c>
      <c r="AS259" s="205">
        <f t="shared" si="301"/>
        <v>2206</v>
      </c>
      <c r="AT259" s="199">
        <f t="shared" si="301"/>
        <v>733</v>
      </c>
      <c r="AU259" s="203">
        <f t="shared" si="301"/>
        <v>794</v>
      </c>
      <c r="AV259" s="201">
        <f t="shared" si="301"/>
        <v>1364</v>
      </c>
      <c r="AW259" s="202">
        <f t="shared" si="301"/>
        <v>989</v>
      </c>
      <c r="AX259" s="199">
        <f t="shared" si="301"/>
        <v>209</v>
      </c>
      <c r="AY259" s="203">
        <f t="shared" si="301"/>
        <v>432</v>
      </c>
      <c r="AZ259" s="201">
        <f t="shared" si="301"/>
        <v>706</v>
      </c>
      <c r="BA259" s="202">
        <f t="shared" si="301"/>
        <v>1670</v>
      </c>
      <c r="BB259" s="199">
        <f t="shared" si="301"/>
        <v>881</v>
      </c>
      <c r="BC259" s="203">
        <f t="shared" si="301"/>
        <v>784</v>
      </c>
      <c r="BD259" s="201">
        <f t="shared" si="301"/>
        <v>2540</v>
      </c>
      <c r="BE259" s="199">
        <f t="shared" si="301"/>
        <v>1803</v>
      </c>
      <c r="BF259" s="173">
        <f>SUM(AF259,AH259,AJ259,AL259,AN259,AP259,AR259,AT259,AV259,AX259,AZ259,BB259,BD259)</f>
        <v>14305</v>
      </c>
      <c r="BG259" s="174">
        <f>SUM(AG259,AI259,AK259,AM259,AO259,AQ259,AS259,AU259,AW259,AY259,BA259,BC259,BE259)</f>
        <v>14546</v>
      </c>
      <c r="BI259" s="147" t="s">
        <v>18</v>
      </c>
      <c r="BJ259" s="130">
        <f t="shared" ref="BJ259:CK259" si="305">B259/B281</f>
        <v>3.7234168381709364E-2</v>
      </c>
      <c r="BK259" s="131">
        <f t="shared" si="305"/>
        <v>0</v>
      </c>
      <c r="BL259" s="132">
        <f t="shared" si="305"/>
        <v>3.5375792333232722E-2</v>
      </c>
      <c r="BM259" s="133">
        <f t="shared" si="305"/>
        <v>1.3802622498274673E-4</v>
      </c>
      <c r="BN259" s="130">
        <f t="shared" si="305"/>
        <v>2.7072554445915054E-2</v>
      </c>
      <c r="BO259" s="131">
        <f t="shared" si="305"/>
        <v>2.7782922763474717E-3</v>
      </c>
      <c r="BP259" s="132">
        <f t="shared" si="305"/>
        <v>2.9343489299963728E-2</v>
      </c>
      <c r="BQ259" s="133">
        <f t="shared" si="305"/>
        <v>5.6751620545127954E-3</v>
      </c>
      <c r="BR259" s="130">
        <f t="shared" si="305"/>
        <v>9.9183197199533262E-3</v>
      </c>
      <c r="BS259" s="131">
        <f t="shared" si="305"/>
        <v>7.8057241977450131E-3</v>
      </c>
      <c r="BT259" s="132">
        <f t="shared" si="305"/>
        <v>5.7912262921673667E-3</v>
      </c>
      <c r="BU259" s="130">
        <f t="shared" si="305"/>
        <v>1.3946450891388724E-2</v>
      </c>
      <c r="BV259" s="134">
        <f t="shared" si="305"/>
        <v>1.544930548993669E-2</v>
      </c>
      <c r="BW259" s="135">
        <f t="shared" si="305"/>
        <v>1.2474312290442369E-2</v>
      </c>
      <c r="BX259" s="130">
        <f t="shared" si="305"/>
        <v>1.3729425933360096E-2</v>
      </c>
      <c r="BY259" s="131">
        <f t="shared" si="305"/>
        <v>1.527431421446384E-2</v>
      </c>
      <c r="BZ259" s="132">
        <f t="shared" si="305"/>
        <v>1.556978233034571E-2</v>
      </c>
      <c r="CA259" s="133">
        <f t="shared" si="305"/>
        <v>1.5080828903113812E-2</v>
      </c>
      <c r="CB259" s="130">
        <f t="shared" si="305"/>
        <v>1.152516327314637E-2</v>
      </c>
      <c r="CC259" s="131">
        <f t="shared" si="305"/>
        <v>3.4442498540572096E-2</v>
      </c>
      <c r="CD259" s="132">
        <f t="shared" si="305"/>
        <v>1.0399057425336818E-2</v>
      </c>
      <c r="CE259" s="133">
        <f t="shared" si="305"/>
        <v>1.5461925009663703E-2</v>
      </c>
      <c r="CF259" s="130">
        <f t="shared" si="305"/>
        <v>1.3728813559322034E-2</v>
      </c>
      <c r="CG259" s="131">
        <f t="shared" si="305"/>
        <v>1.9022031166039764E-2</v>
      </c>
      <c r="CH259" s="132">
        <f t="shared" si="305"/>
        <v>1.5428094885100075E-2</v>
      </c>
      <c r="CI259" s="130">
        <f t="shared" si="305"/>
        <v>1.2883969655515482E-2</v>
      </c>
      <c r="CJ259" s="136">
        <f t="shared" si="305"/>
        <v>2.150167148628971E-2</v>
      </c>
      <c r="CK259" s="137">
        <f t="shared" si="305"/>
        <v>1.0260438299604798E-2</v>
      </c>
    </row>
    <row r="260" spans="1:89" ht="15" thickTop="1" thickBot="1">
      <c r="A260" s="248" t="s">
        <v>19</v>
      </c>
      <c r="B260" s="192">
        <v>2730</v>
      </c>
      <c r="C260" s="193">
        <v>467</v>
      </c>
      <c r="D260" s="194">
        <v>975</v>
      </c>
      <c r="E260" s="195">
        <v>483</v>
      </c>
      <c r="F260" s="192">
        <v>434</v>
      </c>
      <c r="G260" s="196">
        <v>163</v>
      </c>
      <c r="H260" s="194">
        <v>1012</v>
      </c>
      <c r="I260" s="195">
        <v>797</v>
      </c>
      <c r="J260" s="192">
        <v>83</v>
      </c>
      <c r="K260" s="196">
        <v>176</v>
      </c>
      <c r="L260" s="194">
        <v>167</v>
      </c>
      <c r="M260" s="192">
        <v>553</v>
      </c>
      <c r="N260" s="197">
        <v>761</v>
      </c>
      <c r="O260" s="198">
        <v>1116</v>
      </c>
      <c r="P260" s="192">
        <v>540</v>
      </c>
      <c r="Q260" s="196">
        <v>529</v>
      </c>
      <c r="R260" s="194">
        <v>877</v>
      </c>
      <c r="S260" s="195">
        <v>769</v>
      </c>
      <c r="T260" s="192">
        <v>186</v>
      </c>
      <c r="U260" s="196">
        <v>386</v>
      </c>
      <c r="V260" s="194">
        <v>597</v>
      </c>
      <c r="W260" s="195">
        <v>918</v>
      </c>
      <c r="X260" s="192">
        <v>744</v>
      </c>
      <c r="Y260" s="196">
        <v>506</v>
      </c>
      <c r="Z260" s="194">
        <v>1815</v>
      </c>
      <c r="AA260" s="192">
        <v>1498</v>
      </c>
      <c r="AB260" s="173">
        <f>B260+D260+F260+H260+J260+L260+N260+P260+R260+T260+V260+X260+Z260</f>
        <v>10921</v>
      </c>
      <c r="AC260" s="174">
        <f t="shared" si="303"/>
        <v>8361</v>
      </c>
      <c r="AE260" s="253" t="s">
        <v>13</v>
      </c>
      <c r="AF260" s="20">
        <f t="shared" ref="AF260:BG260" si="306">SUM(AF257:AF259)</f>
        <v>10196</v>
      </c>
      <c r="AG260" s="21">
        <f t="shared" si="306"/>
        <v>3370</v>
      </c>
      <c r="AH260" s="20">
        <f t="shared" si="306"/>
        <v>3646</v>
      </c>
      <c r="AI260" s="21">
        <f t="shared" si="306"/>
        <v>2393</v>
      </c>
      <c r="AJ260" s="20">
        <f t="shared" si="306"/>
        <v>1494</v>
      </c>
      <c r="AK260" s="21">
        <f t="shared" si="306"/>
        <v>990</v>
      </c>
      <c r="AL260" s="20">
        <f t="shared" si="306"/>
        <v>4088</v>
      </c>
      <c r="AM260" s="21">
        <f t="shared" si="306"/>
        <v>5324</v>
      </c>
      <c r="AN260" s="20">
        <f t="shared" si="306"/>
        <v>507</v>
      </c>
      <c r="AO260" s="21">
        <f t="shared" si="306"/>
        <v>1547</v>
      </c>
      <c r="AP260" s="20">
        <f t="shared" si="306"/>
        <v>723</v>
      </c>
      <c r="AQ260" s="21">
        <f t="shared" si="306"/>
        <v>3572</v>
      </c>
      <c r="AR260" s="20">
        <f t="shared" si="306"/>
        <v>3413</v>
      </c>
      <c r="AS260" s="21">
        <f t="shared" si="306"/>
        <v>5922</v>
      </c>
      <c r="AT260" s="20">
        <f t="shared" si="306"/>
        <v>2329</v>
      </c>
      <c r="AU260" s="21">
        <f t="shared" si="306"/>
        <v>2490</v>
      </c>
      <c r="AV260" s="20">
        <f t="shared" si="306"/>
        <v>4036</v>
      </c>
      <c r="AW260" s="21">
        <f t="shared" si="306"/>
        <v>2956</v>
      </c>
      <c r="AX260" s="20">
        <f t="shared" si="306"/>
        <v>675</v>
      </c>
      <c r="AY260" s="21">
        <f t="shared" si="306"/>
        <v>1500</v>
      </c>
      <c r="AZ260" s="20">
        <f t="shared" si="306"/>
        <v>2339</v>
      </c>
      <c r="BA260" s="21">
        <f t="shared" si="306"/>
        <v>4308</v>
      </c>
      <c r="BB260" s="20">
        <f t="shared" si="306"/>
        <v>2721</v>
      </c>
      <c r="BC260" s="21">
        <f t="shared" si="306"/>
        <v>2525</v>
      </c>
      <c r="BD260" s="20">
        <f t="shared" si="306"/>
        <v>7673</v>
      </c>
      <c r="BE260" s="21">
        <f t="shared" si="306"/>
        <v>6030</v>
      </c>
      <c r="BF260" s="175">
        <f t="shared" si="306"/>
        <v>43840</v>
      </c>
      <c r="BG260" s="176">
        <f t="shared" si="306"/>
        <v>42927</v>
      </c>
      <c r="BI260" s="138" t="s">
        <v>19</v>
      </c>
      <c r="BJ260" s="130">
        <f t="shared" ref="BJ260:CK260" si="307">B260/B281</f>
        <v>6.4580228514654739E-2</v>
      </c>
      <c r="BK260" s="131">
        <f t="shared" si="307"/>
        <v>1.5209744658676394E-2</v>
      </c>
      <c r="BL260" s="132">
        <f t="shared" si="307"/>
        <v>5.8859040144883794E-2</v>
      </c>
      <c r="BM260" s="133">
        <f t="shared" si="307"/>
        <v>3.3333333333333333E-2</v>
      </c>
      <c r="BN260" s="130">
        <f t="shared" si="307"/>
        <v>5.2219949464565034E-2</v>
      </c>
      <c r="BO260" s="131">
        <f t="shared" si="307"/>
        <v>3.0190776069642527E-2</v>
      </c>
      <c r="BP260" s="132">
        <f t="shared" si="307"/>
        <v>3.6706565107000363E-2</v>
      </c>
      <c r="BQ260" s="133">
        <f t="shared" si="307"/>
        <v>2.074818420847109E-2</v>
      </c>
      <c r="BR260" s="130">
        <f t="shared" si="307"/>
        <v>2.4212368728121353E-2</v>
      </c>
      <c r="BS260" s="131">
        <f t="shared" si="307"/>
        <v>3.8161318300086733E-2</v>
      </c>
      <c r="BT260" s="132">
        <f t="shared" si="307"/>
        <v>2.4178369769798754E-2</v>
      </c>
      <c r="BU260" s="130">
        <f t="shared" si="307"/>
        <v>3.6379185579896056E-2</v>
      </c>
      <c r="BV260" s="134">
        <f t="shared" si="307"/>
        <v>3.5953888311442882E-2</v>
      </c>
      <c r="BW260" s="135">
        <f t="shared" si="307"/>
        <v>4.0235065075530881E-2</v>
      </c>
      <c r="BX260" s="130">
        <f t="shared" si="307"/>
        <v>4.3356081894821354E-2</v>
      </c>
      <c r="BY260" s="131">
        <f t="shared" si="307"/>
        <v>4.1225062344139654E-2</v>
      </c>
      <c r="BZ260" s="132">
        <f t="shared" si="307"/>
        <v>4.491677336747759E-2</v>
      </c>
      <c r="CA260" s="133">
        <f t="shared" si="307"/>
        <v>4.1716393620483891E-2</v>
      </c>
      <c r="CB260" s="130">
        <f t="shared" si="307"/>
        <v>3.5728006146753748E-2</v>
      </c>
      <c r="CC260" s="131">
        <f t="shared" si="307"/>
        <v>7.5111889472660051E-2</v>
      </c>
      <c r="CD260" s="132">
        <f t="shared" si="307"/>
        <v>3.0582449669586599E-2</v>
      </c>
      <c r="CE260" s="133">
        <f t="shared" si="307"/>
        <v>4.4356397371472747E-2</v>
      </c>
      <c r="CF260" s="130">
        <f t="shared" si="307"/>
        <v>4.2033898305084749E-2</v>
      </c>
      <c r="CG260" s="131">
        <f t="shared" si="307"/>
        <v>5.4379365932294463E-2</v>
      </c>
      <c r="CH260" s="132">
        <f t="shared" si="307"/>
        <v>4.2045033358042994E-2</v>
      </c>
      <c r="CI260" s="130">
        <f t="shared" si="307"/>
        <v>3.7259047382166399E-2</v>
      </c>
      <c r="CJ260" s="136">
        <f t="shared" si="307"/>
        <v>4.4795832564244548E-2</v>
      </c>
      <c r="CK260" s="137">
        <f t="shared" si="307"/>
        <v>3.4383777404006298E-2</v>
      </c>
    </row>
    <row r="261" spans="1:89" ht="14" thickTop="1">
      <c r="A261" s="249" t="s">
        <v>20</v>
      </c>
      <c r="B261" s="199">
        <v>3367</v>
      </c>
      <c r="C261" s="200">
        <v>978</v>
      </c>
      <c r="D261" s="201">
        <v>1171</v>
      </c>
      <c r="E261" s="202">
        <v>781</v>
      </c>
      <c r="F261" s="199">
        <v>505</v>
      </c>
      <c r="G261" s="203">
        <v>370</v>
      </c>
      <c r="H261" s="201">
        <v>1280</v>
      </c>
      <c r="I261" s="202">
        <v>1562</v>
      </c>
      <c r="J261" s="199">
        <v>144</v>
      </c>
      <c r="K261" s="203">
        <v>484</v>
      </c>
      <c r="L261" s="201">
        <v>229</v>
      </c>
      <c r="M261" s="199">
        <v>1023</v>
      </c>
      <c r="N261" s="204">
        <v>1085</v>
      </c>
      <c r="O261" s="205">
        <v>1580</v>
      </c>
      <c r="P261" s="199">
        <v>803</v>
      </c>
      <c r="Q261" s="203">
        <v>840</v>
      </c>
      <c r="R261" s="201">
        <v>1345</v>
      </c>
      <c r="S261" s="202">
        <v>917</v>
      </c>
      <c r="T261" s="199">
        <v>232</v>
      </c>
      <c r="U261" s="203">
        <v>532</v>
      </c>
      <c r="V261" s="201">
        <v>857</v>
      </c>
      <c r="W261" s="202">
        <v>1192</v>
      </c>
      <c r="X261" s="199">
        <v>927</v>
      </c>
      <c r="Y261" s="203">
        <v>744</v>
      </c>
      <c r="Z261" s="201">
        <v>2492</v>
      </c>
      <c r="AA261" s="199">
        <v>2003</v>
      </c>
      <c r="AB261" s="173">
        <f t="shared" ref="AB261:AB277" si="308">B261+D261+F261+H261+J261+L261+N261+P261+R261+T261+V261+X261+Z261</f>
        <v>14437</v>
      </c>
      <c r="AC261" s="174">
        <f t="shared" si="303"/>
        <v>13006</v>
      </c>
      <c r="BI261" s="147" t="s">
        <v>20</v>
      </c>
      <c r="BJ261" s="130">
        <f t="shared" ref="BJ261:CK261" si="309">B261/B281</f>
        <v>7.9648948501407524E-2</v>
      </c>
      <c r="BK261" s="131">
        <f t="shared" si="309"/>
        <v>3.1852527357998955E-2</v>
      </c>
      <c r="BL261" s="132">
        <f t="shared" si="309"/>
        <v>7.0691216420162989E-2</v>
      </c>
      <c r="BM261" s="133">
        <f t="shared" si="309"/>
        <v>5.3899240855762594E-2</v>
      </c>
      <c r="BN261" s="130">
        <f t="shared" si="309"/>
        <v>6.0762844423053783E-2</v>
      </c>
      <c r="BO261" s="131">
        <f t="shared" si="309"/>
        <v>6.853120948323764E-2</v>
      </c>
      <c r="BP261" s="132">
        <f t="shared" si="309"/>
        <v>4.6427276024664489E-2</v>
      </c>
      <c r="BQ261" s="133">
        <f t="shared" si="309"/>
        <v>4.0663317106188007E-2</v>
      </c>
      <c r="BR261" s="130">
        <f t="shared" si="309"/>
        <v>4.2007001166861145E-2</v>
      </c>
      <c r="BS261" s="131">
        <f t="shared" si="309"/>
        <v>0.1049436253252385</v>
      </c>
      <c r="BT261" s="132">
        <f t="shared" si="309"/>
        <v>3.3154770522658174E-2</v>
      </c>
      <c r="BU261" s="130">
        <f t="shared" si="309"/>
        <v>6.7298204065522005E-2</v>
      </c>
      <c r="BV261" s="134">
        <f t="shared" si="309"/>
        <v>5.1261457053765475E-2</v>
      </c>
      <c r="BW261" s="135">
        <f t="shared" si="309"/>
        <v>5.6963622597973829E-2</v>
      </c>
      <c r="BX261" s="130">
        <f t="shared" si="309"/>
        <v>6.4472099558410281E-2</v>
      </c>
      <c r="BY261" s="131">
        <f t="shared" si="309"/>
        <v>6.5461346633416462E-2</v>
      </c>
      <c r="BZ261" s="132">
        <f t="shared" si="309"/>
        <v>6.8886043533930852E-2</v>
      </c>
      <c r="CA261" s="133">
        <f t="shared" si="309"/>
        <v>4.9745036345882607E-2</v>
      </c>
      <c r="CB261" s="130">
        <f t="shared" si="309"/>
        <v>4.4563964656165959E-2</v>
      </c>
      <c r="CC261" s="131">
        <f t="shared" si="309"/>
        <v>0.10352208600895116</v>
      </c>
      <c r="CD261" s="132">
        <f t="shared" si="309"/>
        <v>4.3901439475436711E-2</v>
      </c>
      <c r="CE261" s="133">
        <f t="shared" si="309"/>
        <v>5.7595670660997293E-2</v>
      </c>
      <c r="CF261" s="130">
        <f t="shared" si="309"/>
        <v>5.2372881355932203E-2</v>
      </c>
      <c r="CG261" s="131">
        <f t="shared" si="309"/>
        <v>7.9957012358946797E-2</v>
      </c>
      <c r="CH261" s="132">
        <f t="shared" si="309"/>
        <v>5.772794662713121E-2</v>
      </c>
      <c r="CI261" s="130">
        <f t="shared" si="309"/>
        <v>4.9819674169879369E-2</v>
      </c>
      <c r="CJ261" s="136">
        <f t="shared" si="309"/>
        <v>5.9217785434483888E-2</v>
      </c>
      <c r="CK261" s="137">
        <f t="shared" si="309"/>
        <v>5.3485875961787575E-2</v>
      </c>
    </row>
    <row r="262" spans="1:89" ht="14" thickBot="1">
      <c r="A262" s="248" t="s">
        <v>21</v>
      </c>
      <c r="B262" s="192">
        <v>3616</v>
      </c>
      <c r="C262" s="193">
        <v>1156</v>
      </c>
      <c r="D262" s="194">
        <v>1254</v>
      </c>
      <c r="E262" s="195">
        <v>805</v>
      </c>
      <c r="F262" s="192">
        <v>536</v>
      </c>
      <c r="G262" s="196">
        <v>350</v>
      </c>
      <c r="H262" s="194">
        <v>1375</v>
      </c>
      <c r="I262" s="195">
        <v>2052</v>
      </c>
      <c r="J262" s="192">
        <v>175</v>
      </c>
      <c r="K262" s="196">
        <v>503</v>
      </c>
      <c r="L262" s="194">
        <v>245</v>
      </c>
      <c r="M262" s="192">
        <v>1264</v>
      </c>
      <c r="N262" s="197">
        <v>1213</v>
      </c>
      <c r="O262" s="198">
        <v>2136</v>
      </c>
      <c r="P262" s="192">
        <v>793</v>
      </c>
      <c r="Q262" s="196">
        <v>856</v>
      </c>
      <c r="R262" s="194">
        <v>1327</v>
      </c>
      <c r="S262" s="195">
        <v>1050</v>
      </c>
      <c r="T262" s="192">
        <v>234</v>
      </c>
      <c r="U262" s="196">
        <v>536</v>
      </c>
      <c r="V262" s="194">
        <v>776</v>
      </c>
      <c r="W262" s="195">
        <v>1446</v>
      </c>
      <c r="X262" s="192">
        <v>913</v>
      </c>
      <c r="Y262" s="196">
        <v>997</v>
      </c>
      <c r="Z262" s="194">
        <v>2641</v>
      </c>
      <c r="AA262" s="192">
        <v>2224</v>
      </c>
      <c r="AB262" s="173">
        <f t="shared" si="308"/>
        <v>15098</v>
      </c>
      <c r="AC262" s="174">
        <f t="shared" si="303"/>
        <v>15375</v>
      </c>
      <c r="AE262" s="246" t="s">
        <v>88</v>
      </c>
      <c r="BI262" s="138" t="s">
        <v>21</v>
      </c>
      <c r="BJ262" s="130">
        <f t="shared" ref="BJ262:CK262" si="310">B262/B281</f>
        <v>8.5539233080216687E-2</v>
      </c>
      <c r="BK262" s="131">
        <f t="shared" si="310"/>
        <v>3.7649817613340283E-2</v>
      </c>
      <c r="BL262" s="132">
        <f t="shared" si="310"/>
        <v>7.5701780863265927E-2</v>
      </c>
      <c r="BM262" s="133">
        <f t="shared" si="310"/>
        <v>5.5555555555555552E-2</v>
      </c>
      <c r="BN262" s="130">
        <f t="shared" si="310"/>
        <v>6.4492840813379859E-2</v>
      </c>
      <c r="BO262" s="131">
        <f t="shared" si="310"/>
        <v>6.4826819781441003E-2</v>
      </c>
      <c r="BP262" s="132">
        <f t="shared" si="310"/>
        <v>4.9873050417120056E-2</v>
      </c>
      <c r="BQ262" s="133">
        <f t="shared" si="310"/>
        <v>5.3419415302111264E-2</v>
      </c>
      <c r="BR262" s="130">
        <f t="shared" si="310"/>
        <v>5.1050175029171529E-2</v>
      </c>
      <c r="BS262" s="131">
        <f t="shared" si="310"/>
        <v>0.1090633130962706</v>
      </c>
      <c r="BT262" s="132">
        <f t="shared" si="310"/>
        <v>3.5471261039525116E-2</v>
      </c>
      <c r="BU262" s="130">
        <f t="shared" si="310"/>
        <v>8.3152424182619561E-2</v>
      </c>
      <c r="BV262" s="134">
        <f t="shared" si="310"/>
        <v>5.7308891618633659E-2</v>
      </c>
      <c r="BW262" s="135">
        <f t="shared" si="310"/>
        <v>7.7009049284349429E-2</v>
      </c>
      <c r="BX262" s="130">
        <f t="shared" si="310"/>
        <v>6.3669209152950629E-2</v>
      </c>
      <c r="BY262" s="131">
        <f t="shared" si="310"/>
        <v>6.670822942643391E-2</v>
      </c>
      <c r="BZ262" s="132">
        <f t="shared" si="310"/>
        <v>6.7964148527528814E-2</v>
      </c>
      <c r="CA262" s="133">
        <f t="shared" si="310"/>
        <v>5.6959965281544969E-2</v>
      </c>
      <c r="CB262" s="130">
        <f t="shared" si="310"/>
        <v>4.4948136765270839E-2</v>
      </c>
      <c r="CC262" s="131">
        <f t="shared" si="310"/>
        <v>0.10430044755789064</v>
      </c>
      <c r="CD262" s="132">
        <f t="shared" si="310"/>
        <v>3.9752061882075716E-2</v>
      </c>
      <c r="CE262" s="133">
        <f t="shared" si="310"/>
        <v>6.9868573637417858E-2</v>
      </c>
      <c r="CF262" s="130">
        <f t="shared" si="310"/>
        <v>5.1581920903954803E-2</v>
      </c>
      <c r="CG262" s="131">
        <f t="shared" si="310"/>
        <v>0.10714669532509404</v>
      </c>
      <c r="CH262" s="132">
        <f t="shared" si="310"/>
        <v>6.1179577464788734E-2</v>
      </c>
      <c r="CI262" s="130">
        <f t="shared" si="310"/>
        <v>5.5316502922522076E-2</v>
      </c>
      <c r="CJ262" s="136">
        <f t="shared" si="310"/>
        <v>6.1929079759634117E-2</v>
      </c>
      <c r="CK262" s="137">
        <f t="shared" si="310"/>
        <v>6.3228151846262029E-2</v>
      </c>
    </row>
    <row r="263" spans="1:89" ht="15" thickTop="1" thickBot="1">
      <c r="A263" s="249" t="s">
        <v>22</v>
      </c>
      <c r="B263" s="199">
        <v>3213</v>
      </c>
      <c r="C263" s="200">
        <v>1236</v>
      </c>
      <c r="D263" s="201">
        <v>1221</v>
      </c>
      <c r="E263" s="202">
        <v>807</v>
      </c>
      <c r="F263" s="199">
        <v>453</v>
      </c>
      <c r="G263" s="203">
        <v>270</v>
      </c>
      <c r="H263" s="201">
        <v>1433</v>
      </c>
      <c r="I263" s="202">
        <v>1710</v>
      </c>
      <c r="J263" s="199">
        <v>188</v>
      </c>
      <c r="K263" s="203">
        <v>560</v>
      </c>
      <c r="L263" s="201">
        <v>249</v>
      </c>
      <c r="M263" s="199">
        <v>1285</v>
      </c>
      <c r="N263" s="204">
        <v>1115</v>
      </c>
      <c r="O263" s="205">
        <v>2206</v>
      </c>
      <c r="P263" s="199">
        <v>733</v>
      </c>
      <c r="Q263" s="203">
        <v>794</v>
      </c>
      <c r="R263" s="201">
        <v>1364</v>
      </c>
      <c r="S263" s="202">
        <v>989</v>
      </c>
      <c r="T263" s="199">
        <v>209</v>
      </c>
      <c r="U263" s="203">
        <v>432</v>
      </c>
      <c r="V263" s="201">
        <v>706</v>
      </c>
      <c r="W263" s="202">
        <v>1670</v>
      </c>
      <c r="X263" s="199">
        <v>881</v>
      </c>
      <c r="Y263" s="203">
        <v>784</v>
      </c>
      <c r="Z263" s="201">
        <v>2540</v>
      </c>
      <c r="AA263" s="199">
        <v>1803</v>
      </c>
      <c r="AB263" s="173">
        <f t="shared" si="308"/>
        <v>14305</v>
      </c>
      <c r="AC263" s="174">
        <f t="shared" si="303"/>
        <v>14546</v>
      </c>
      <c r="AE263" s="315" t="s">
        <v>0</v>
      </c>
      <c r="AF263" s="309" t="s">
        <v>1</v>
      </c>
      <c r="AG263" s="310"/>
      <c r="AH263" s="309" t="s">
        <v>2</v>
      </c>
      <c r="AI263" s="310"/>
      <c r="AJ263" s="309" t="s">
        <v>3</v>
      </c>
      <c r="AK263" s="310"/>
      <c r="AL263" s="309" t="s">
        <v>4</v>
      </c>
      <c r="AM263" s="310"/>
      <c r="AN263" s="309" t="s">
        <v>5</v>
      </c>
      <c r="AO263" s="310"/>
      <c r="AP263" s="309" t="s">
        <v>6</v>
      </c>
      <c r="AQ263" s="310"/>
      <c r="AR263" s="309" t="s">
        <v>7</v>
      </c>
      <c r="AS263" s="310"/>
      <c r="AT263" s="309" t="s">
        <v>8</v>
      </c>
      <c r="AU263" s="310"/>
      <c r="AV263" s="309" t="s">
        <v>9</v>
      </c>
      <c r="AW263" s="310"/>
      <c r="AX263" s="309" t="s">
        <v>10</v>
      </c>
      <c r="AY263" s="310"/>
      <c r="AZ263" s="309" t="s">
        <v>11</v>
      </c>
      <c r="BA263" s="310"/>
      <c r="BB263" s="309" t="s">
        <v>12</v>
      </c>
      <c r="BC263" s="310"/>
      <c r="BD263" s="311" t="s">
        <v>40</v>
      </c>
      <c r="BE263" s="312"/>
      <c r="BF263" s="313" t="s">
        <v>41</v>
      </c>
      <c r="BG263" s="314"/>
      <c r="BI263" s="147" t="s">
        <v>22</v>
      </c>
      <c r="BJ263" s="130">
        <f t="shared" ref="BJ263:CK263" si="311">B263/B281</f>
        <v>7.6005961251862889E-2</v>
      </c>
      <c r="BK263" s="131">
        <f t="shared" si="311"/>
        <v>4.0255341323606045E-2</v>
      </c>
      <c r="BL263" s="132">
        <f t="shared" si="311"/>
        <v>7.3709628735285235E-2</v>
      </c>
      <c r="BM263" s="133">
        <f t="shared" si="311"/>
        <v>5.56935817805383E-2</v>
      </c>
      <c r="BN263" s="130">
        <f t="shared" si="311"/>
        <v>5.4506076284442304E-2</v>
      </c>
      <c r="BO263" s="131">
        <f t="shared" si="311"/>
        <v>5.0009260974254489E-2</v>
      </c>
      <c r="BP263" s="132">
        <f t="shared" si="311"/>
        <v>5.1976786361987666E-2</v>
      </c>
      <c r="BQ263" s="133">
        <f t="shared" si="311"/>
        <v>4.4516179418426054E-2</v>
      </c>
      <c r="BR263" s="130">
        <f t="shared" si="311"/>
        <v>5.4842473745624273E-2</v>
      </c>
      <c r="BS263" s="131">
        <f t="shared" si="311"/>
        <v>0.12142237640936687</v>
      </c>
      <c r="BT263" s="132">
        <f t="shared" si="311"/>
        <v>3.6050383668741859E-2</v>
      </c>
      <c r="BU263" s="130">
        <f t="shared" si="311"/>
        <v>8.4533912242615611E-2</v>
      </c>
      <c r="BV263" s="134">
        <f t="shared" si="311"/>
        <v>5.2678824529906451E-2</v>
      </c>
      <c r="BW263" s="135">
        <f t="shared" si="311"/>
        <v>7.9532754082993831E-2</v>
      </c>
      <c r="BX263" s="130">
        <f t="shared" si="311"/>
        <v>5.8851866720192693E-2</v>
      </c>
      <c r="BY263" s="131">
        <f t="shared" si="311"/>
        <v>6.1876558603491269E-2</v>
      </c>
      <c r="BZ263" s="132">
        <f t="shared" si="311"/>
        <v>6.9859154929577463E-2</v>
      </c>
      <c r="CA263" s="133">
        <f t="shared" si="311"/>
        <v>5.3650862536617119E-2</v>
      </c>
      <c r="CB263" s="130">
        <f t="shared" si="311"/>
        <v>4.0145985401459854E-2</v>
      </c>
      <c r="CC263" s="131">
        <f t="shared" si="311"/>
        <v>8.4063047285464099E-2</v>
      </c>
      <c r="CD263" s="132">
        <f t="shared" si="311"/>
        <v>3.6166180011269915E-2</v>
      </c>
      <c r="CE263" s="133">
        <f t="shared" si="311"/>
        <v>8.0691921144182457E-2</v>
      </c>
      <c r="CF263" s="130">
        <f t="shared" si="311"/>
        <v>4.9774011299435025E-2</v>
      </c>
      <c r="CG263" s="131">
        <f t="shared" si="311"/>
        <v>8.4255776464266519E-2</v>
      </c>
      <c r="CH263" s="132">
        <f t="shared" si="311"/>
        <v>5.8839881393624907E-2</v>
      </c>
      <c r="CI263" s="130">
        <f t="shared" si="311"/>
        <v>4.484516851137918E-2</v>
      </c>
      <c r="CJ263" s="136">
        <f t="shared" si="311"/>
        <v>5.8676346930823027E-2</v>
      </c>
      <c r="CK263" s="137">
        <f t="shared" si="311"/>
        <v>5.9818972146713986E-2</v>
      </c>
    </row>
    <row r="264" spans="1:89" ht="15" thickTop="1" thickBot="1">
      <c r="A264" s="248" t="s">
        <v>23</v>
      </c>
      <c r="B264" s="192">
        <v>2824</v>
      </c>
      <c r="C264" s="193">
        <v>1451</v>
      </c>
      <c r="D264" s="194">
        <v>1024</v>
      </c>
      <c r="E264" s="195">
        <v>697</v>
      </c>
      <c r="F264" s="192">
        <v>514</v>
      </c>
      <c r="G264" s="196">
        <v>290</v>
      </c>
      <c r="H264" s="194">
        <v>1558</v>
      </c>
      <c r="I264" s="195">
        <v>1990</v>
      </c>
      <c r="J264" s="192">
        <v>168</v>
      </c>
      <c r="K264" s="196">
        <v>483</v>
      </c>
      <c r="L264" s="194">
        <v>248</v>
      </c>
      <c r="M264" s="192">
        <v>1095</v>
      </c>
      <c r="N264" s="197">
        <v>1145</v>
      </c>
      <c r="O264" s="198">
        <v>1693</v>
      </c>
      <c r="P264" s="192">
        <v>797</v>
      </c>
      <c r="Q264" s="196">
        <v>672</v>
      </c>
      <c r="R264" s="194">
        <v>1306</v>
      </c>
      <c r="S264" s="195">
        <v>928</v>
      </c>
      <c r="T264" s="192">
        <v>218</v>
      </c>
      <c r="U264" s="196">
        <v>305</v>
      </c>
      <c r="V264" s="194">
        <v>720</v>
      </c>
      <c r="W264" s="195">
        <v>1548</v>
      </c>
      <c r="X264" s="192">
        <v>879</v>
      </c>
      <c r="Y264" s="196">
        <v>574</v>
      </c>
      <c r="Z264" s="194">
        <v>2387</v>
      </c>
      <c r="AA264" s="192">
        <v>2144</v>
      </c>
      <c r="AB264" s="173">
        <f t="shared" si="308"/>
        <v>13788</v>
      </c>
      <c r="AC264" s="174">
        <f t="shared" si="303"/>
        <v>13870</v>
      </c>
      <c r="AE264" s="316"/>
      <c r="AF264" s="117" t="s">
        <v>14</v>
      </c>
      <c r="AG264" s="118" t="s">
        <v>15</v>
      </c>
      <c r="AH264" s="119" t="s">
        <v>14</v>
      </c>
      <c r="AI264" s="120" t="s">
        <v>15</v>
      </c>
      <c r="AJ264" s="117" t="s">
        <v>14</v>
      </c>
      <c r="AK264" s="118" t="s">
        <v>15</v>
      </c>
      <c r="AL264" s="119" t="s">
        <v>14</v>
      </c>
      <c r="AM264" s="120" t="s">
        <v>15</v>
      </c>
      <c r="AN264" s="117" t="s">
        <v>14</v>
      </c>
      <c r="AO264" s="118" t="s">
        <v>15</v>
      </c>
      <c r="AP264" s="119" t="s">
        <v>14</v>
      </c>
      <c r="AQ264" s="117" t="s">
        <v>15</v>
      </c>
      <c r="AR264" s="121" t="s">
        <v>14</v>
      </c>
      <c r="AS264" s="122" t="s">
        <v>15</v>
      </c>
      <c r="AT264" s="117" t="s">
        <v>14</v>
      </c>
      <c r="AU264" s="118" t="s">
        <v>15</v>
      </c>
      <c r="AV264" s="119" t="s">
        <v>14</v>
      </c>
      <c r="AW264" s="120" t="s">
        <v>15</v>
      </c>
      <c r="AX264" s="117" t="s">
        <v>14</v>
      </c>
      <c r="AY264" s="118" t="s">
        <v>15</v>
      </c>
      <c r="AZ264" s="119" t="s">
        <v>14</v>
      </c>
      <c r="BA264" s="120" t="s">
        <v>15</v>
      </c>
      <c r="BB264" s="117" t="s">
        <v>14</v>
      </c>
      <c r="BC264" s="118" t="s">
        <v>15</v>
      </c>
      <c r="BD264" s="28" t="s">
        <v>14</v>
      </c>
      <c r="BE264" s="123" t="s">
        <v>15</v>
      </c>
      <c r="BF264" s="177" t="s">
        <v>14</v>
      </c>
      <c r="BG264" s="178" t="s">
        <v>15</v>
      </c>
      <c r="BI264" s="138" t="s">
        <v>23</v>
      </c>
      <c r="BJ264" s="130">
        <f t="shared" ref="BJ264:CK264" si="312">B264/B281</f>
        <v>6.6803870082558614E-2</v>
      </c>
      <c r="BK264" s="131">
        <f t="shared" si="312"/>
        <v>4.7257686294945284E-2</v>
      </c>
      <c r="BL264" s="132">
        <f t="shared" si="312"/>
        <v>6.1817084213703591E-2</v>
      </c>
      <c r="BM264" s="133">
        <f t="shared" si="312"/>
        <v>4.8102139406487235E-2</v>
      </c>
      <c r="BN264" s="130">
        <f t="shared" si="312"/>
        <v>6.1845746600890386E-2</v>
      </c>
      <c r="BO264" s="131">
        <f t="shared" si="312"/>
        <v>5.371365067605112E-2</v>
      </c>
      <c r="BP264" s="132">
        <f t="shared" si="312"/>
        <v>5.6510700036271309E-2</v>
      </c>
      <c r="BQ264" s="133">
        <f t="shared" si="312"/>
        <v>5.180537838752506E-2</v>
      </c>
      <c r="BR264" s="130">
        <f t="shared" si="312"/>
        <v>4.9008168028004666E-2</v>
      </c>
      <c r="BS264" s="131">
        <f t="shared" si="312"/>
        <v>0.10472679965307892</v>
      </c>
      <c r="BT264" s="132">
        <f t="shared" si="312"/>
        <v>3.5905603011437671E-2</v>
      </c>
      <c r="BU264" s="130">
        <f t="shared" si="312"/>
        <v>7.2034734556937041E-2</v>
      </c>
      <c r="BV264" s="134">
        <f t="shared" si="312"/>
        <v>5.4096192006047435E-2</v>
      </c>
      <c r="BW264" s="135">
        <f t="shared" si="312"/>
        <v>6.1037603201499799E-2</v>
      </c>
      <c r="BX264" s="130">
        <f t="shared" si="312"/>
        <v>6.3990365315134481E-2</v>
      </c>
      <c r="BY264" s="131">
        <f t="shared" si="312"/>
        <v>5.2369077306733167E-2</v>
      </c>
      <c r="BZ264" s="132">
        <f t="shared" si="312"/>
        <v>6.6888604353393083E-2</v>
      </c>
      <c r="CA264" s="133">
        <f t="shared" si="312"/>
        <v>5.034175979168927E-2</v>
      </c>
      <c r="CB264" s="130">
        <f t="shared" si="312"/>
        <v>4.1874759892431807E-2</v>
      </c>
      <c r="CC264" s="131">
        <f t="shared" si="312"/>
        <v>5.9350068106635533E-2</v>
      </c>
      <c r="CD264" s="132">
        <f t="shared" si="312"/>
        <v>3.6883356385431075E-2</v>
      </c>
      <c r="CE264" s="133">
        <f t="shared" si="312"/>
        <v>7.479706223424816E-2</v>
      </c>
      <c r="CF264" s="130">
        <f t="shared" si="312"/>
        <v>4.9661016949152544E-2</v>
      </c>
      <c r="CG264" s="131">
        <f t="shared" si="312"/>
        <v>6.168726491133799E-2</v>
      </c>
      <c r="CH264" s="132">
        <f t="shared" si="312"/>
        <v>5.5295589325426241E-2</v>
      </c>
      <c r="CI264" s="130">
        <f t="shared" si="312"/>
        <v>5.3326700659121998E-2</v>
      </c>
      <c r="CJ264" s="136">
        <f t="shared" si="312"/>
        <v>5.655571279148465E-2</v>
      </c>
      <c r="CK264" s="137">
        <f t="shared" si="312"/>
        <v>5.7038989665538498E-2</v>
      </c>
    </row>
    <row r="265" spans="1:89" ht="14" thickTop="1">
      <c r="A265" s="249" t="s">
        <v>24</v>
      </c>
      <c r="B265" s="206">
        <v>2983</v>
      </c>
      <c r="C265" s="200">
        <v>1533</v>
      </c>
      <c r="D265" s="201">
        <v>1279</v>
      </c>
      <c r="E265" s="202">
        <v>667</v>
      </c>
      <c r="F265" s="199">
        <v>518</v>
      </c>
      <c r="G265" s="203">
        <v>204</v>
      </c>
      <c r="H265" s="201">
        <v>1789</v>
      </c>
      <c r="I265" s="202">
        <v>2094</v>
      </c>
      <c r="J265" s="199">
        <v>162</v>
      </c>
      <c r="K265" s="203">
        <v>351</v>
      </c>
      <c r="L265" s="201">
        <v>307</v>
      </c>
      <c r="M265" s="199">
        <v>1287</v>
      </c>
      <c r="N265" s="204">
        <v>1221</v>
      </c>
      <c r="O265" s="207">
        <v>2068</v>
      </c>
      <c r="P265" s="199">
        <v>839</v>
      </c>
      <c r="Q265" s="203">
        <v>752</v>
      </c>
      <c r="R265" s="201">
        <v>1412</v>
      </c>
      <c r="S265" s="202">
        <v>1009</v>
      </c>
      <c r="T265" s="199">
        <v>287</v>
      </c>
      <c r="U265" s="203">
        <v>295</v>
      </c>
      <c r="V265" s="201">
        <v>860</v>
      </c>
      <c r="W265" s="208">
        <v>1820</v>
      </c>
      <c r="X265" s="199">
        <v>954</v>
      </c>
      <c r="Y265" s="203">
        <v>528</v>
      </c>
      <c r="Z265" s="201">
        <v>2646</v>
      </c>
      <c r="AA265" s="199">
        <v>2118</v>
      </c>
      <c r="AB265" s="173">
        <f t="shared" si="308"/>
        <v>15257</v>
      </c>
      <c r="AC265" s="174">
        <f t="shared" si="303"/>
        <v>14726</v>
      </c>
      <c r="AE265" s="254" t="str">
        <f>$AE$17</f>
        <v>17:00 - 17:59</v>
      </c>
      <c r="AF265" s="127">
        <f t="shared" ref="AF265:AO267" si="313">SUMIF($A$9:$A$32,$AE265,B$257:B$280)</f>
        <v>2368</v>
      </c>
      <c r="AG265" s="189">
        <f t="shared" si="313"/>
        <v>2926</v>
      </c>
      <c r="AH265" s="128">
        <f t="shared" si="313"/>
        <v>1205</v>
      </c>
      <c r="AI265" s="181">
        <f t="shared" si="313"/>
        <v>1233</v>
      </c>
      <c r="AJ265" s="127">
        <f t="shared" si="313"/>
        <v>739</v>
      </c>
      <c r="AK265" s="129">
        <f t="shared" si="313"/>
        <v>555</v>
      </c>
      <c r="AL265" s="128">
        <f t="shared" si="313"/>
        <v>2248</v>
      </c>
      <c r="AM265" s="181">
        <f t="shared" si="313"/>
        <v>3649</v>
      </c>
      <c r="AN265" s="127">
        <f t="shared" si="313"/>
        <v>379</v>
      </c>
      <c r="AO265" s="129">
        <f t="shared" si="313"/>
        <v>273</v>
      </c>
      <c r="AP265" s="128">
        <f t="shared" ref="AP265:AY267" si="314">SUMIF($A$9:$A$32,$AE265,L$257:L$280)</f>
        <v>764</v>
      </c>
      <c r="AQ265" s="127">
        <f t="shared" si="314"/>
        <v>842</v>
      </c>
      <c r="AR265" s="180">
        <f t="shared" si="314"/>
        <v>1865</v>
      </c>
      <c r="AS265" s="182">
        <f t="shared" si="314"/>
        <v>2056</v>
      </c>
      <c r="AT265" s="127">
        <f t="shared" si="314"/>
        <v>998</v>
      </c>
      <c r="AU265" s="129">
        <f t="shared" si="314"/>
        <v>983</v>
      </c>
      <c r="AV265" s="128">
        <f t="shared" si="314"/>
        <v>1238</v>
      </c>
      <c r="AW265" s="181">
        <f t="shared" si="314"/>
        <v>1559</v>
      </c>
      <c r="AX265" s="127">
        <f t="shared" si="314"/>
        <v>570</v>
      </c>
      <c r="AY265" s="129">
        <f t="shared" si="314"/>
        <v>234</v>
      </c>
      <c r="AZ265" s="128">
        <f t="shared" ref="AZ265:BE267" si="315">SUMIF($A$9:$A$32,$AE265,V$257:V$280)</f>
        <v>1791</v>
      </c>
      <c r="BA265" s="181">
        <f t="shared" si="315"/>
        <v>1189</v>
      </c>
      <c r="BB265" s="127">
        <f t="shared" si="315"/>
        <v>1773</v>
      </c>
      <c r="BC265" s="129">
        <f t="shared" si="315"/>
        <v>504</v>
      </c>
      <c r="BD265" s="187">
        <f t="shared" si="315"/>
        <v>3599</v>
      </c>
      <c r="BE265" s="188">
        <f t="shared" si="315"/>
        <v>3754</v>
      </c>
      <c r="BF265" s="171">
        <f>AF265+AH265+AJ265+AL265+AN265+AP265+AR265+AT265+AV265+AX265+AZ265+BB265+BD265</f>
        <v>19537</v>
      </c>
      <c r="BG265" s="172">
        <f>AG265+AI265+AK265+AM265+AO265+AQ265+AS265+AU265+AW265+AY265+BA265+BC265+BE265</f>
        <v>19757</v>
      </c>
      <c r="BI265" s="147" t="s">
        <v>24</v>
      </c>
      <c r="BJ265" s="130">
        <f t="shared" ref="BJ265:CK265" si="316">B265/B281</f>
        <v>7.0565136138906637E-2</v>
      </c>
      <c r="BK265" s="131">
        <f t="shared" si="316"/>
        <v>4.9928348097967694E-2</v>
      </c>
      <c r="BL265" s="132">
        <f t="shared" si="316"/>
        <v>7.7210987020827043E-2</v>
      </c>
      <c r="BM265" s="133">
        <f t="shared" si="316"/>
        <v>4.6031746031746035E-2</v>
      </c>
      <c r="BN265" s="130">
        <f t="shared" si="316"/>
        <v>6.2327036457706653E-2</v>
      </c>
      <c r="BO265" s="131">
        <f t="shared" si="316"/>
        <v>3.7784774958325613E-2</v>
      </c>
      <c r="BP265" s="132">
        <f t="shared" si="316"/>
        <v>6.4889372506347479E-2</v>
      </c>
      <c r="BQ265" s="133">
        <f t="shared" si="316"/>
        <v>5.4512795147476117E-2</v>
      </c>
      <c r="BR265" s="130">
        <f t="shared" si="316"/>
        <v>4.7257876312718786E-2</v>
      </c>
      <c r="BS265" s="131">
        <f t="shared" si="316"/>
        <v>7.610581092801387E-2</v>
      </c>
      <c r="BT265" s="132">
        <f t="shared" si="316"/>
        <v>4.4447661792384539E-2</v>
      </c>
      <c r="BU265" s="130">
        <f t="shared" si="316"/>
        <v>8.4665482534043809E-2</v>
      </c>
      <c r="BV265" s="134">
        <f t="shared" si="316"/>
        <v>5.7686856278937916E-2</v>
      </c>
      <c r="BW265" s="135">
        <f t="shared" si="316"/>
        <v>7.4557450337094849E-2</v>
      </c>
      <c r="BX265" s="130">
        <f t="shared" si="316"/>
        <v>6.7362505018065039E-2</v>
      </c>
      <c r="BY265" s="131">
        <f t="shared" si="316"/>
        <v>5.8603491271820449E-2</v>
      </c>
      <c r="BZ265" s="132">
        <f t="shared" si="316"/>
        <v>7.2317541613316258E-2</v>
      </c>
      <c r="CA265" s="133">
        <f t="shared" si="316"/>
        <v>5.4735814256265593E-2</v>
      </c>
      <c r="CB265" s="130">
        <f t="shared" si="316"/>
        <v>5.5128697656550131E-2</v>
      </c>
      <c r="CC265" s="131">
        <f t="shared" si="316"/>
        <v>5.7404164234286827E-2</v>
      </c>
      <c r="CD265" s="132">
        <f t="shared" si="316"/>
        <v>4.4055120127042671E-2</v>
      </c>
      <c r="CE265" s="133">
        <f t="shared" si="316"/>
        <v>8.7939698492462318E-2</v>
      </c>
      <c r="CF265" s="130">
        <f t="shared" si="316"/>
        <v>5.389830508474576E-2</v>
      </c>
      <c r="CG265" s="131">
        <f t="shared" si="316"/>
        <v>5.6743686190220313E-2</v>
      </c>
      <c r="CH265" s="132">
        <f t="shared" si="316"/>
        <v>6.1295404002965161E-2</v>
      </c>
      <c r="CI265" s="130">
        <f t="shared" si="316"/>
        <v>5.2680014923516975E-2</v>
      </c>
      <c r="CJ265" s="136">
        <f t="shared" si="316"/>
        <v>6.2581267048134701E-2</v>
      </c>
      <c r="CK265" s="137">
        <f t="shared" si="316"/>
        <v>6.0559204168328759E-2</v>
      </c>
    </row>
    <row r="266" spans="1:89">
      <c r="A266" s="248" t="s">
        <v>25</v>
      </c>
      <c r="B266" s="209">
        <v>3345</v>
      </c>
      <c r="C266" s="193">
        <v>1901</v>
      </c>
      <c r="D266" s="194">
        <v>1304</v>
      </c>
      <c r="E266" s="195">
        <v>705</v>
      </c>
      <c r="F266" s="192">
        <v>685</v>
      </c>
      <c r="G266" s="196">
        <v>297</v>
      </c>
      <c r="H266" s="194">
        <v>1945</v>
      </c>
      <c r="I266" s="195">
        <v>2461</v>
      </c>
      <c r="J266" s="192">
        <v>290</v>
      </c>
      <c r="K266" s="193">
        <v>370</v>
      </c>
      <c r="L266" s="194">
        <v>447</v>
      </c>
      <c r="M266" s="192">
        <v>1317</v>
      </c>
      <c r="N266" s="197">
        <v>1453</v>
      </c>
      <c r="O266" s="210">
        <v>2155</v>
      </c>
      <c r="P266" s="192">
        <v>946</v>
      </c>
      <c r="Q266" s="193">
        <v>766</v>
      </c>
      <c r="R266" s="194">
        <v>1404</v>
      </c>
      <c r="S266" s="195">
        <v>1080</v>
      </c>
      <c r="T266" s="201">
        <v>371</v>
      </c>
      <c r="U266" s="192">
        <v>305</v>
      </c>
      <c r="V266" s="194">
        <v>1127</v>
      </c>
      <c r="W266" s="211">
        <v>1564</v>
      </c>
      <c r="X266" s="192">
        <v>1173</v>
      </c>
      <c r="Y266" s="196">
        <v>460</v>
      </c>
      <c r="Z266" s="194">
        <v>2882</v>
      </c>
      <c r="AA266" s="192">
        <v>2607</v>
      </c>
      <c r="AB266" s="173">
        <f t="shared" si="308"/>
        <v>17372</v>
      </c>
      <c r="AC266" s="174">
        <f t="shared" si="303"/>
        <v>15988</v>
      </c>
      <c r="AE266" s="255" t="str">
        <f>$AE$18</f>
        <v>18:00 - 18:59</v>
      </c>
      <c r="AF266" s="127">
        <f t="shared" si="313"/>
        <v>2351</v>
      </c>
      <c r="AG266" s="193">
        <f t="shared" si="313"/>
        <v>3095</v>
      </c>
      <c r="AH266" s="194">
        <f t="shared" si="313"/>
        <v>866</v>
      </c>
      <c r="AI266" s="195">
        <f t="shared" si="313"/>
        <v>1464</v>
      </c>
      <c r="AJ266" s="192">
        <f t="shared" si="313"/>
        <v>595</v>
      </c>
      <c r="AK266" s="196">
        <f t="shared" si="313"/>
        <v>456</v>
      </c>
      <c r="AL266" s="194">
        <f t="shared" si="313"/>
        <v>2038</v>
      </c>
      <c r="AM266" s="195">
        <f t="shared" si="313"/>
        <v>3298</v>
      </c>
      <c r="AN266" s="192">
        <f t="shared" si="313"/>
        <v>344</v>
      </c>
      <c r="AO266" s="196">
        <f t="shared" si="313"/>
        <v>187</v>
      </c>
      <c r="AP266" s="194">
        <f t="shared" si="314"/>
        <v>659</v>
      </c>
      <c r="AQ266" s="192">
        <f t="shared" si="314"/>
        <v>726</v>
      </c>
      <c r="AR266" s="197">
        <f t="shared" si="314"/>
        <v>1673</v>
      </c>
      <c r="AS266" s="198">
        <f t="shared" si="314"/>
        <v>1704</v>
      </c>
      <c r="AT266" s="192">
        <f t="shared" si="314"/>
        <v>852</v>
      </c>
      <c r="AU266" s="196">
        <f t="shared" si="314"/>
        <v>881</v>
      </c>
      <c r="AV266" s="194">
        <f t="shared" si="314"/>
        <v>1189</v>
      </c>
      <c r="AW266" s="195">
        <f t="shared" si="314"/>
        <v>1519</v>
      </c>
      <c r="AX266" s="192">
        <f t="shared" si="314"/>
        <v>393</v>
      </c>
      <c r="AY266" s="196">
        <f t="shared" si="314"/>
        <v>277</v>
      </c>
      <c r="AZ266" s="194">
        <f t="shared" si="315"/>
        <v>1602</v>
      </c>
      <c r="BA266" s="195">
        <f t="shared" si="315"/>
        <v>1167</v>
      </c>
      <c r="BB266" s="192">
        <f t="shared" si="315"/>
        <v>1526</v>
      </c>
      <c r="BC266" s="196">
        <f t="shared" si="315"/>
        <v>563</v>
      </c>
      <c r="BD266" s="194">
        <f t="shared" si="315"/>
        <v>3157</v>
      </c>
      <c r="BE266" s="192">
        <f t="shared" si="315"/>
        <v>3519</v>
      </c>
      <c r="BF266" s="173">
        <f>SUM(AF266,AH266,AJ266,AL266,AN266,AP266,AR266,AT266,AV266,AX266,AZ266,BB266,BD266)</f>
        <v>17245</v>
      </c>
      <c r="BG266" s="174">
        <f>SUM(AG266,AI266,AK266,AM266,AO266,AQ266,AS266,AU266,AW266,AY266,BA266,BC266,BE266)</f>
        <v>18856</v>
      </c>
      <c r="BI266" s="138" t="s">
        <v>25</v>
      </c>
      <c r="BJ266" s="130">
        <f t="shared" ref="BJ266:CK266" si="317">B266/B281</f>
        <v>7.9128521751472572E-2</v>
      </c>
      <c r="BK266" s="131">
        <f t="shared" si="317"/>
        <v>6.1913757165190202E-2</v>
      </c>
      <c r="BL266" s="132">
        <f t="shared" si="317"/>
        <v>7.8720193178388173E-2</v>
      </c>
      <c r="BM266" s="133">
        <f t="shared" si="317"/>
        <v>4.8654244306418216E-2</v>
      </c>
      <c r="BN266" s="130">
        <f t="shared" si="317"/>
        <v>8.242088797978582E-2</v>
      </c>
      <c r="BO266" s="131">
        <f t="shared" si="317"/>
        <v>5.5010187071679942E-2</v>
      </c>
      <c r="BP266" s="132">
        <f t="shared" si="317"/>
        <v>7.0547696771853463E-2</v>
      </c>
      <c r="BQ266" s="133">
        <f t="shared" si="317"/>
        <v>6.4066852367688026E-2</v>
      </c>
      <c r="BR266" s="130">
        <f t="shared" si="317"/>
        <v>8.4597432905484243E-2</v>
      </c>
      <c r="BS266" s="131">
        <f t="shared" si="317"/>
        <v>8.0225498699045966E-2</v>
      </c>
      <c r="BT266" s="132">
        <f t="shared" si="317"/>
        <v>6.4716953814970321E-2</v>
      </c>
      <c r="BU266" s="130">
        <f t="shared" si="317"/>
        <v>8.6639036905466746E-2</v>
      </c>
      <c r="BV266" s="134">
        <f t="shared" si="317"/>
        <v>6.8647831427761499E-2</v>
      </c>
      <c r="BW266" s="135">
        <f t="shared" si="317"/>
        <v>7.7694054872552903E-2</v>
      </c>
      <c r="BX266" s="130">
        <f t="shared" si="317"/>
        <v>7.5953432356483344E-2</v>
      </c>
      <c r="BY266" s="131">
        <f t="shared" si="317"/>
        <v>5.9694513715710724E-2</v>
      </c>
      <c r="BZ266" s="132">
        <f t="shared" si="317"/>
        <v>7.1907810499359792E-2</v>
      </c>
      <c r="CA266" s="133">
        <f t="shared" si="317"/>
        <v>5.8587392861017683E-2</v>
      </c>
      <c r="CB266" s="130">
        <f t="shared" si="317"/>
        <v>7.1263926238955055E-2</v>
      </c>
      <c r="CC266" s="131">
        <f t="shared" si="317"/>
        <v>5.9350068106635533E-2</v>
      </c>
      <c r="CD266" s="132">
        <f t="shared" si="317"/>
        <v>5.7732698119973364E-2</v>
      </c>
      <c r="CE266" s="133">
        <f t="shared" si="317"/>
        <v>7.5570158484731351E-2</v>
      </c>
      <c r="CF266" s="130">
        <f t="shared" si="317"/>
        <v>6.6271186440677962E-2</v>
      </c>
      <c r="CG266" s="131">
        <f t="shared" si="317"/>
        <v>4.9435787211176786E-2</v>
      </c>
      <c r="CH266" s="132">
        <f t="shared" si="317"/>
        <v>6.6762416604892516E-2</v>
      </c>
      <c r="CI266" s="130">
        <f t="shared" si="317"/>
        <v>6.4842681258549931E-2</v>
      </c>
      <c r="CJ266" s="136">
        <f t="shared" si="317"/>
        <v>7.1256588527246256E-2</v>
      </c>
      <c r="CK266" s="137">
        <f t="shared" si="317"/>
        <v>6.574905311987235E-2</v>
      </c>
    </row>
    <row r="267" spans="1:89" ht="14" thickBot="1">
      <c r="A267" s="249" t="s">
        <v>26</v>
      </c>
      <c r="B267" s="206">
        <v>2603</v>
      </c>
      <c r="C267" s="200">
        <v>2054</v>
      </c>
      <c r="D267" s="201">
        <v>1066</v>
      </c>
      <c r="E267" s="202">
        <v>979</v>
      </c>
      <c r="F267" s="199">
        <v>583</v>
      </c>
      <c r="G267" s="203">
        <v>342</v>
      </c>
      <c r="H267" s="201">
        <v>2103</v>
      </c>
      <c r="I267" s="202">
        <v>2536</v>
      </c>
      <c r="J267" s="199">
        <v>123</v>
      </c>
      <c r="K267" s="200">
        <v>209</v>
      </c>
      <c r="L267" s="201">
        <v>446</v>
      </c>
      <c r="M267" s="199">
        <v>1310</v>
      </c>
      <c r="N267" s="204">
        <v>1419</v>
      </c>
      <c r="O267" s="207">
        <v>1885</v>
      </c>
      <c r="P267" s="199">
        <v>919</v>
      </c>
      <c r="Q267" s="200">
        <v>811</v>
      </c>
      <c r="R267" s="201">
        <v>1416</v>
      </c>
      <c r="S267" s="202">
        <v>1152</v>
      </c>
      <c r="T267" s="199">
        <v>330</v>
      </c>
      <c r="U267" s="203">
        <v>358</v>
      </c>
      <c r="V267" s="201">
        <v>1227</v>
      </c>
      <c r="W267" s="208">
        <v>1888</v>
      </c>
      <c r="X267" s="199">
        <v>1092</v>
      </c>
      <c r="Y267" s="203">
        <v>674</v>
      </c>
      <c r="Z267" s="201">
        <v>2871</v>
      </c>
      <c r="AA267" s="199">
        <v>2674</v>
      </c>
      <c r="AB267" s="173">
        <f t="shared" si="308"/>
        <v>16198</v>
      </c>
      <c r="AC267" s="174">
        <f t="shared" si="303"/>
        <v>16872</v>
      </c>
      <c r="AE267" s="254" t="str">
        <f>$AE$19</f>
        <v>19:00 - 19:59</v>
      </c>
      <c r="AF267" s="127">
        <f t="shared" si="313"/>
        <v>2230</v>
      </c>
      <c r="AG267" s="200">
        <f t="shared" si="313"/>
        <v>2697</v>
      </c>
      <c r="AH267" s="201">
        <f t="shared" si="313"/>
        <v>729</v>
      </c>
      <c r="AI267" s="202">
        <f t="shared" si="313"/>
        <v>1181</v>
      </c>
      <c r="AJ267" s="199">
        <f t="shared" si="313"/>
        <v>349</v>
      </c>
      <c r="AK267" s="203">
        <f t="shared" si="313"/>
        <v>414</v>
      </c>
      <c r="AL267" s="201">
        <f t="shared" si="313"/>
        <v>1791</v>
      </c>
      <c r="AM267" s="202">
        <f t="shared" si="313"/>
        <v>2872</v>
      </c>
      <c r="AN267" s="199">
        <f t="shared" si="313"/>
        <v>237</v>
      </c>
      <c r="AO267" s="203">
        <f t="shared" si="313"/>
        <v>171</v>
      </c>
      <c r="AP267" s="201">
        <f t="shared" si="314"/>
        <v>512</v>
      </c>
      <c r="AQ267" s="199">
        <f t="shared" si="314"/>
        <v>610</v>
      </c>
      <c r="AR267" s="204">
        <f t="shared" si="314"/>
        <v>1204</v>
      </c>
      <c r="AS267" s="205">
        <f t="shared" si="314"/>
        <v>1558</v>
      </c>
      <c r="AT267" s="199">
        <f t="shared" si="314"/>
        <v>665</v>
      </c>
      <c r="AU267" s="203">
        <f t="shared" si="314"/>
        <v>885</v>
      </c>
      <c r="AV267" s="201">
        <f t="shared" si="314"/>
        <v>1016</v>
      </c>
      <c r="AW267" s="202">
        <f t="shared" si="314"/>
        <v>1579</v>
      </c>
      <c r="AX267" s="199">
        <f t="shared" si="314"/>
        <v>265</v>
      </c>
      <c r="AY267" s="203">
        <f t="shared" si="314"/>
        <v>234</v>
      </c>
      <c r="AZ267" s="201">
        <f t="shared" si="315"/>
        <v>1547</v>
      </c>
      <c r="BA267" s="202">
        <f t="shared" si="315"/>
        <v>925</v>
      </c>
      <c r="BB267" s="199">
        <f t="shared" si="315"/>
        <v>1139</v>
      </c>
      <c r="BC267" s="203">
        <f t="shared" si="315"/>
        <v>503</v>
      </c>
      <c r="BD267" s="201">
        <f t="shared" si="315"/>
        <v>2562</v>
      </c>
      <c r="BE267" s="199">
        <f t="shared" si="315"/>
        <v>2725</v>
      </c>
      <c r="BF267" s="173">
        <f>SUM(AF267,AH267,AJ267,AL267,AN267,AP267,AR267,AT267,AV267,AX267,AZ267,BB267,BD267)</f>
        <v>14246</v>
      </c>
      <c r="BG267" s="174">
        <f>SUM(AG267,AI267,AK267,AM267,AO267,AQ267,AS267,AU267,AW267,AY267,BA267,BC267,BE267)</f>
        <v>16354</v>
      </c>
      <c r="BI267" s="147" t="s">
        <v>26</v>
      </c>
      <c r="BJ267" s="130">
        <f t="shared" ref="BJ267:CK267" si="318">B267/B281</f>
        <v>6.1575946821848464E-2</v>
      </c>
      <c r="BK267" s="131">
        <f t="shared" si="318"/>
        <v>6.6896821261073477E-2</v>
      </c>
      <c r="BL267" s="132">
        <f t="shared" si="318"/>
        <v>6.4352550558406274E-2</v>
      </c>
      <c r="BM267" s="133">
        <f t="shared" si="318"/>
        <v>6.7563837129054519E-2</v>
      </c>
      <c r="BN267" s="130">
        <f t="shared" si="318"/>
        <v>7.0147996630971002E-2</v>
      </c>
      <c r="BO267" s="131">
        <f t="shared" si="318"/>
        <v>6.3345063900722351E-2</v>
      </c>
      <c r="BP267" s="132">
        <f t="shared" si="318"/>
        <v>7.6278563656147991E-2</v>
      </c>
      <c r="BQ267" s="133">
        <f t="shared" si="318"/>
        <v>6.6019316377268114E-2</v>
      </c>
      <c r="BR267" s="130">
        <f t="shared" si="318"/>
        <v>3.5880980163360561E-2</v>
      </c>
      <c r="BS267" s="131">
        <f t="shared" si="318"/>
        <v>4.5316565481352995E-2</v>
      </c>
      <c r="BT267" s="132">
        <f t="shared" si="318"/>
        <v>6.4572173157666141E-2</v>
      </c>
      <c r="BU267" s="130">
        <f t="shared" si="318"/>
        <v>8.6178540885468058E-2</v>
      </c>
      <c r="BV267" s="134">
        <f t="shared" si="318"/>
        <v>6.7041481621468391E-2</v>
      </c>
      <c r="BW267" s="135">
        <f t="shared" si="318"/>
        <v>6.7959764934924463E-2</v>
      </c>
      <c r="BX267" s="130">
        <f t="shared" si="318"/>
        <v>7.3785628261742273E-2</v>
      </c>
      <c r="BY267" s="131">
        <f t="shared" si="318"/>
        <v>6.3201371571072321E-2</v>
      </c>
      <c r="BZ267" s="132">
        <f t="shared" si="318"/>
        <v>7.2522407170294498E-2</v>
      </c>
      <c r="CA267" s="133">
        <f t="shared" si="318"/>
        <v>6.2493219051752195E-2</v>
      </c>
      <c r="CB267" s="130">
        <f t="shared" si="318"/>
        <v>6.338839800230503E-2</v>
      </c>
      <c r="CC267" s="131">
        <f t="shared" si="318"/>
        <v>6.9663358630083674E-2</v>
      </c>
      <c r="CD267" s="132">
        <f t="shared" si="318"/>
        <v>6.2855386506838792E-2</v>
      </c>
      <c r="CE267" s="133">
        <f t="shared" si="318"/>
        <v>9.1225357557015843E-2</v>
      </c>
      <c r="CF267" s="130">
        <f t="shared" si="318"/>
        <v>6.1694915254237287E-2</v>
      </c>
      <c r="CG267" s="131">
        <f t="shared" si="318"/>
        <v>7.2434175174637294E-2</v>
      </c>
      <c r="CH267" s="132">
        <f t="shared" si="318"/>
        <v>6.6507598220904379E-2</v>
      </c>
      <c r="CI267" s="130">
        <f t="shared" si="318"/>
        <v>6.6509140654147494E-2</v>
      </c>
      <c r="CJ267" s="136">
        <f t="shared" si="318"/>
        <v>6.6441067290141306E-2</v>
      </c>
      <c r="CK267" s="137">
        <f t="shared" si="318"/>
        <v>6.9384414826024907E-2</v>
      </c>
    </row>
    <row r="268" spans="1:89" ht="15" thickTop="1" thickBot="1">
      <c r="A268" s="248" t="s">
        <v>27</v>
      </c>
      <c r="B268" s="209">
        <v>2223</v>
      </c>
      <c r="C268" s="193">
        <v>2443</v>
      </c>
      <c r="D268" s="194">
        <v>997</v>
      </c>
      <c r="E268" s="195">
        <v>934</v>
      </c>
      <c r="F268" s="192">
        <v>496</v>
      </c>
      <c r="G268" s="196">
        <v>312</v>
      </c>
      <c r="H268" s="194">
        <v>1939</v>
      </c>
      <c r="I268" s="195">
        <v>2584</v>
      </c>
      <c r="J268" s="192">
        <v>133</v>
      </c>
      <c r="K268" s="193">
        <v>77</v>
      </c>
      <c r="L268" s="194">
        <v>521</v>
      </c>
      <c r="M268" s="192">
        <v>1006</v>
      </c>
      <c r="N268" s="197">
        <v>1398</v>
      </c>
      <c r="O268" s="210">
        <v>1733</v>
      </c>
      <c r="P268" s="192">
        <v>775</v>
      </c>
      <c r="Q268" s="193">
        <v>724</v>
      </c>
      <c r="R268" s="194">
        <v>1348</v>
      </c>
      <c r="S268" s="195">
        <v>1130</v>
      </c>
      <c r="T268" s="192">
        <v>387</v>
      </c>
      <c r="U268" s="196">
        <v>235</v>
      </c>
      <c r="V268" s="194">
        <v>1272</v>
      </c>
      <c r="W268" s="211">
        <v>1490</v>
      </c>
      <c r="X268" s="192">
        <v>1118</v>
      </c>
      <c r="Y268" s="196">
        <v>533</v>
      </c>
      <c r="Z268" s="194">
        <v>2745</v>
      </c>
      <c r="AA268" s="192">
        <v>2410</v>
      </c>
      <c r="AB268" s="173">
        <f t="shared" si="308"/>
        <v>15352</v>
      </c>
      <c r="AC268" s="174">
        <f t="shared" si="303"/>
        <v>15611</v>
      </c>
      <c r="AE268" s="253" t="s">
        <v>13</v>
      </c>
      <c r="AF268" s="20">
        <f t="shared" ref="AF268:BG268" si="319">SUM(AF265:AF267)</f>
        <v>6949</v>
      </c>
      <c r="AG268" s="21">
        <f t="shared" si="319"/>
        <v>8718</v>
      </c>
      <c r="AH268" s="20">
        <f t="shared" si="319"/>
        <v>2800</v>
      </c>
      <c r="AI268" s="21">
        <f t="shared" si="319"/>
        <v>3878</v>
      </c>
      <c r="AJ268" s="20">
        <f t="shared" si="319"/>
        <v>1683</v>
      </c>
      <c r="AK268" s="21">
        <f t="shared" si="319"/>
        <v>1425</v>
      </c>
      <c r="AL268" s="20">
        <f t="shared" si="319"/>
        <v>6077</v>
      </c>
      <c r="AM268" s="21">
        <f t="shared" si="319"/>
        <v>9819</v>
      </c>
      <c r="AN268" s="20">
        <f t="shared" si="319"/>
        <v>960</v>
      </c>
      <c r="AO268" s="21">
        <f t="shared" si="319"/>
        <v>631</v>
      </c>
      <c r="AP268" s="20">
        <f t="shared" si="319"/>
        <v>1935</v>
      </c>
      <c r="AQ268" s="21">
        <f t="shared" si="319"/>
        <v>2178</v>
      </c>
      <c r="AR268" s="20">
        <f t="shared" si="319"/>
        <v>4742</v>
      </c>
      <c r="AS268" s="21">
        <f t="shared" si="319"/>
        <v>5318</v>
      </c>
      <c r="AT268" s="20">
        <f t="shared" si="319"/>
        <v>2515</v>
      </c>
      <c r="AU268" s="21">
        <f t="shared" si="319"/>
        <v>2749</v>
      </c>
      <c r="AV268" s="20">
        <f t="shared" si="319"/>
        <v>3443</v>
      </c>
      <c r="AW268" s="21">
        <f t="shared" si="319"/>
        <v>4657</v>
      </c>
      <c r="AX268" s="20">
        <f t="shared" si="319"/>
        <v>1228</v>
      </c>
      <c r="AY268" s="21">
        <f t="shared" si="319"/>
        <v>745</v>
      </c>
      <c r="AZ268" s="20">
        <f t="shared" si="319"/>
        <v>4940</v>
      </c>
      <c r="BA268" s="21">
        <f t="shared" si="319"/>
        <v>3281</v>
      </c>
      <c r="BB268" s="20">
        <f t="shared" si="319"/>
        <v>4438</v>
      </c>
      <c r="BC268" s="21">
        <f t="shared" si="319"/>
        <v>1570</v>
      </c>
      <c r="BD268" s="20">
        <f t="shared" si="319"/>
        <v>9318</v>
      </c>
      <c r="BE268" s="21">
        <f t="shared" si="319"/>
        <v>9998</v>
      </c>
      <c r="BF268" s="175">
        <f t="shared" si="319"/>
        <v>51028</v>
      </c>
      <c r="BG268" s="176">
        <f t="shared" si="319"/>
        <v>54967</v>
      </c>
      <c r="BI268" s="138" t="s">
        <v>27</v>
      </c>
      <c r="BJ268" s="130">
        <f t="shared" ref="BJ268:CK268" si="320">B268/B281</f>
        <v>5.2586757504790291E-2</v>
      </c>
      <c r="BK268" s="131">
        <f t="shared" si="320"/>
        <v>7.9566180302240747E-2</v>
      </c>
      <c r="BL268" s="132">
        <f t="shared" si="320"/>
        <v>6.0187141563537577E-2</v>
      </c>
      <c r="BM268" s="133">
        <f t="shared" si="320"/>
        <v>6.4458247066942725E-2</v>
      </c>
      <c r="BN268" s="130">
        <f t="shared" si="320"/>
        <v>5.967994224521718E-2</v>
      </c>
      <c r="BO268" s="131">
        <f t="shared" si="320"/>
        <v>5.7788479348027409E-2</v>
      </c>
      <c r="BP268" s="132">
        <f t="shared" si="320"/>
        <v>7.0330068915487848E-2</v>
      </c>
      <c r="BQ268" s="133">
        <f t="shared" si="320"/>
        <v>6.7268893343399375E-2</v>
      </c>
      <c r="BR268" s="130">
        <f t="shared" si="320"/>
        <v>3.8798133022170361E-2</v>
      </c>
      <c r="BS268" s="131">
        <f t="shared" si="320"/>
        <v>1.6695576756287946E-2</v>
      </c>
      <c r="BT268" s="132">
        <f t="shared" si="320"/>
        <v>7.5430722455479951E-2</v>
      </c>
      <c r="BU268" s="130">
        <f t="shared" si="320"/>
        <v>6.6179856588382338E-2</v>
      </c>
      <c r="BV268" s="134">
        <f t="shared" si="320"/>
        <v>6.6049324388169711E-2</v>
      </c>
      <c r="BW268" s="135">
        <f t="shared" si="320"/>
        <v>6.2479720229296605E-2</v>
      </c>
      <c r="BX268" s="130">
        <f t="shared" si="320"/>
        <v>6.2224006423123243E-2</v>
      </c>
      <c r="BY268" s="131">
        <f t="shared" si="320"/>
        <v>5.6421446384039897E-2</v>
      </c>
      <c r="BZ268" s="132">
        <f t="shared" si="320"/>
        <v>6.9039692701664532E-2</v>
      </c>
      <c r="CA268" s="133">
        <f t="shared" si="320"/>
        <v>6.1299772160138877E-2</v>
      </c>
      <c r="CB268" s="130">
        <f t="shared" si="320"/>
        <v>7.4337303111794081E-2</v>
      </c>
      <c r="CC268" s="131">
        <f t="shared" si="320"/>
        <v>4.5728741000194591E-2</v>
      </c>
      <c r="CD268" s="132">
        <f t="shared" si="320"/>
        <v>6.5160596280928226E-2</v>
      </c>
      <c r="CE268" s="133">
        <f t="shared" si="320"/>
        <v>7.1994588326246611E-2</v>
      </c>
      <c r="CF268" s="130">
        <f t="shared" si="320"/>
        <v>6.3163841807909599E-2</v>
      </c>
      <c r="CG268" s="131">
        <f t="shared" si="320"/>
        <v>5.7281031703385277E-2</v>
      </c>
      <c r="CH268" s="132">
        <f t="shared" si="320"/>
        <v>6.3588769458858413E-2</v>
      </c>
      <c r="CI268" s="130">
        <f t="shared" si="320"/>
        <v>5.9942793184927248E-2</v>
      </c>
      <c r="CJ268" s="136">
        <f t="shared" si="320"/>
        <v>6.2970938698496681E-2</v>
      </c>
      <c r="CK268" s="137">
        <f t="shared" si="320"/>
        <v>6.4198678274601406E-2</v>
      </c>
    </row>
    <row r="269" spans="1:89" ht="14" thickTop="1">
      <c r="A269" s="249" t="s">
        <v>28</v>
      </c>
      <c r="B269" s="206">
        <v>2120</v>
      </c>
      <c r="C269" s="200">
        <v>1976</v>
      </c>
      <c r="D269" s="201">
        <v>951</v>
      </c>
      <c r="E269" s="202">
        <v>927</v>
      </c>
      <c r="F269" s="199">
        <v>539</v>
      </c>
      <c r="G269" s="203">
        <v>370</v>
      </c>
      <c r="H269" s="201">
        <v>2059</v>
      </c>
      <c r="I269" s="202">
        <v>2590</v>
      </c>
      <c r="J269" s="199">
        <v>258</v>
      </c>
      <c r="K269" s="200">
        <v>276</v>
      </c>
      <c r="L269" s="201">
        <v>624</v>
      </c>
      <c r="M269" s="199">
        <v>894</v>
      </c>
      <c r="N269" s="204">
        <v>1520</v>
      </c>
      <c r="O269" s="207">
        <v>1655</v>
      </c>
      <c r="P269" s="199">
        <v>861</v>
      </c>
      <c r="Q269" s="200">
        <v>838</v>
      </c>
      <c r="R269" s="201">
        <v>1230</v>
      </c>
      <c r="S269" s="202">
        <v>1215</v>
      </c>
      <c r="T269" s="199">
        <v>417</v>
      </c>
      <c r="U269" s="203">
        <v>235</v>
      </c>
      <c r="V269" s="201">
        <v>1690</v>
      </c>
      <c r="W269" s="208">
        <v>1124</v>
      </c>
      <c r="X269" s="199">
        <v>1318</v>
      </c>
      <c r="Y269" s="203">
        <v>429</v>
      </c>
      <c r="Z269" s="201">
        <v>3176</v>
      </c>
      <c r="AA269" s="199">
        <v>2869</v>
      </c>
      <c r="AB269" s="173">
        <f t="shared" si="308"/>
        <v>16763</v>
      </c>
      <c r="AC269" s="174">
        <f t="shared" si="303"/>
        <v>15398</v>
      </c>
      <c r="BI269" s="147" t="s">
        <v>28</v>
      </c>
      <c r="BJ269" s="130">
        <f t="shared" ref="BJ269:CK269" si="321">B269/B281</f>
        <v>5.0150214084640314E-2</v>
      </c>
      <c r="BK269" s="131">
        <f t="shared" si="321"/>
        <v>6.4356435643564358E-2</v>
      </c>
      <c r="BL269" s="132">
        <f t="shared" si="321"/>
        <v>5.7410202233625113E-2</v>
      </c>
      <c r="BM269" s="133">
        <f t="shared" si="321"/>
        <v>6.3975155279503107E-2</v>
      </c>
      <c r="BN269" s="130">
        <f t="shared" si="321"/>
        <v>6.4853808205992056E-2</v>
      </c>
      <c r="BO269" s="131">
        <f t="shared" si="321"/>
        <v>6.853120948323764E-2</v>
      </c>
      <c r="BP269" s="132">
        <f t="shared" si="321"/>
        <v>7.468262604280014E-2</v>
      </c>
      <c r="BQ269" s="133">
        <f t="shared" si="321"/>
        <v>6.7425090464165782E-2</v>
      </c>
      <c r="BR269" s="130">
        <f t="shared" si="321"/>
        <v>7.5262543757292882E-2</v>
      </c>
      <c r="BS269" s="131">
        <f t="shared" si="321"/>
        <v>5.9843885516045102E-2</v>
      </c>
      <c r="BT269" s="132">
        <f t="shared" si="321"/>
        <v>9.0343130157810911E-2</v>
      </c>
      <c r="BU269" s="130">
        <f t="shared" si="321"/>
        <v>5.8811920268403393E-2</v>
      </c>
      <c r="BV269" s="134">
        <f t="shared" si="321"/>
        <v>7.1813285457809697E-2</v>
      </c>
      <c r="BW269" s="135">
        <f t="shared" si="321"/>
        <v>5.9667592025092836E-2</v>
      </c>
      <c r="BX269" s="130">
        <f t="shared" si="321"/>
        <v>6.9128863910076277E-2</v>
      </c>
      <c r="BY269" s="131">
        <f t="shared" si="321"/>
        <v>6.5305486284289282E-2</v>
      </c>
      <c r="BZ269" s="132">
        <f t="shared" si="321"/>
        <v>6.2996158770806665E-2</v>
      </c>
      <c r="CA269" s="133">
        <f t="shared" si="321"/>
        <v>6.5910816968644897E-2</v>
      </c>
      <c r="CB269" s="130">
        <f t="shared" si="321"/>
        <v>8.0099884748367267E-2</v>
      </c>
      <c r="CC269" s="131">
        <f t="shared" si="321"/>
        <v>4.5728741000194591E-2</v>
      </c>
      <c r="CD269" s="132">
        <f t="shared" si="321"/>
        <v>8.6573433738025715E-2</v>
      </c>
      <c r="CE269" s="133">
        <f t="shared" si="321"/>
        <v>5.4310011596443754E-2</v>
      </c>
      <c r="CF269" s="130">
        <f t="shared" si="321"/>
        <v>7.4463276836158193E-2</v>
      </c>
      <c r="CG269" s="131">
        <f t="shared" si="321"/>
        <v>4.6104245029554E-2</v>
      </c>
      <c r="CH269" s="132">
        <f t="shared" si="321"/>
        <v>7.3573017049666414E-2</v>
      </c>
      <c r="CI269" s="130">
        <f t="shared" si="321"/>
        <v>7.1359283671185172E-2</v>
      </c>
      <c r="CJ269" s="136">
        <f t="shared" si="321"/>
        <v>6.8758588158083639E-2</v>
      </c>
      <c r="CK269" s="137">
        <f t="shared" si="321"/>
        <v>6.3322737049023928E-2</v>
      </c>
    </row>
    <row r="270" spans="1:89">
      <c r="A270" s="248" t="s">
        <v>29</v>
      </c>
      <c r="B270" s="209">
        <v>2293</v>
      </c>
      <c r="C270" s="193">
        <v>2596</v>
      </c>
      <c r="D270" s="194">
        <v>1140</v>
      </c>
      <c r="E270" s="195">
        <v>1019</v>
      </c>
      <c r="F270" s="192">
        <v>677</v>
      </c>
      <c r="G270" s="196">
        <v>349</v>
      </c>
      <c r="H270" s="194">
        <v>2202</v>
      </c>
      <c r="I270" s="195">
        <v>3169</v>
      </c>
      <c r="J270" s="192">
        <v>415</v>
      </c>
      <c r="K270" s="193">
        <v>209</v>
      </c>
      <c r="L270" s="194">
        <v>713</v>
      </c>
      <c r="M270" s="192">
        <v>984</v>
      </c>
      <c r="N270" s="197">
        <v>1862</v>
      </c>
      <c r="O270" s="210">
        <v>1638</v>
      </c>
      <c r="P270" s="192">
        <v>876</v>
      </c>
      <c r="Q270" s="193">
        <v>828</v>
      </c>
      <c r="R270" s="194">
        <v>1448</v>
      </c>
      <c r="S270" s="195">
        <v>1409</v>
      </c>
      <c r="T270" s="192">
        <v>648</v>
      </c>
      <c r="U270" s="196">
        <v>238</v>
      </c>
      <c r="V270" s="194">
        <v>2035</v>
      </c>
      <c r="W270" s="211">
        <v>1175</v>
      </c>
      <c r="X270" s="192">
        <v>1696</v>
      </c>
      <c r="Y270" s="196">
        <v>497</v>
      </c>
      <c r="Z270" s="194">
        <v>3514</v>
      </c>
      <c r="AA270" s="192">
        <v>2968</v>
      </c>
      <c r="AB270" s="173">
        <f t="shared" si="308"/>
        <v>19519</v>
      </c>
      <c r="AC270" s="174">
        <f t="shared" si="303"/>
        <v>17079</v>
      </c>
      <c r="BI270" s="138" t="s">
        <v>29</v>
      </c>
      <c r="BJ270" s="130">
        <f t="shared" ref="BJ270:CK270" si="322">B270/B281</f>
        <v>5.4242660800037847E-2</v>
      </c>
      <c r="BK270" s="131">
        <f t="shared" si="322"/>
        <v>8.4549244398124029E-2</v>
      </c>
      <c r="BL270" s="132">
        <f t="shared" si="322"/>
        <v>6.8819800784787208E-2</v>
      </c>
      <c r="BM270" s="133">
        <f t="shared" si="322"/>
        <v>7.0324361628709461E-2</v>
      </c>
      <c r="BN270" s="130">
        <f t="shared" si="322"/>
        <v>8.1458308266153287E-2</v>
      </c>
      <c r="BO270" s="131">
        <f t="shared" si="322"/>
        <v>6.4641600296351173E-2</v>
      </c>
      <c r="BP270" s="132">
        <f t="shared" si="322"/>
        <v>7.986942328618063E-2</v>
      </c>
      <c r="BQ270" s="133">
        <f t="shared" si="322"/>
        <v>8.2498112618124078E-2</v>
      </c>
      <c r="BR270" s="130">
        <f t="shared" si="322"/>
        <v>0.12106184364060676</v>
      </c>
      <c r="BS270" s="131">
        <f t="shared" si="322"/>
        <v>4.5316565481352995E-2</v>
      </c>
      <c r="BT270" s="132">
        <f t="shared" si="322"/>
        <v>0.1032286086578833</v>
      </c>
      <c r="BU270" s="130">
        <f t="shared" si="322"/>
        <v>6.4732583382672196E-2</v>
      </c>
      <c r="BV270" s="134">
        <f t="shared" si="322"/>
        <v>8.7971274685816878E-2</v>
      </c>
      <c r="BW270" s="135">
        <f t="shared" si="322"/>
        <v>5.9054692288279191E-2</v>
      </c>
      <c r="BX270" s="130">
        <f t="shared" si="322"/>
        <v>7.0333199518265763E-2</v>
      </c>
      <c r="BY270" s="131">
        <f t="shared" si="322"/>
        <v>6.4526184538653372E-2</v>
      </c>
      <c r="BZ270" s="132">
        <f t="shared" si="322"/>
        <v>7.4161331626120361E-2</v>
      </c>
      <c r="CA270" s="133">
        <f t="shared" si="322"/>
        <v>7.643484864923511E-2</v>
      </c>
      <c r="CB270" s="130">
        <f t="shared" si="322"/>
        <v>0.12447176334998079</v>
      </c>
      <c r="CC270" s="131">
        <f t="shared" si="322"/>
        <v>4.6312512161899203E-2</v>
      </c>
      <c r="CD270" s="132">
        <f t="shared" si="322"/>
        <v>0.10424670867271144</v>
      </c>
      <c r="CE270" s="133">
        <f t="shared" si="322"/>
        <v>5.6774255894858912E-2</v>
      </c>
      <c r="CF270" s="130">
        <f t="shared" si="322"/>
        <v>9.581920903954802E-2</v>
      </c>
      <c r="CG270" s="131">
        <f t="shared" si="322"/>
        <v>5.3412144008597527E-2</v>
      </c>
      <c r="CH270" s="132">
        <f t="shared" si="322"/>
        <v>8.1402891030392888E-2</v>
      </c>
      <c r="CI270" s="130">
        <f t="shared" si="322"/>
        <v>7.3821663972142765E-2</v>
      </c>
      <c r="CJ270" s="136">
        <f t="shared" si="322"/>
        <v>8.0063167825427106E-2</v>
      </c>
      <c r="CK270" s="137">
        <f t="shared" si="322"/>
        <v>7.0235681650881898E-2</v>
      </c>
    </row>
    <row r="271" spans="1:89">
      <c r="A271" s="249" t="s">
        <v>30</v>
      </c>
      <c r="B271" s="206">
        <v>2368</v>
      </c>
      <c r="C271" s="200">
        <v>2926</v>
      </c>
      <c r="D271" s="201">
        <v>1205</v>
      </c>
      <c r="E271" s="202">
        <v>1233</v>
      </c>
      <c r="F271" s="199">
        <v>739</v>
      </c>
      <c r="G271" s="203">
        <v>555</v>
      </c>
      <c r="H271" s="201">
        <v>2248</v>
      </c>
      <c r="I271" s="202">
        <v>3649</v>
      </c>
      <c r="J271" s="199">
        <v>379</v>
      </c>
      <c r="K271" s="200">
        <v>273</v>
      </c>
      <c r="L271" s="201">
        <v>764</v>
      </c>
      <c r="M271" s="199">
        <v>842</v>
      </c>
      <c r="N271" s="204">
        <v>1865</v>
      </c>
      <c r="O271" s="207">
        <v>2056</v>
      </c>
      <c r="P271" s="199">
        <v>998</v>
      </c>
      <c r="Q271" s="200">
        <v>983</v>
      </c>
      <c r="R271" s="201">
        <v>1238</v>
      </c>
      <c r="S271" s="202">
        <v>1559</v>
      </c>
      <c r="T271" s="199">
        <v>570</v>
      </c>
      <c r="U271" s="203">
        <v>234</v>
      </c>
      <c r="V271" s="201">
        <v>1791</v>
      </c>
      <c r="W271" s="208">
        <v>1189</v>
      </c>
      <c r="X271" s="199">
        <v>1773</v>
      </c>
      <c r="Y271" s="203">
        <v>504</v>
      </c>
      <c r="Z271" s="201">
        <v>3599</v>
      </c>
      <c r="AA271" s="199">
        <v>3754</v>
      </c>
      <c r="AB271" s="173">
        <f t="shared" si="308"/>
        <v>19537</v>
      </c>
      <c r="AC271" s="174">
        <f t="shared" si="303"/>
        <v>19757</v>
      </c>
      <c r="BI271" s="147" t="s">
        <v>30</v>
      </c>
      <c r="BJ271" s="130">
        <f t="shared" ref="BJ271:CK271" si="323">B271/B281</f>
        <v>5.6016842902088804E-2</v>
      </c>
      <c r="BK271" s="131">
        <f t="shared" si="323"/>
        <v>9.5297029702970298E-2</v>
      </c>
      <c r="BL271" s="132">
        <f t="shared" si="323"/>
        <v>7.2743736794446123E-2</v>
      </c>
      <c r="BM271" s="133">
        <f t="shared" si="323"/>
        <v>8.5093167701863356E-2</v>
      </c>
      <c r="BN271" s="130">
        <f t="shared" si="323"/>
        <v>8.891830104680544E-2</v>
      </c>
      <c r="BO271" s="131">
        <f t="shared" si="323"/>
        <v>0.10279681422485645</v>
      </c>
      <c r="BP271" s="132">
        <f t="shared" si="323"/>
        <v>8.1537903518317009E-2</v>
      </c>
      <c r="BQ271" s="133">
        <f t="shared" si="323"/>
        <v>9.4993882279436642E-2</v>
      </c>
      <c r="BR271" s="130">
        <f t="shared" si="323"/>
        <v>0.11056009334889148</v>
      </c>
      <c r="BS271" s="131">
        <f t="shared" si="323"/>
        <v>5.919340849956635E-2</v>
      </c>
      <c r="BT271" s="132">
        <f t="shared" si="323"/>
        <v>0.1106124221803967</v>
      </c>
      <c r="BU271" s="130">
        <f t="shared" si="323"/>
        <v>5.5391092691270308E-2</v>
      </c>
      <c r="BV271" s="134">
        <f t="shared" si="323"/>
        <v>8.8113011433430977E-2</v>
      </c>
      <c r="BW271" s="135">
        <f t="shared" si="323"/>
        <v>7.4124815228755817E-2</v>
      </c>
      <c r="BX271" s="130">
        <f t="shared" si="323"/>
        <v>8.012846246487354E-2</v>
      </c>
      <c r="BY271" s="131">
        <f t="shared" si="323"/>
        <v>7.6605361596009974E-2</v>
      </c>
      <c r="BZ271" s="132">
        <f t="shared" si="323"/>
        <v>6.3405889884763131E-2</v>
      </c>
      <c r="CA271" s="133">
        <f t="shared" si="323"/>
        <v>8.4571986546598671E-2</v>
      </c>
      <c r="CB271" s="130">
        <f t="shared" si="323"/>
        <v>0.10948905109489052</v>
      </c>
      <c r="CC271" s="131">
        <f t="shared" si="323"/>
        <v>4.553415061295972E-2</v>
      </c>
      <c r="CD271" s="132">
        <f t="shared" si="323"/>
        <v>9.174734900875979E-2</v>
      </c>
      <c r="CE271" s="133">
        <f t="shared" si="323"/>
        <v>5.74507151140317E-2</v>
      </c>
      <c r="CF271" s="130">
        <f t="shared" si="323"/>
        <v>0.10016949152542373</v>
      </c>
      <c r="CG271" s="131">
        <f t="shared" si="323"/>
        <v>5.416442772702848E-2</v>
      </c>
      <c r="CH271" s="132">
        <f t="shared" si="323"/>
        <v>8.3371942179392144E-2</v>
      </c>
      <c r="CI271" s="130">
        <f t="shared" si="323"/>
        <v>9.3371471210048504E-2</v>
      </c>
      <c r="CJ271" s="136">
        <f t="shared" si="323"/>
        <v>8.0137000348653578E-2</v>
      </c>
      <c r="CK271" s="137">
        <f t="shared" si="323"/>
        <v>8.1248689172461724E-2</v>
      </c>
    </row>
    <row r="272" spans="1:89">
      <c r="A272" s="248" t="s">
        <v>31</v>
      </c>
      <c r="B272" s="209">
        <v>2351</v>
      </c>
      <c r="C272" s="193">
        <v>3095</v>
      </c>
      <c r="D272" s="194">
        <v>866</v>
      </c>
      <c r="E272" s="195">
        <v>1464</v>
      </c>
      <c r="F272" s="192">
        <v>595</v>
      </c>
      <c r="G272" s="196">
        <v>456</v>
      </c>
      <c r="H272" s="194">
        <v>2038</v>
      </c>
      <c r="I272" s="195">
        <v>3298</v>
      </c>
      <c r="J272" s="192">
        <v>344</v>
      </c>
      <c r="K272" s="193">
        <v>187</v>
      </c>
      <c r="L272" s="194">
        <v>659</v>
      </c>
      <c r="M272" s="192">
        <v>726</v>
      </c>
      <c r="N272" s="197">
        <v>1673</v>
      </c>
      <c r="O272" s="210">
        <v>1704</v>
      </c>
      <c r="P272" s="192">
        <v>852</v>
      </c>
      <c r="Q272" s="193">
        <v>881</v>
      </c>
      <c r="R272" s="194">
        <v>1189</v>
      </c>
      <c r="S272" s="195">
        <v>1519</v>
      </c>
      <c r="T272" s="192">
        <v>393</v>
      </c>
      <c r="U272" s="196">
        <v>277</v>
      </c>
      <c r="V272" s="194">
        <v>1602</v>
      </c>
      <c r="W272" s="211">
        <v>1167</v>
      </c>
      <c r="X272" s="192">
        <v>1526</v>
      </c>
      <c r="Y272" s="196">
        <v>563</v>
      </c>
      <c r="Z272" s="194">
        <v>3157</v>
      </c>
      <c r="AA272" s="192">
        <v>3519</v>
      </c>
      <c r="AB272" s="173">
        <f t="shared" si="308"/>
        <v>17245</v>
      </c>
      <c r="AC272" s="174">
        <f t="shared" si="303"/>
        <v>18856</v>
      </c>
      <c r="BI272" s="138" t="s">
        <v>31</v>
      </c>
      <c r="BJ272" s="130">
        <f t="shared" ref="BJ272:CK272" si="324">B272/B281</f>
        <v>5.5614694958957253E-2</v>
      </c>
      <c r="BK272" s="131">
        <f t="shared" si="324"/>
        <v>0.10080119854090672</v>
      </c>
      <c r="BL272" s="132">
        <f t="shared" si="324"/>
        <v>5.2278901297917298E-2</v>
      </c>
      <c r="BM272" s="133">
        <f t="shared" si="324"/>
        <v>0.1010351966873706</v>
      </c>
      <c r="BN272" s="130">
        <f t="shared" si="324"/>
        <v>7.1591866201419802E-2</v>
      </c>
      <c r="BO272" s="131">
        <f t="shared" si="324"/>
        <v>8.4460085200963139E-2</v>
      </c>
      <c r="BP272" s="132">
        <f t="shared" si="324"/>
        <v>7.3920928545520487E-2</v>
      </c>
      <c r="BQ272" s="133">
        <f t="shared" si="324"/>
        <v>8.5856350714601834E-2</v>
      </c>
      <c r="BR272" s="130">
        <f t="shared" si="324"/>
        <v>0.10035005834305717</v>
      </c>
      <c r="BS272" s="131">
        <f t="shared" si="324"/>
        <v>4.0546400693842154E-2</v>
      </c>
      <c r="BT272" s="132">
        <f t="shared" si="324"/>
        <v>9.5410453163457365E-2</v>
      </c>
      <c r="BU272" s="130">
        <f t="shared" si="324"/>
        <v>4.7760015788434973E-2</v>
      </c>
      <c r="BV272" s="134">
        <f t="shared" si="324"/>
        <v>7.9041859586128693E-2</v>
      </c>
      <c r="BW272" s="135">
        <f t="shared" si="324"/>
        <v>6.143418538414392E-2</v>
      </c>
      <c r="BX272" s="130">
        <f t="shared" si="324"/>
        <v>6.8406262545162591E-2</v>
      </c>
      <c r="BY272" s="131">
        <f t="shared" si="324"/>
        <v>6.8656483790523692E-2</v>
      </c>
      <c r="BZ272" s="132">
        <f t="shared" si="324"/>
        <v>6.0896286811779769E-2</v>
      </c>
      <c r="CA272" s="133">
        <f t="shared" si="324"/>
        <v>8.2402083107301724E-2</v>
      </c>
      <c r="CB272" s="130">
        <f t="shared" si="324"/>
        <v>7.5489819439108721E-2</v>
      </c>
      <c r="CC272" s="131">
        <f t="shared" si="324"/>
        <v>5.3901537264059156E-2</v>
      </c>
      <c r="CD272" s="132">
        <f t="shared" si="324"/>
        <v>8.206546795758414E-2</v>
      </c>
      <c r="CE272" s="133">
        <f t="shared" si="324"/>
        <v>5.6387707769617317E-2</v>
      </c>
      <c r="CF272" s="130">
        <f t="shared" si="324"/>
        <v>8.6214689265536729E-2</v>
      </c>
      <c r="CG272" s="131">
        <f t="shared" si="324"/>
        <v>6.0505104782375065E-2</v>
      </c>
      <c r="CH272" s="132">
        <f t="shared" si="324"/>
        <v>7.3132876204595992E-2</v>
      </c>
      <c r="CI272" s="130">
        <f t="shared" si="324"/>
        <v>8.752642706131078E-2</v>
      </c>
      <c r="CJ272" s="136">
        <f t="shared" si="324"/>
        <v>7.0735659057814967E-2</v>
      </c>
      <c r="CK272" s="137">
        <f t="shared" si="324"/>
        <v>7.754341666426777E-2</v>
      </c>
    </row>
    <row r="273" spans="1:89">
      <c r="A273" s="249" t="s">
        <v>32</v>
      </c>
      <c r="B273" s="206">
        <v>2230</v>
      </c>
      <c r="C273" s="200">
        <v>2697</v>
      </c>
      <c r="D273" s="201">
        <v>729</v>
      </c>
      <c r="E273" s="202">
        <v>1181</v>
      </c>
      <c r="F273" s="199">
        <v>349</v>
      </c>
      <c r="G273" s="203">
        <v>414</v>
      </c>
      <c r="H273" s="201">
        <v>1791</v>
      </c>
      <c r="I273" s="202">
        <v>2872</v>
      </c>
      <c r="J273" s="199">
        <v>237</v>
      </c>
      <c r="K273" s="200">
        <v>171</v>
      </c>
      <c r="L273" s="201">
        <v>512</v>
      </c>
      <c r="M273" s="199">
        <v>610</v>
      </c>
      <c r="N273" s="204">
        <v>1204</v>
      </c>
      <c r="O273" s="207">
        <v>1558</v>
      </c>
      <c r="P273" s="199">
        <v>665</v>
      </c>
      <c r="Q273" s="200">
        <v>885</v>
      </c>
      <c r="R273" s="201">
        <v>1016</v>
      </c>
      <c r="S273" s="202">
        <v>1579</v>
      </c>
      <c r="T273" s="199">
        <v>265</v>
      </c>
      <c r="U273" s="203">
        <v>234</v>
      </c>
      <c r="V273" s="201">
        <v>1547</v>
      </c>
      <c r="W273" s="208">
        <v>925</v>
      </c>
      <c r="X273" s="199">
        <v>1139</v>
      </c>
      <c r="Y273" s="203">
        <v>503</v>
      </c>
      <c r="Z273" s="201">
        <v>2562</v>
      </c>
      <c r="AA273" s="199">
        <v>2725</v>
      </c>
      <c r="AB273" s="173">
        <f t="shared" si="308"/>
        <v>14246</v>
      </c>
      <c r="AC273" s="174">
        <f t="shared" si="303"/>
        <v>16354</v>
      </c>
      <c r="BI273" s="147" t="s">
        <v>32</v>
      </c>
      <c r="BJ273" s="130">
        <f t="shared" ref="BJ273:CK273" si="325">B273/B281</f>
        <v>5.2752347834315046E-2</v>
      </c>
      <c r="BK273" s="131">
        <f t="shared" si="325"/>
        <v>8.7838718082334552E-2</v>
      </c>
      <c r="BL273" s="132">
        <f t="shared" si="325"/>
        <v>4.4008451554482339E-2</v>
      </c>
      <c r="BM273" s="133">
        <f t="shared" si="325"/>
        <v>8.1504485852311945E-2</v>
      </c>
      <c r="BN273" s="130">
        <f t="shared" si="325"/>
        <v>4.1992540007219345E-2</v>
      </c>
      <c r="BO273" s="131">
        <f t="shared" si="325"/>
        <v>7.6680866827190219E-2</v>
      </c>
      <c r="BP273" s="132">
        <f t="shared" si="325"/>
        <v>6.4961915125136022E-2</v>
      </c>
      <c r="BQ273" s="133">
        <f t="shared" si="325"/>
        <v>7.476635514018691E-2</v>
      </c>
      <c r="BR273" s="130">
        <f t="shared" si="325"/>
        <v>6.9136522753792298E-2</v>
      </c>
      <c r="BS273" s="131">
        <f t="shared" si="325"/>
        <v>3.707718993928881E-2</v>
      </c>
      <c r="BT273" s="132">
        <f t="shared" si="325"/>
        <v>7.4127696539742285E-2</v>
      </c>
      <c r="BU273" s="130">
        <f t="shared" si="325"/>
        <v>4.0128938885599631E-2</v>
      </c>
      <c r="BV273" s="134">
        <f t="shared" si="325"/>
        <v>5.6883681375791362E-2</v>
      </c>
      <c r="BW273" s="135">
        <f t="shared" si="325"/>
        <v>5.6170458232685586E-2</v>
      </c>
      <c r="BX273" s="130">
        <f t="shared" si="325"/>
        <v>5.3392211963067045E-2</v>
      </c>
      <c r="BY273" s="131">
        <f t="shared" si="325"/>
        <v>6.8968204488778051E-2</v>
      </c>
      <c r="BZ273" s="132">
        <f t="shared" si="325"/>
        <v>5.2035851472471188E-2</v>
      </c>
      <c r="CA273" s="133">
        <f t="shared" si="325"/>
        <v>8.5656938266247151E-2</v>
      </c>
      <c r="CB273" s="130">
        <f t="shared" si="325"/>
        <v>5.0902804456396465E-2</v>
      </c>
      <c r="CC273" s="131">
        <f t="shared" si="325"/>
        <v>4.553415061295972E-2</v>
      </c>
      <c r="CD273" s="132">
        <f t="shared" si="325"/>
        <v>7.9247989344808159E-2</v>
      </c>
      <c r="CE273" s="133">
        <f t="shared" si="325"/>
        <v>4.4694626981059145E-2</v>
      </c>
      <c r="CF273" s="130">
        <f t="shared" si="325"/>
        <v>6.4350282485875709E-2</v>
      </c>
      <c r="CG273" s="131">
        <f t="shared" si="325"/>
        <v>5.4056958624395489E-2</v>
      </c>
      <c r="CH273" s="132">
        <f t="shared" si="325"/>
        <v>5.9349518161601188E-2</v>
      </c>
      <c r="CI273" s="130">
        <f t="shared" si="325"/>
        <v>6.7777639597065037E-2</v>
      </c>
      <c r="CJ273" s="136">
        <f t="shared" si="325"/>
        <v>5.8434340326914004E-2</v>
      </c>
      <c r="CK273" s="137">
        <f t="shared" si="325"/>
        <v>6.7254191563822396E-2</v>
      </c>
    </row>
    <row r="274" spans="1:89">
      <c r="A274" s="248" t="s">
        <v>33</v>
      </c>
      <c r="B274" s="209">
        <v>1819</v>
      </c>
      <c r="C274" s="193">
        <v>2066</v>
      </c>
      <c r="D274" s="194">
        <v>535</v>
      </c>
      <c r="E274" s="195">
        <v>882</v>
      </c>
      <c r="F274" s="192">
        <v>351</v>
      </c>
      <c r="G274" s="196">
        <v>312</v>
      </c>
      <c r="H274" s="194">
        <v>1324</v>
      </c>
      <c r="I274" s="195">
        <v>2374</v>
      </c>
      <c r="J274" s="192">
        <v>155</v>
      </c>
      <c r="K274" s="193">
        <v>130</v>
      </c>
      <c r="L274" s="194">
        <v>462</v>
      </c>
      <c r="M274" s="192">
        <v>495</v>
      </c>
      <c r="N274" s="197">
        <v>1142</v>
      </c>
      <c r="O274" s="210">
        <v>1246</v>
      </c>
      <c r="P274" s="192">
        <v>465</v>
      </c>
      <c r="Q274" s="193">
        <v>805</v>
      </c>
      <c r="R274" s="194">
        <v>746</v>
      </c>
      <c r="S274" s="195">
        <v>1081</v>
      </c>
      <c r="T274" s="192">
        <v>223</v>
      </c>
      <c r="U274" s="196">
        <v>204</v>
      </c>
      <c r="V274" s="194">
        <v>1299</v>
      </c>
      <c r="W274" s="211">
        <v>692</v>
      </c>
      <c r="X274" s="192">
        <v>787</v>
      </c>
      <c r="Y274" s="196">
        <v>483</v>
      </c>
      <c r="Z274" s="194">
        <v>2043</v>
      </c>
      <c r="AA274" s="192">
        <v>2310</v>
      </c>
      <c r="AB274" s="173">
        <f t="shared" si="308"/>
        <v>11351</v>
      </c>
      <c r="AC274" s="174">
        <f t="shared" si="303"/>
        <v>13080</v>
      </c>
      <c r="BI274" s="138" t="s">
        <v>33</v>
      </c>
      <c r="BJ274" s="130">
        <f t="shared" ref="BJ274:CK274" si="326">B274/B281</f>
        <v>4.3029829915075819E-2</v>
      </c>
      <c r="BK274" s="131">
        <f t="shared" si="326"/>
        <v>6.7287649817613343E-2</v>
      </c>
      <c r="BL274" s="132">
        <f t="shared" si="326"/>
        <v>3.2297011771808028E-2</v>
      </c>
      <c r="BM274" s="133">
        <f t="shared" si="326"/>
        <v>6.0869565217391307E-2</v>
      </c>
      <c r="BN274" s="130">
        <f t="shared" si="326"/>
        <v>4.2233184935627478E-2</v>
      </c>
      <c r="BO274" s="131">
        <f t="shared" si="326"/>
        <v>5.7788479348027409E-2</v>
      </c>
      <c r="BP274" s="132">
        <f t="shared" si="326"/>
        <v>4.8023213638012333E-2</v>
      </c>
      <c r="BQ274" s="133">
        <f t="shared" si="326"/>
        <v>6.1801994116575117E-2</v>
      </c>
      <c r="BR274" s="130">
        <f t="shared" si="326"/>
        <v>4.5215869311551922E-2</v>
      </c>
      <c r="BS274" s="131">
        <f t="shared" si="326"/>
        <v>2.8187337380745879E-2</v>
      </c>
      <c r="BT274" s="132">
        <f t="shared" si="326"/>
        <v>6.6888663674533083E-2</v>
      </c>
      <c r="BU274" s="130">
        <f t="shared" si="326"/>
        <v>3.2563647128478389E-2</v>
      </c>
      <c r="BV274" s="134">
        <f t="shared" si="326"/>
        <v>5.3954455258433336E-2</v>
      </c>
      <c r="BW274" s="135">
        <f t="shared" si="326"/>
        <v>4.4921945415870496E-2</v>
      </c>
      <c r="BX274" s="130">
        <f t="shared" si="326"/>
        <v>3.7334403853873946E-2</v>
      </c>
      <c r="BY274" s="131">
        <f t="shared" si="326"/>
        <v>6.2733790523690769E-2</v>
      </c>
      <c r="BZ274" s="132">
        <f t="shared" si="326"/>
        <v>3.8207426376440458E-2</v>
      </c>
      <c r="CA274" s="133">
        <f t="shared" si="326"/>
        <v>5.8641640447000105E-2</v>
      </c>
      <c r="CB274" s="130">
        <f t="shared" si="326"/>
        <v>4.2835190165194006E-2</v>
      </c>
      <c r="CC274" s="131">
        <f t="shared" si="326"/>
        <v>3.9696438995913602E-2</v>
      </c>
      <c r="CD274" s="132">
        <f t="shared" si="326"/>
        <v>6.6543722145381901E-2</v>
      </c>
      <c r="CE274" s="133">
        <f t="shared" si="326"/>
        <v>3.3436412833397759E-2</v>
      </c>
      <c r="CF274" s="130">
        <f t="shared" si="326"/>
        <v>4.4463276836158194E-2</v>
      </c>
      <c r="CG274" s="131">
        <f t="shared" si="326"/>
        <v>5.1907576571735628E-2</v>
      </c>
      <c r="CH274" s="132">
        <f t="shared" si="326"/>
        <v>4.7326723498888064E-2</v>
      </c>
      <c r="CI274" s="130">
        <f t="shared" si="326"/>
        <v>5.7455540355677154E-2</v>
      </c>
      <c r="CJ274" s="136">
        <f t="shared" si="326"/>
        <v>4.6559609507988271E-2</v>
      </c>
      <c r="CK274" s="137">
        <f t="shared" si="326"/>
        <v>5.3790193570673654E-2</v>
      </c>
    </row>
    <row r="275" spans="1:89">
      <c r="A275" s="249" t="s">
        <v>34</v>
      </c>
      <c r="B275" s="206">
        <v>353</v>
      </c>
      <c r="C275" s="200">
        <v>1330</v>
      </c>
      <c r="D275" s="201">
        <v>163</v>
      </c>
      <c r="E275" s="202">
        <v>601</v>
      </c>
      <c r="F275" s="199">
        <v>66</v>
      </c>
      <c r="G275" s="203">
        <v>230</v>
      </c>
      <c r="H275" s="201">
        <v>476</v>
      </c>
      <c r="I275" s="202">
        <v>1733</v>
      </c>
      <c r="J275" s="199">
        <v>94</v>
      </c>
      <c r="K275" s="200">
        <v>81</v>
      </c>
      <c r="L275" s="201">
        <v>231</v>
      </c>
      <c r="M275" s="199">
        <v>239</v>
      </c>
      <c r="N275" s="204">
        <v>594</v>
      </c>
      <c r="O275" s="207">
        <v>840</v>
      </c>
      <c r="P275" s="199">
        <v>348</v>
      </c>
      <c r="Q275" s="200">
        <v>601</v>
      </c>
      <c r="R275" s="201">
        <v>462</v>
      </c>
      <c r="S275" s="202">
        <v>704</v>
      </c>
      <c r="T275" s="199">
        <v>151</v>
      </c>
      <c r="U275" s="203">
        <v>152</v>
      </c>
      <c r="V275" s="201">
        <v>1115</v>
      </c>
      <c r="W275" s="208">
        <v>556</v>
      </c>
      <c r="X275" s="199">
        <v>479</v>
      </c>
      <c r="Y275" s="203">
        <v>344</v>
      </c>
      <c r="Z275" s="201">
        <v>1415</v>
      </c>
      <c r="AA275" s="199">
        <v>1882</v>
      </c>
      <c r="AB275" s="173">
        <f t="shared" si="308"/>
        <v>5947</v>
      </c>
      <c r="AC275" s="174">
        <f t="shared" si="303"/>
        <v>9293</v>
      </c>
      <c r="BI275" s="147" t="s">
        <v>34</v>
      </c>
      <c r="BJ275" s="130">
        <f t="shared" ref="BJ275:CK275" si="327">B275/B281</f>
        <v>8.3504837603198268E-3</v>
      </c>
      <c r="BK275" s="131">
        <f t="shared" si="327"/>
        <v>4.3316831683168314E-2</v>
      </c>
      <c r="BL275" s="132">
        <f t="shared" si="327"/>
        <v>9.8400241472985216E-3</v>
      </c>
      <c r="BM275" s="133">
        <f t="shared" si="327"/>
        <v>4.1476880607315393E-2</v>
      </c>
      <c r="BN275" s="130">
        <f t="shared" si="327"/>
        <v>7.9412826374684158E-3</v>
      </c>
      <c r="BO275" s="131">
        <f t="shared" si="327"/>
        <v>4.2600481570661236E-2</v>
      </c>
      <c r="BP275" s="132">
        <f t="shared" si="327"/>
        <v>1.7265143271672109E-2</v>
      </c>
      <c r="BQ275" s="133">
        <f t="shared" si="327"/>
        <v>4.5114935048030616E-2</v>
      </c>
      <c r="BR275" s="130">
        <f t="shared" si="327"/>
        <v>2.7421236872812137E-2</v>
      </c>
      <c r="BS275" s="131">
        <f t="shared" si="327"/>
        <v>1.756287944492628E-2</v>
      </c>
      <c r="BT275" s="132">
        <f t="shared" si="327"/>
        <v>3.3444331837266542E-2</v>
      </c>
      <c r="BU275" s="130">
        <f t="shared" si="327"/>
        <v>1.5722649825669364E-2</v>
      </c>
      <c r="BV275" s="134">
        <f t="shared" si="327"/>
        <v>2.806387602759142E-2</v>
      </c>
      <c r="BW275" s="135">
        <f t="shared" si="327"/>
        <v>3.028445758373292E-2</v>
      </c>
      <c r="BX275" s="130">
        <f t="shared" si="327"/>
        <v>2.7940586109995984E-2</v>
      </c>
      <c r="BY275" s="131">
        <f t="shared" si="327"/>
        <v>4.6836034912718205E-2</v>
      </c>
      <c r="BZ275" s="132">
        <f t="shared" si="327"/>
        <v>2.3661971830985916E-2</v>
      </c>
      <c r="CA275" s="133">
        <f t="shared" si="327"/>
        <v>3.8190300531626344E-2</v>
      </c>
      <c r="CB275" s="130">
        <f t="shared" si="327"/>
        <v>2.9004994237418362E-2</v>
      </c>
      <c r="CC275" s="131">
        <f t="shared" si="327"/>
        <v>2.9577738859700331E-2</v>
      </c>
      <c r="CD275" s="132">
        <f t="shared" si="327"/>
        <v>5.711797551354951E-2</v>
      </c>
      <c r="CE275" s="133">
        <f t="shared" si="327"/>
        <v>2.6865094704290684E-2</v>
      </c>
      <c r="CF275" s="130">
        <f t="shared" si="327"/>
        <v>2.7062146892655368E-2</v>
      </c>
      <c r="CG275" s="131">
        <f t="shared" si="327"/>
        <v>3.69693713057496E-2</v>
      </c>
      <c r="CH275" s="132">
        <f t="shared" si="327"/>
        <v>3.2778910303928835E-2</v>
      </c>
      <c r="CI275" s="130">
        <f t="shared" si="327"/>
        <v>4.6810098246486756E-2</v>
      </c>
      <c r="CJ275" s="136">
        <f t="shared" si="327"/>
        <v>2.4393445312660227E-2</v>
      </c>
      <c r="CK275" s="137">
        <f t="shared" si="327"/>
        <v>3.8216534315922805E-2</v>
      </c>
    </row>
    <row r="276" spans="1:89">
      <c r="A276" s="248" t="s">
        <v>35</v>
      </c>
      <c r="B276" s="209">
        <v>0</v>
      </c>
      <c r="C276" s="193">
        <v>799</v>
      </c>
      <c r="D276" s="194">
        <v>5</v>
      </c>
      <c r="E276" s="195">
        <v>322</v>
      </c>
      <c r="F276" s="192">
        <v>2</v>
      </c>
      <c r="G276" s="196">
        <v>100</v>
      </c>
      <c r="H276" s="194">
        <v>25</v>
      </c>
      <c r="I276" s="195">
        <v>715</v>
      </c>
      <c r="J276" s="192">
        <v>43</v>
      </c>
      <c r="K276" s="193">
        <v>33</v>
      </c>
      <c r="L276" s="194">
        <v>37</v>
      </c>
      <c r="M276" s="192">
        <v>48</v>
      </c>
      <c r="N276" s="197">
        <v>146</v>
      </c>
      <c r="O276" s="210">
        <v>110</v>
      </c>
      <c r="P276" s="192">
        <v>61</v>
      </c>
      <c r="Q276" s="193">
        <v>70</v>
      </c>
      <c r="R276" s="194">
        <v>75</v>
      </c>
      <c r="S276" s="195">
        <v>54</v>
      </c>
      <c r="T276" s="192">
        <v>23</v>
      </c>
      <c r="U276" s="196">
        <v>4</v>
      </c>
      <c r="V276" s="194">
        <v>94</v>
      </c>
      <c r="W276" s="211">
        <v>12</v>
      </c>
      <c r="X276" s="192">
        <v>58</v>
      </c>
      <c r="Y276" s="196">
        <v>5</v>
      </c>
      <c r="Z276" s="194">
        <v>17</v>
      </c>
      <c r="AA276" s="192">
        <v>179</v>
      </c>
      <c r="AB276" s="173">
        <f t="shared" si="308"/>
        <v>586</v>
      </c>
      <c r="AC276" s="174">
        <f t="shared" si="303"/>
        <v>2451</v>
      </c>
      <c r="BI276" s="138" t="s">
        <v>35</v>
      </c>
      <c r="BJ276" s="130">
        <f t="shared" ref="BJ276:CK276" si="328">B276/B281</f>
        <v>0</v>
      </c>
      <c r="BK276" s="131">
        <f t="shared" si="328"/>
        <v>2.6022668056279313E-2</v>
      </c>
      <c r="BL276" s="132">
        <f t="shared" si="328"/>
        <v>3.0184123151222455E-4</v>
      </c>
      <c r="BM276" s="133">
        <f t="shared" si="328"/>
        <v>2.2222222222222223E-2</v>
      </c>
      <c r="BN276" s="130">
        <f t="shared" si="328"/>
        <v>2.406449284081338E-4</v>
      </c>
      <c r="BO276" s="131">
        <f t="shared" si="328"/>
        <v>1.8521948508983144E-2</v>
      </c>
      <c r="BP276" s="132">
        <f t="shared" si="328"/>
        <v>9.0678273485672828E-4</v>
      </c>
      <c r="BQ276" s="133">
        <f t="shared" si="328"/>
        <v>1.8613490224663524E-2</v>
      </c>
      <c r="BR276" s="130">
        <f t="shared" si="328"/>
        <v>1.2543757292882146E-2</v>
      </c>
      <c r="BS276" s="131">
        <f t="shared" si="328"/>
        <v>7.1552471812662615E-3</v>
      </c>
      <c r="BT276" s="132">
        <f t="shared" si="328"/>
        <v>5.3568843202548141E-3</v>
      </c>
      <c r="BU276" s="130">
        <f t="shared" si="328"/>
        <v>3.1576869942766925E-3</v>
      </c>
      <c r="BV276" s="134">
        <f t="shared" si="328"/>
        <v>6.8978550505527734E-3</v>
      </c>
      <c r="BW276" s="135">
        <f t="shared" si="328"/>
        <v>3.9658218264412154E-3</v>
      </c>
      <c r="BX276" s="130">
        <f t="shared" si="328"/>
        <v>4.8976314733038939E-3</v>
      </c>
      <c r="BY276" s="131">
        <f t="shared" si="328"/>
        <v>5.4551122194513718E-3</v>
      </c>
      <c r="BZ276" s="132">
        <f t="shared" si="328"/>
        <v>3.8412291933418692E-3</v>
      </c>
      <c r="CA276" s="133">
        <f t="shared" si="328"/>
        <v>2.9293696430508841E-3</v>
      </c>
      <c r="CB276" s="130">
        <f t="shared" si="328"/>
        <v>4.4179792547061085E-3</v>
      </c>
      <c r="CC276" s="131">
        <f t="shared" si="328"/>
        <v>7.7836154893948239E-4</v>
      </c>
      <c r="CD276" s="132">
        <f t="shared" si="328"/>
        <v>4.8153270836535011E-3</v>
      </c>
      <c r="CE276" s="133">
        <f t="shared" si="328"/>
        <v>5.7982218786238886E-4</v>
      </c>
      <c r="CF276" s="130">
        <f t="shared" si="328"/>
        <v>3.2768361581920905E-3</v>
      </c>
      <c r="CG276" s="131">
        <f t="shared" si="328"/>
        <v>5.3734551316496511E-4</v>
      </c>
      <c r="CH276" s="132">
        <f t="shared" si="328"/>
        <v>3.9381022979985175E-4</v>
      </c>
      <c r="CI276" s="130">
        <f t="shared" si="328"/>
        <v>4.4521825643576672E-3</v>
      </c>
      <c r="CJ276" s="136">
        <f t="shared" si="328"/>
        <v>2.4036588117065569E-3</v>
      </c>
      <c r="CK276" s="137">
        <f t="shared" si="328"/>
        <v>1.0079492694321186E-2</v>
      </c>
    </row>
    <row r="277" spans="1:89">
      <c r="A277" s="249" t="s">
        <v>36</v>
      </c>
      <c r="B277" s="206">
        <v>0</v>
      </c>
      <c r="C277" s="200">
        <v>0</v>
      </c>
      <c r="D277" s="201">
        <v>0</v>
      </c>
      <c r="E277" s="202">
        <v>0</v>
      </c>
      <c r="F277" s="199">
        <v>0</v>
      </c>
      <c r="G277" s="203">
        <v>0</v>
      </c>
      <c r="H277" s="201">
        <v>0</v>
      </c>
      <c r="I277" s="202">
        <v>0</v>
      </c>
      <c r="J277" s="199">
        <v>0</v>
      </c>
      <c r="K277" s="203">
        <v>0</v>
      </c>
      <c r="L277" s="201">
        <v>0</v>
      </c>
      <c r="M277" s="199">
        <v>1</v>
      </c>
      <c r="N277" s="204">
        <v>0</v>
      </c>
      <c r="O277" s="207">
        <v>0</v>
      </c>
      <c r="P277" s="199">
        <v>0</v>
      </c>
      <c r="Q277" s="203">
        <v>0</v>
      </c>
      <c r="R277" s="201">
        <v>0</v>
      </c>
      <c r="S277" s="202">
        <v>0</v>
      </c>
      <c r="T277" s="199">
        <v>0</v>
      </c>
      <c r="U277" s="203">
        <v>0</v>
      </c>
      <c r="V277" s="201">
        <v>0</v>
      </c>
      <c r="W277" s="202">
        <v>0</v>
      </c>
      <c r="X277" s="199">
        <v>0</v>
      </c>
      <c r="Y277" s="203">
        <v>0</v>
      </c>
      <c r="Z277" s="201">
        <v>0</v>
      </c>
      <c r="AA277" s="199">
        <v>0</v>
      </c>
      <c r="AB277" s="173">
        <f t="shared" si="308"/>
        <v>0</v>
      </c>
      <c r="AC277" s="174">
        <f t="shared" si="303"/>
        <v>1</v>
      </c>
      <c r="BI277" s="147" t="s">
        <v>36</v>
      </c>
      <c r="BJ277" s="130">
        <f t="shared" ref="BJ277:CK277" si="329">B277/B281</f>
        <v>0</v>
      </c>
      <c r="BK277" s="131">
        <f t="shared" si="329"/>
        <v>0</v>
      </c>
      <c r="BL277" s="132">
        <f t="shared" si="329"/>
        <v>0</v>
      </c>
      <c r="BM277" s="133">
        <f t="shared" si="329"/>
        <v>0</v>
      </c>
      <c r="BN277" s="130">
        <f t="shared" si="329"/>
        <v>0</v>
      </c>
      <c r="BO277" s="131">
        <f t="shared" si="329"/>
        <v>0</v>
      </c>
      <c r="BP277" s="132">
        <f t="shared" si="329"/>
        <v>0</v>
      </c>
      <c r="BQ277" s="133">
        <f t="shared" si="329"/>
        <v>0</v>
      </c>
      <c r="BR277" s="130">
        <f t="shared" si="329"/>
        <v>0</v>
      </c>
      <c r="BS277" s="131">
        <f t="shared" si="329"/>
        <v>0</v>
      </c>
      <c r="BT277" s="132">
        <f t="shared" si="329"/>
        <v>0</v>
      </c>
      <c r="BU277" s="130">
        <f t="shared" si="329"/>
        <v>6.5785145714097751E-5</v>
      </c>
      <c r="BV277" s="134">
        <f t="shared" si="329"/>
        <v>0</v>
      </c>
      <c r="BW277" s="135">
        <f t="shared" si="329"/>
        <v>0</v>
      </c>
      <c r="BX277" s="130">
        <f t="shared" si="329"/>
        <v>0</v>
      </c>
      <c r="BY277" s="131">
        <f t="shared" si="329"/>
        <v>0</v>
      </c>
      <c r="BZ277" s="132">
        <f t="shared" si="329"/>
        <v>0</v>
      </c>
      <c r="CA277" s="133">
        <f t="shared" si="329"/>
        <v>0</v>
      </c>
      <c r="CB277" s="130">
        <f t="shared" si="329"/>
        <v>0</v>
      </c>
      <c r="CC277" s="131">
        <f t="shared" si="329"/>
        <v>0</v>
      </c>
      <c r="CD277" s="132">
        <f t="shared" si="329"/>
        <v>0</v>
      </c>
      <c r="CE277" s="133">
        <f t="shared" si="329"/>
        <v>0</v>
      </c>
      <c r="CF277" s="130">
        <f t="shared" si="329"/>
        <v>0</v>
      </c>
      <c r="CG277" s="131">
        <f t="shared" si="329"/>
        <v>0</v>
      </c>
      <c r="CH277" s="132">
        <f t="shared" si="329"/>
        <v>0</v>
      </c>
      <c r="CI277" s="130">
        <f t="shared" si="329"/>
        <v>0</v>
      </c>
      <c r="CJ277" s="136">
        <f t="shared" si="329"/>
        <v>0</v>
      </c>
      <c r="CK277" s="137">
        <f t="shared" si="329"/>
        <v>4.1124001200820837E-6</v>
      </c>
    </row>
    <row r="278" spans="1:89">
      <c r="A278" s="248" t="s">
        <v>37</v>
      </c>
      <c r="B278" s="60">
        <v>0</v>
      </c>
      <c r="C278" s="61">
        <v>0</v>
      </c>
      <c r="D278" s="140">
        <v>0</v>
      </c>
      <c r="E278" s="141">
        <v>0</v>
      </c>
      <c r="F278" s="139">
        <v>0</v>
      </c>
      <c r="G278" s="142">
        <v>0</v>
      </c>
      <c r="H278" s="140">
        <v>0</v>
      </c>
      <c r="I278" s="141">
        <v>0</v>
      </c>
      <c r="J278" s="139">
        <v>0</v>
      </c>
      <c r="K278" s="142">
        <v>0</v>
      </c>
      <c r="L278" s="140">
        <v>0</v>
      </c>
      <c r="M278" s="139">
        <v>0</v>
      </c>
      <c r="N278" s="143">
        <v>0</v>
      </c>
      <c r="O278" s="144">
        <v>0</v>
      </c>
      <c r="P278" s="139">
        <v>0</v>
      </c>
      <c r="Q278" s="142">
        <v>0</v>
      </c>
      <c r="R278" s="140">
        <v>0</v>
      </c>
      <c r="S278" s="141">
        <v>0</v>
      </c>
      <c r="T278" s="139">
        <v>0</v>
      </c>
      <c r="U278" s="142">
        <v>0</v>
      </c>
      <c r="V278" s="140">
        <v>0</v>
      </c>
      <c r="W278" s="141">
        <v>0</v>
      </c>
      <c r="X278" s="139">
        <v>0</v>
      </c>
      <c r="Y278" s="142">
        <v>0</v>
      </c>
      <c r="Z278" s="145">
        <v>0</v>
      </c>
      <c r="AA278" s="146">
        <v>0</v>
      </c>
      <c r="AB278" s="173">
        <f t="shared" ref="AB278:AC280" si="330">B278+D278+F278+H278+J278+L278+N278+P278+R278+T278+V278+X278+Z278</f>
        <v>0</v>
      </c>
      <c r="AC278" s="174">
        <f t="shared" si="330"/>
        <v>0</v>
      </c>
      <c r="BI278" s="138" t="s">
        <v>37</v>
      </c>
      <c r="BJ278" s="130">
        <f t="shared" ref="BJ278:CK278" si="331">B278/B281</f>
        <v>0</v>
      </c>
      <c r="BK278" s="131">
        <f t="shared" si="331"/>
        <v>0</v>
      </c>
      <c r="BL278" s="132">
        <f t="shared" si="331"/>
        <v>0</v>
      </c>
      <c r="BM278" s="133">
        <f t="shared" si="331"/>
        <v>0</v>
      </c>
      <c r="BN278" s="130">
        <f t="shared" si="331"/>
        <v>0</v>
      </c>
      <c r="BO278" s="131">
        <f t="shared" si="331"/>
        <v>0</v>
      </c>
      <c r="BP278" s="132">
        <f t="shared" si="331"/>
        <v>0</v>
      </c>
      <c r="BQ278" s="133">
        <f t="shared" si="331"/>
        <v>0</v>
      </c>
      <c r="BR278" s="130">
        <f t="shared" si="331"/>
        <v>0</v>
      </c>
      <c r="BS278" s="131">
        <f t="shared" si="331"/>
        <v>0</v>
      </c>
      <c r="BT278" s="132">
        <f t="shared" si="331"/>
        <v>0</v>
      </c>
      <c r="BU278" s="130">
        <f t="shared" si="331"/>
        <v>0</v>
      </c>
      <c r="BV278" s="134">
        <f t="shared" si="331"/>
        <v>0</v>
      </c>
      <c r="BW278" s="135">
        <f t="shared" si="331"/>
        <v>0</v>
      </c>
      <c r="BX278" s="130">
        <f t="shared" si="331"/>
        <v>0</v>
      </c>
      <c r="BY278" s="131">
        <f t="shared" si="331"/>
        <v>0</v>
      </c>
      <c r="BZ278" s="132">
        <f t="shared" si="331"/>
        <v>0</v>
      </c>
      <c r="CA278" s="133">
        <f t="shared" si="331"/>
        <v>0</v>
      </c>
      <c r="CB278" s="130">
        <f t="shared" si="331"/>
        <v>0</v>
      </c>
      <c r="CC278" s="131">
        <f t="shared" si="331"/>
        <v>0</v>
      </c>
      <c r="CD278" s="132">
        <f t="shared" si="331"/>
        <v>0</v>
      </c>
      <c r="CE278" s="133">
        <f t="shared" si="331"/>
        <v>0</v>
      </c>
      <c r="CF278" s="130">
        <f t="shared" si="331"/>
        <v>0</v>
      </c>
      <c r="CG278" s="131">
        <f t="shared" si="331"/>
        <v>0</v>
      </c>
      <c r="CH278" s="132">
        <f t="shared" si="331"/>
        <v>0</v>
      </c>
      <c r="CI278" s="130">
        <f t="shared" si="331"/>
        <v>0</v>
      </c>
      <c r="CJ278" s="136">
        <f t="shared" si="331"/>
        <v>0</v>
      </c>
      <c r="CK278" s="137">
        <f t="shared" si="331"/>
        <v>0</v>
      </c>
    </row>
    <row r="279" spans="1:89">
      <c r="A279" s="249" t="s">
        <v>38</v>
      </c>
      <c r="B279" s="58"/>
      <c r="C279" s="59"/>
      <c r="D279" s="153"/>
      <c r="E279" s="150"/>
      <c r="F279" s="151"/>
      <c r="G279" s="152"/>
      <c r="H279" s="153"/>
      <c r="I279" s="150"/>
      <c r="J279" s="151"/>
      <c r="K279" s="152"/>
      <c r="L279" s="153"/>
      <c r="M279" s="151"/>
      <c r="N279" s="155"/>
      <c r="O279" s="154"/>
      <c r="P279" s="151"/>
      <c r="Q279" s="152"/>
      <c r="R279" s="153"/>
      <c r="S279" s="150"/>
      <c r="T279" s="151"/>
      <c r="U279" s="152"/>
      <c r="V279" s="153"/>
      <c r="W279" s="150"/>
      <c r="X279" s="151"/>
      <c r="Y279" s="152"/>
      <c r="Z279" s="149"/>
      <c r="AA279" s="148"/>
      <c r="AB279" s="173">
        <f t="shared" si="330"/>
        <v>0</v>
      </c>
      <c r="AC279" s="174">
        <f t="shared" si="330"/>
        <v>0</v>
      </c>
      <c r="BI279" s="147" t="s">
        <v>38</v>
      </c>
      <c r="BJ279" s="130">
        <f t="shared" ref="BJ279:CK279" si="332">B279/B281</f>
        <v>0</v>
      </c>
      <c r="BK279" s="131">
        <f t="shared" si="332"/>
        <v>0</v>
      </c>
      <c r="BL279" s="132">
        <f t="shared" si="332"/>
        <v>0</v>
      </c>
      <c r="BM279" s="133">
        <f t="shared" si="332"/>
        <v>0</v>
      </c>
      <c r="BN279" s="130">
        <f t="shared" si="332"/>
        <v>0</v>
      </c>
      <c r="BO279" s="131">
        <f t="shared" si="332"/>
        <v>0</v>
      </c>
      <c r="BP279" s="132">
        <f t="shared" si="332"/>
        <v>0</v>
      </c>
      <c r="BQ279" s="133">
        <f t="shared" si="332"/>
        <v>0</v>
      </c>
      <c r="BR279" s="130">
        <f t="shared" si="332"/>
        <v>0</v>
      </c>
      <c r="BS279" s="131">
        <f t="shared" si="332"/>
        <v>0</v>
      </c>
      <c r="BT279" s="132">
        <f t="shared" si="332"/>
        <v>0</v>
      </c>
      <c r="BU279" s="130">
        <f t="shared" si="332"/>
        <v>0</v>
      </c>
      <c r="BV279" s="134">
        <f t="shared" si="332"/>
        <v>0</v>
      </c>
      <c r="BW279" s="135">
        <f t="shared" si="332"/>
        <v>0</v>
      </c>
      <c r="BX279" s="130">
        <f t="shared" si="332"/>
        <v>0</v>
      </c>
      <c r="BY279" s="131">
        <f t="shared" si="332"/>
        <v>0</v>
      </c>
      <c r="BZ279" s="132">
        <f t="shared" si="332"/>
        <v>0</v>
      </c>
      <c r="CA279" s="133">
        <f t="shared" si="332"/>
        <v>0</v>
      </c>
      <c r="CB279" s="130">
        <f t="shared" si="332"/>
        <v>0</v>
      </c>
      <c r="CC279" s="131">
        <f t="shared" si="332"/>
        <v>0</v>
      </c>
      <c r="CD279" s="132">
        <f t="shared" si="332"/>
        <v>0</v>
      </c>
      <c r="CE279" s="133">
        <f t="shared" si="332"/>
        <v>0</v>
      </c>
      <c r="CF279" s="130">
        <f t="shared" si="332"/>
        <v>0</v>
      </c>
      <c r="CG279" s="131">
        <f t="shared" si="332"/>
        <v>0</v>
      </c>
      <c r="CH279" s="132">
        <f t="shared" si="332"/>
        <v>0</v>
      </c>
      <c r="CI279" s="130">
        <f t="shared" si="332"/>
        <v>0</v>
      </c>
      <c r="CJ279" s="136">
        <f t="shared" si="332"/>
        <v>0</v>
      </c>
      <c r="CK279" s="137">
        <f t="shared" si="332"/>
        <v>0</v>
      </c>
    </row>
    <row r="280" spans="1:89" ht="14" thickBot="1">
      <c r="A280" s="248" t="s">
        <v>39</v>
      </c>
      <c r="B280" s="60"/>
      <c r="C280" s="61"/>
      <c r="D280" s="140"/>
      <c r="E280" s="141"/>
      <c r="F280" s="139"/>
      <c r="G280" s="142"/>
      <c r="H280" s="140"/>
      <c r="I280" s="141"/>
      <c r="J280" s="139"/>
      <c r="K280" s="142"/>
      <c r="L280" s="140"/>
      <c r="M280" s="139"/>
      <c r="N280" s="143"/>
      <c r="O280" s="144"/>
      <c r="P280" s="139"/>
      <c r="Q280" s="142"/>
      <c r="R280" s="140"/>
      <c r="S280" s="141"/>
      <c r="T280" s="139"/>
      <c r="U280" s="142"/>
      <c r="V280" s="140"/>
      <c r="W280" s="141"/>
      <c r="X280" s="139"/>
      <c r="Y280" s="142"/>
      <c r="Z280" s="145"/>
      <c r="AA280" s="146"/>
      <c r="AB280" s="173">
        <f t="shared" si="330"/>
        <v>0</v>
      </c>
      <c r="AC280" s="174">
        <f t="shared" si="330"/>
        <v>0</v>
      </c>
      <c r="BI280" s="138" t="s">
        <v>39</v>
      </c>
      <c r="BJ280" s="130">
        <f t="shared" ref="BJ280:CK280" si="333">B280/B281</f>
        <v>0</v>
      </c>
      <c r="BK280" s="131">
        <f t="shared" si="333"/>
        <v>0</v>
      </c>
      <c r="BL280" s="132">
        <f t="shared" si="333"/>
        <v>0</v>
      </c>
      <c r="BM280" s="133">
        <f t="shared" si="333"/>
        <v>0</v>
      </c>
      <c r="BN280" s="130">
        <f t="shared" si="333"/>
        <v>0</v>
      </c>
      <c r="BO280" s="131">
        <f t="shared" si="333"/>
        <v>0</v>
      </c>
      <c r="BP280" s="132">
        <f t="shared" si="333"/>
        <v>0</v>
      </c>
      <c r="BQ280" s="133">
        <f t="shared" si="333"/>
        <v>0</v>
      </c>
      <c r="BR280" s="130">
        <f t="shared" si="333"/>
        <v>0</v>
      </c>
      <c r="BS280" s="131">
        <f t="shared" si="333"/>
        <v>0</v>
      </c>
      <c r="BT280" s="132">
        <f t="shared" si="333"/>
        <v>0</v>
      </c>
      <c r="BU280" s="130">
        <f t="shared" si="333"/>
        <v>0</v>
      </c>
      <c r="BV280" s="134">
        <f t="shared" si="333"/>
        <v>0</v>
      </c>
      <c r="BW280" s="135">
        <f t="shared" si="333"/>
        <v>0</v>
      </c>
      <c r="BX280" s="130">
        <f t="shared" si="333"/>
        <v>0</v>
      </c>
      <c r="BY280" s="131">
        <f t="shared" si="333"/>
        <v>0</v>
      </c>
      <c r="BZ280" s="132">
        <f t="shared" si="333"/>
        <v>0</v>
      </c>
      <c r="CA280" s="133">
        <f t="shared" si="333"/>
        <v>0</v>
      </c>
      <c r="CB280" s="130">
        <f t="shared" si="333"/>
        <v>0</v>
      </c>
      <c r="CC280" s="131">
        <f t="shared" si="333"/>
        <v>0</v>
      </c>
      <c r="CD280" s="132">
        <f t="shared" si="333"/>
        <v>0</v>
      </c>
      <c r="CE280" s="133">
        <f t="shared" si="333"/>
        <v>0</v>
      </c>
      <c r="CF280" s="130">
        <f t="shared" si="333"/>
        <v>0</v>
      </c>
      <c r="CG280" s="131">
        <f t="shared" si="333"/>
        <v>0</v>
      </c>
      <c r="CH280" s="132">
        <f t="shared" si="333"/>
        <v>0</v>
      </c>
      <c r="CI280" s="130">
        <f t="shared" si="333"/>
        <v>0</v>
      </c>
      <c r="CJ280" s="136">
        <f t="shared" si="333"/>
        <v>0</v>
      </c>
      <c r="CK280" s="137">
        <f t="shared" si="333"/>
        <v>0</v>
      </c>
    </row>
    <row r="281" spans="1:89" ht="15" thickTop="1" thickBot="1">
      <c r="A281" s="290" t="s">
        <v>13</v>
      </c>
      <c r="B281" s="281">
        <f>SUM(B257:B280)</f>
        <v>42273</v>
      </c>
      <c r="C281" s="276">
        <f t="shared" ref="C281" si="334">SUM(C257:C280)</f>
        <v>30704</v>
      </c>
      <c r="D281" s="20">
        <f t="shared" ref="D281" si="335">SUM(D257:D280)</f>
        <v>16565</v>
      </c>
      <c r="E281" s="277">
        <f t="shared" ref="E281" si="336">SUM(E257:E280)</f>
        <v>14490</v>
      </c>
      <c r="F281" s="278">
        <f t="shared" ref="F281" si="337">SUM(F257:F280)</f>
        <v>8311</v>
      </c>
      <c r="G281" s="279">
        <f t="shared" ref="G281" si="338">SUM(G257:G280)</f>
        <v>5399</v>
      </c>
      <c r="H281" s="20">
        <f t="shared" ref="H281" si="339">SUM(H257:H280)</f>
        <v>27570</v>
      </c>
      <c r="I281" s="277">
        <f t="shared" ref="I281" si="340">SUM(I257:I280)</f>
        <v>38413</v>
      </c>
      <c r="J281" s="278">
        <f t="shared" ref="J281" si="341">SUM(J257:J280)</f>
        <v>3428</v>
      </c>
      <c r="K281" s="279">
        <f t="shared" ref="K281" si="342">SUM(K257:K280)</f>
        <v>4612</v>
      </c>
      <c r="L281" s="20">
        <f t="shared" ref="L281" si="343">SUM(L257:L280)</f>
        <v>6907</v>
      </c>
      <c r="M281" s="278">
        <f t="shared" ref="M281" si="344">SUM(M257:M280)</f>
        <v>15201</v>
      </c>
      <c r="N281" s="22">
        <f t="shared" ref="N281" si="345">SUM(N257:N280)</f>
        <v>21166</v>
      </c>
      <c r="O281" s="21">
        <f t="shared" ref="O281" si="346">SUM(O257:O280)</f>
        <v>27737</v>
      </c>
      <c r="P281" s="278">
        <f t="shared" ref="P281" si="347">SUM(P257:P280)</f>
        <v>12455</v>
      </c>
      <c r="Q281" s="279">
        <f t="shared" ref="Q281" si="348">SUM(Q257:Q280)</f>
        <v>12832</v>
      </c>
      <c r="R281" s="20">
        <f t="shared" ref="R281" si="349">SUM(R257:R280)</f>
        <v>19525</v>
      </c>
      <c r="S281" s="277">
        <f t="shared" ref="S281" si="350">SUM(S257:S280)</f>
        <v>18434</v>
      </c>
      <c r="T281" s="278">
        <f t="shared" ref="T281" si="351">SUM(T257:T280)</f>
        <v>5206</v>
      </c>
      <c r="U281" s="279">
        <f t="shared" ref="U281" si="352">SUM(U257:U280)</f>
        <v>5139</v>
      </c>
      <c r="V281" s="20">
        <f t="shared" ref="V281" si="353">SUM(V257:V280)</f>
        <v>19521</v>
      </c>
      <c r="W281" s="277">
        <f t="shared" ref="W281" si="354">SUM(W257:W280)</f>
        <v>20696</v>
      </c>
      <c r="X281" s="278">
        <f t="shared" ref="X281" si="355">SUM(X257:X280)</f>
        <v>17700</v>
      </c>
      <c r="Y281" s="279">
        <f t="shared" ref="Y281" si="356">SUM(Y257:Y280)</f>
        <v>9305</v>
      </c>
      <c r="Z281" s="20">
        <f t="shared" ref="Z281" si="357">SUM(Z257:Z280)</f>
        <v>43168</v>
      </c>
      <c r="AA281" s="277">
        <f t="shared" ref="AA281" si="358">SUM(AA257:AA280)</f>
        <v>40205</v>
      </c>
      <c r="AB281" s="175">
        <f>SUM(AB257:AB280)</f>
        <v>243795</v>
      </c>
      <c r="AC281" s="176">
        <f>SUM(AC257:AC280)</f>
        <v>243167</v>
      </c>
      <c r="BI281" s="242" t="s">
        <v>13</v>
      </c>
      <c r="BJ281" s="156">
        <f>SUM(BJ257:BJ280)</f>
        <v>1</v>
      </c>
      <c r="BK281" s="157">
        <f t="shared" ref="BK281:CK281" si="359">SUM(BK257:BK280)</f>
        <v>1.0000000000000002</v>
      </c>
      <c r="BL281" s="156">
        <f t="shared" si="359"/>
        <v>1</v>
      </c>
      <c r="BM281" s="157">
        <f t="shared" si="359"/>
        <v>1</v>
      </c>
      <c r="BN281" s="156">
        <f t="shared" si="359"/>
        <v>0.99999999999999989</v>
      </c>
      <c r="BO281" s="157">
        <f t="shared" si="359"/>
        <v>0.99999999999999989</v>
      </c>
      <c r="BP281" s="156">
        <f t="shared" si="359"/>
        <v>1</v>
      </c>
      <c r="BQ281" s="157">
        <f t="shared" si="359"/>
        <v>1.0000000000000002</v>
      </c>
      <c r="BR281" s="156">
        <f t="shared" si="359"/>
        <v>1.0000000000000002</v>
      </c>
      <c r="BS281" s="157">
        <f t="shared" si="359"/>
        <v>0.99999999999999989</v>
      </c>
      <c r="BT281" s="156">
        <f t="shared" si="359"/>
        <v>0.99999999999999989</v>
      </c>
      <c r="BU281" s="157">
        <f t="shared" si="359"/>
        <v>0.99999999999999989</v>
      </c>
      <c r="BV281" s="156">
        <f t="shared" si="359"/>
        <v>1</v>
      </c>
      <c r="BW281" s="157">
        <f t="shared" si="359"/>
        <v>1</v>
      </c>
      <c r="BX281" s="156">
        <f t="shared" si="359"/>
        <v>1</v>
      </c>
      <c r="BY281" s="157">
        <f t="shared" si="359"/>
        <v>0.99999999999999989</v>
      </c>
      <c r="BZ281" s="156">
        <f t="shared" si="359"/>
        <v>0.99999999999999989</v>
      </c>
      <c r="CA281" s="157">
        <f t="shared" si="359"/>
        <v>0.99999999999999989</v>
      </c>
      <c r="CB281" s="156">
        <f t="shared" si="359"/>
        <v>0.99999999999999989</v>
      </c>
      <c r="CC281" s="157">
        <f t="shared" si="359"/>
        <v>1</v>
      </c>
      <c r="CD281" s="156">
        <f t="shared" si="359"/>
        <v>1</v>
      </c>
      <c r="CE281" s="157">
        <f t="shared" si="359"/>
        <v>1</v>
      </c>
      <c r="CF281" s="156">
        <f t="shared" si="359"/>
        <v>1.0000000000000002</v>
      </c>
      <c r="CG281" s="157">
        <f t="shared" si="359"/>
        <v>1</v>
      </c>
      <c r="CH281" s="156">
        <f t="shared" si="359"/>
        <v>1</v>
      </c>
      <c r="CI281" s="157">
        <f t="shared" si="359"/>
        <v>0.99999999999999989</v>
      </c>
      <c r="CJ281" s="156">
        <f t="shared" si="359"/>
        <v>1</v>
      </c>
      <c r="CK281" s="157">
        <f t="shared" si="359"/>
        <v>0.99999999999999989</v>
      </c>
    </row>
    <row r="282" spans="1:89" ht="14" thickTop="1">
      <c r="A282" s="190"/>
    </row>
    <row r="284" spans="1:89">
      <c r="A284" s="318">
        <f>+A253+1</f>
        <v>43534</v>
      </c>
      <c r="B284" s="318"/>
      <c r="C284" s="318"/>
      <c r="D284" s="318"/>
      <c r="BI284" s="317">
        <f>+BI253+1</f>
        <v>43534</v>
      </c>
      <c r="BJ284" s="317"/>
      <c r="BK284" s="317"/>
      <c r="BL284" s="317"/>
    </row>
    <row r="285" spans="1:89" ht="14" thickBot="1">
      <c r="AE285" s="246" t="s">
        <v>87</v>
      </c>
    </row>
    <row r="286" spans="1:89" ht="15" thickTop="1" thickBot="1">
      <c r="A286" s="315" t="s">
        <v>0</v>
      </c>
      <c r="B286" s="309" t="s">
        <v>1</v>
      </c>
      <c r="C286" s="310"/>
      <c r="D286" s="309" t="s">
        <v>2</v>
      </c>
      <c r="E286" s="310"/>
      <c r="F286" s="309" t="s">
        <v>3</v>
      </c>
      <c r="G286" s="310"/>
      <c r="H286" s="309" t="s">
        <v>4</v>
      </c>
      <c r="I286" s="310"/>
      <c r="J286" s="309" t="s">
        <v>5</v>
      </c>
      <c r="K286" s="310"/>
      <c r="L286" s="309" t="s">
        <v>6</v>
      </c>
      <c r="M286" s="310"/>
      <c r="N286" s="309" t="s">
        <v>7</v>
      </c>
      <c r="O286" s="310"/>
      <c r="P286" s="309" t="s">
        <v>8</v>
      </c>
      <c r="Q286" s="310"/>
      <c r="R286" s="309" t="s">
        <v>9</v>
      </c>
      <c r="S286" s="310"/>
      <c r="T286" s="309" t="s">
        <v>10</v>
      </c>
      <c r="U286" s="310"/>
      <c r="V286" s="309" t="s">
        <v>11</v>
      </c>
      <c r="W286" s="310"/>
      <c r="X286" s="309" t="s">
        <v>12</v>
      </c>
      <c r="Y286" s="310"/>
      <c r="Z286" s="311" t="s">
        <v>40</v>
      </c>
      <c r="AA286" s="312"/>
      <c r="AB286" s="313" t="s">
        <v>41</v>
      </c>
      <c r="AC286" s="314"/>
      <c r="AE286" s="315" t="s">
        <v>0</v>
      </c>
      <c r="AF286" s="309" t="s">
        <v>1</v>
      </c>
      <c r="AG286" s="310"/>
      <c r="AH286" s="309" t="s">
        <v>2</v>
      </c>
      <c r="AI286" s="310"/>
      <c r="AJ286" s="309" t="s">
        <v>3</v>
      </c>
      <c r="AK286" s="310"/>
      <c r="AL286" s="309" t="s">
        <v>4</v>
      </c>
      <c r="AM286" s="310"/>
      <c r="AN286" s="309" t="s">
        <v>5</v>
      </c>
      <c r="AO286" s="310"/>
      <c r="AP286" s="309" t="s">
        <v>6</v>
      </c>
      <c r="AQ286" s="310"/>
      <c r="AR286" s="309" t="s">
        <v>7</v>
      </c>
      <c r="AS286" s="310"/>
      <c r="AT286" s="309" t="s">
        <v>8</v>
      </c>
      <c r="AU286" s="310"/>
      <c r="AV286" s="309" t="s">
        <v>9</v>
      </c>
      <c r="AW286" s="310"/>
      <c r="AX286" s="309" t="s">
        <v>10</v>
      </c>
      <c r="AY286" s="310"/>
      <c r="AZ286" s="309" t="s">
        <v>11</v>
      </c>
      <c r="BA286" s="310"/>
      <c r="BB286" s="309" t="s">
        <v>12</v>
      </c>
      <c r="BC286" s="310"/>
      <c r="BD286" s="311" t="s">
        <v>40</v>
      </c>
      <c r="BE286" s="312"/>
      <c r="BF286" s="313" t="s">
        <v>41</v>
      </c>
      <c r="BG286" s="314"/>
      <c r="BI286" s="315" t="s">
        <v>0</v>
      </c>
      <c r="BJ286" s="309" t="s">
        <v>1</v>
      </c>
      <c r="BK286" s="310"/>
      <c r="BL286" s="309" t="s">
        <v>2</v>
      </c>
      <c r="BM286" s="310"/>
      <c r="BN286" s="309" t="s">
        <v>3</v>
      </c>
      <c r="BO286" s="310"/>
      <c r="BP286" s="309" t="s">
        <v>4</v>
      </c>
      <c r="BQ286" s="310"/>
      <c r="BR286" s="309" t="s">
        <v>5</v>
      </c>
      <c r="BS286" s="310"/>
      <c r="BT286" s="309" t="s">
        <v>6</v>
      </c>
      <c r="BU286" s="310"/>
      <c r="BV286" s="309" t="s">
        <v>7</v>
      </c>
      <c r="BW286" s="310"/>
      <c r="BX286" s="309" t="s">
        <v>8</v>
      </c>
      <c r="BY286" s="310"/>
      <c r="BZ286" s="309" t="s">
        <v>9</v>
      </c>
      <c r="CA286" s="310"/>
      <c r="CB286" s="309" t="s">
        <v>10</v>
      </c>
      <c r="CC286" s="310"/>
      <c r="CD286" s="309" t="s">
        <v>11</v>
      </c>
      <c r="CE286" s="310"/>
      <c r="CF286" s="309" t="s">
        <v>12</v>
      </c>
      <c r="CG286" s="310"/>
      <c r="CH286" s="311" t="s">
        <v>40</v>
      </c>
      <c r="CI286" s="312"/>
      <c r="CJ286" s="309" t="s">
        <v>41</v>
      </c>
      <c r="CK286" s="310"/>
    </row>
    <row r="287" spans="1:89" ht="15" thickTop="1" thickBot="1">
      <c r="A287" s="316"/>
      <c r="B287" s="117" t="s">
        <v>14</v>
      </c>
      <c r="C287" s="118" t="s">
        <v>15</v>
      </c>
      <c r="D287" s="119" t="s">
        <v>14</v>
      </c>
      <c r="E287" s="120" t="s">
        <v>15</v>
      </c>
      <c r="F287" s="117" t="s">
        <v>14</v>
      </c>
      <c r="G287" s="118" t="s">
        <v>15</v>
      </c>
      <c r="H287" s="119" t="s">
        <v>14</v>
      </c>
      <c r="I287" s="120" t="s">
        <v>15</v>
      </c>
      <c r="J287" s="117" t="s">
        <v>14</v>
      </c>
      <c r="K287" s="118" t="s">
        <v>15</v>
      </c>
      <c r="L287" s="119" t="s">
        <v>14</v>
      </c>
      <c r="M287" s="117" t="s">
        <v>15</v>
      </c>
      <c r="N287" s="121" t="s">
        <v>14</v>
      </c>
      <c r="O287" s="122" t="s">
        <v>15</v>
      </c>
      <c r="P287" s="117" t="s">
        <v>14</v>
      </c>
      <c r="Q287" s="118" t="s">
        <v>15</v>
      </c>
      <c r="R287" s="119" t="s">
        <v>14</v>
      </c>
      <c r="S287" s="120" t="s">
        <v>15</v>
      </c>
      <c r="T287" s="117" t="s">
        <v>14</v>
      </c>
      <c r="U287" s="118" t="s">
        <v>15</v>
      </c>
      <c r="V287" s="119" t="s">
        <v>14</v>
      </c>
      <c r="W287" s="120" t="s">
        <v>15</v>
      </c>
      <c r="X287" s="117" t="s">
        <v>14</v>
      </c>
      <c r="Y287" s="118" t="s">
        <v>15</v>
      </c>
      <c r="Z287" s="28" t="s">
        <v>14</v>
      </c>
      <c r="AA287" s="123" t="s">
        <v>15</v>
      </c>
      <c r="AB287" s="177" t="s">
        <v>14</v>
      </c>
      <c r="AC287" s="178" t="s">
        <v>15</v>
      </c>
      <c r="AE287" s="316"/>
      <c r="AF287" s="117" t="s">
        <v>14</v>
      </c>
      <c r="AG287" s="118" t="s">
        <v>15</v>
      </c>
      <c r="AH287" s="119" t="s">
        <v>14</v>
      </c>
      <c r="AI287" s="120" t="s">
        <v>15</v>
      </c>
      <c r="AJ287" s="117" t="s">
        <v>14</v>
      </c>
      <c r="AK287" s="118" t="s">
        <v>15</v>
      </c>
      <c r="AL287" s="119" t="s">
        <v>14</v>
      </c>
      <c r="AM287" s="120" t="s">
        <v>15</v>
      </c>
      <c r="AN287" s="117" t="s">
        <v>14</v>
      </c>
      <c r="AO287" s="118" t="s">
        <v>15</v>
      </c>
      <c r="AP287" s="119" t="s">
        <v>14</v>
      </c>
      <c r="AQ287" s="117" t="s">
        <v>15</v>
      </c>
      <c r="AR287" s="121" t="s">
        <v>14</v>
      </c>
      <c r="AS287" s="122" t="s">
        <v>15</v>
      </c>
      <c r="AT287" s="117" t="s">
        <v>14</v>
      </c>
      <c r="AU287" s="118" t="s">
        <v>15</v>
      </c>
      <c r="AV287" s="119" t="s">
        <v>14</v>
      </c>
      <c r="AW287" s="120" t="s">
        <v>15</v>
      </c>
      <c r="AX287" s="117" t="s">
        <v>14</v>
      </c>
      <c r="AY287" s="118" t="s">
        <v>15</v>
      </c>
      <c r="AZ287" s="119" t="s">
        <v>14</v>
      </c>
      <c r="BA287" s="120" t="s">
        <v>15</v>
      </c>
      <c r="BB287" s="117" t="s">
        <v>14</v>
      </c>
      <c r="BC287" s="118" t="s">
        <v>15</v>
      </c>
      <c r="BD287" s="28" t="s">
        <v>14</v>
      </c>
      <c r="BE287" s="123" t="s">
        <v>15</v>
      </c>
      <c r="BF287" s="177" t="s">
        <v>14</v>
      </c>
      <c r="BG287" s="178" t="s">
        <v>15</v>
      </c>
      <c r="BI287" s="316"/>
      <c r="BJ287" s="117" t="s">
        <v>14</v>
      </c>
      <c r="BK287" s="118" t="s">
        <v>15</v>
      </c>
      <c r="BL287" s="119" t="s">
        <v>14</v>
      </c>
      <c r="BM287" s="120" t="s">
        <v>15</v>
      </c>
      <c r="BN287" s="117" t="s">
        <v>14</v>
      </c>
      <c r="BO287" s="118" t="s">
        <v>15</v>
      </c>
      <c r="BP287" s="119" t="s">
        <v>14</v>
      </c>
      <c r="BQ287" s="120" t="s">
        <v>15</v>
      </c>
      <c r="BR287" s="117" t="s">
        <v>14</v>
      </c>
      <c r="BS287" s="118" t="s">
        <v>15</v>
      </c>
      <c r="BT287" s="119" t="s">
        <v>14</v>
      </c>
      <c r="BU287" s="117" t="s">
        <v>15</v>
      </c>
      <c r="BV287" s="121" t="s">
        <v>14</v>
      </c>
      <c r="BW287" s="122" t="s">
        <v>15</v>
      </c>
      <c r="BX287" s="117" t="s">
        <v>14</v>
      </c>
      <c r="BY287" s="118" t="s">
        <v>15</v>
      </c>
      <c r="BZ287" s="119" t="s">
        <v>14</v>
      </c>
      <c r="CA287" s="120" t="s">
        <v>15</v>
      </c>
      <c r="CB287" s="117" t="s">
        <v>14</v>
      </c>
      <c r="CC287" s="118" t="s">
        <v>15</v>
      </c>
      <c r="CD287" s="119" t="s">
        <v>14</v>
      </c>
      <c r="CE287" s="120" t="s">
        <v>15</v>
      </c>
      <c r="CF287" s="117" t="s">
        <v>14</v>
      </c>
      <c r="CG287" s="118" t="s">
        <v>15</v>
      </c>
      <c r="CH287" s="28" t="s">
        <v>14</v>
      </c>
      <c r="CI287" s="123" t="s">
        <v>15</v>
      </c>
      <c r="CJ287" s="121" t="s">
        <v>14</v>
      </c>
      <c r="CK287" s="122" t="s">
        <v>15</v>
      </c>
    </row>
    <row r="288" spans="1:89" ht="14" thickTop="1">
      <c r="A288" s="247" t="s">
        <v>16</v>
      </c>
      <c r="B288" s="127"/>
      <c r="C288" s="189"/>
      <c r="D288" s="128"/>
      <c r="E288" s="181"/>
      <c r="F288" s="127"/>
      <c r="G288" s="129"/>
      <c r="H288" s="128"/>
      <c r="I288" s="181"/>
      <c r="J288" s="127"/>
      <c r="K288" s="129"/>
      <c r="L288" s="128"/>
      <c r="M288" s="127"/>
      <c r="N288" s="180"/>
      <c r="O288" s="182"/>
      <c r="P288" s="127"/>
      <c r="Q288" s="129"/>
      <c r="R288" s="128"/>
      <c r="S288" s="181"/>
      <c r="T288" s="127"/>
      <c r="U288" s="129"/>
      <c r="V288" s="128"/>
      <c r="W288" s="181"/>
      <c r="X288" s="127"/>
      <c r="Y288" s="129"/>
      <c r="Z288" s="187"/>
      <c r="AA288" s="188"/>
      <c r="AB288" s="171">
        <f>B288+D288+F288+H288+J288+L288+N288+P288+R288+T288+V288+X288+Z288</f>
        <v>0</v>
      </c>
      <c r="AC288" s="172">
        <f>C288+E288+G288+I288+K288+M288+O288+Q288+S288+U288+W288+Y288+AA288</f>
        <v>0</v>
      </c>
      <c r="AE288" s="254" t="str">
        <f>$AE$9</f>
        <v>07:00 - 07:59</v>
      </c>
      <c r="AF288" s="127">
        <f>SUMIF($A$9:$A$32,$AE288,B$288:B$311)</f>
        <v>1348</v>
      </c>
      <c r="AG288" s="189">
        <f t="shared" ref="AG288:BE290" si="360">SUMIF($A$9:$A$32,$AE288,C$288:C$311)</f>
        <v>571</v>
      </c>
      <c r="AH288" s="128">
        <f t="shared" si="360"/>
        <v>511</v>
      </c>
      <c r="AI288" s="181">
        <f t="shared" si="360"/>
        <v>406</v>
      </c>
      <c r="AJ288" s="127">
        <f t="shared" si="360"/>
        <v>221</v>
      </c>
      <c r="AK288" s="129">
        <f t="shared" si="360"/>
        <v>148</v>
      </c>
      <c r="AL288" s="128">
        <f t="shared" si="360"/>
        <v>730</v>
      </c>
      <c r="AM288" s="181">
        <f t="shared" si="360"/>
        <v>685</v>
      </c>
      <c r="AN288" s="127">
        <f t="shared" si="360"/>
        <v>73</v>
      </c>
      <c r="AO288" s="129">
        <f t="shared" si="360"/>
        <v>132</v>
      </c>
      <c r="AP288" s="128">
        <f t="shared" si="360"/>
        <v>119</v>
      </c>
      <c r="AQ288" s="127">
        <f t="shared" si="360"/>
        <v>402</v>
      </c>
      <c r="AR288" s="180">
        <f t="shared" si="360"/>
        <v>609</v>
      </c>
      <c r="AS288" s="182">
        <f t="shared" si="360"/>
        <v>691</v>
      </c>
      <c r="AT288" s="127">
        <f t="shared" si="360"/>
        <v>308</v>
      </c>
      <c r="AU288" s="129">
        <f t="shared" si="360"/>
        <v>306</v>
      </c>
      <c r="AV288" s="128">
        <f t="shared" si="360"/>
        <v>641</v>
      </c>
      <c r="AW288" s="181">
        <f t="shared" si="360"/>
        <v>533</v>
      </c>
      <c r="AX288" s="127">
        <f t="shared" si="360"/>
        <v>114</v>
      </c>
      <c r="AY288" s="129">
        <f t="shared" si="360"/>
        <v>144</v>
      </c>
      <c r="AZ288" s="128">
        <f t="shared" si="360"/>
        <v>344</v>
      </c>
      <c r="BA288" s="181">
        <f t="shared" si="360"/>
        <v>522</v>
      </c>
      <c r="BB288" s="127">
        <f t="shared" si="360"/>
        <v>437</v>
      </c>
      <c r="BC288" s="129">
        <f t="shared" si="360"/>
        <v>279</v>
      </c>
      <c r="BD288" s="187">
        <f t="shared" si="360"/>
        <v>1377</v>
      </c>
      <c r="BE288" s="188">
        <f t="shared" si="360"/>
        <v>1142</v>
      </c>
      <c r="BF288" s="171">
        <f>AF288+AH288+AJ288+AL288+AN288+AP288+AR288+AT288+AV288+AX288+AZ288+BB288+BD288</f>
        <v>6832</v>
      </c>
      <c r="BG288" s="172">
        <f>AG288+AI288+AK288+AM288+AO288+AQ288+AS288+AU288+AW288+AY288+BA288+BC288+BE288</f>
        <v>5961</v>
      </c>
      <c r="BI288" s="126" t="s">
        <v>16</v>
      </c>
      <c r="BJ288" s="130">
        <f t="shared" ref="BJ288:CK288" si="361">B288/B312</f>
        <v>0</v>
      </c>
      <c r="BK288" s="131">
        <f t="shared" si="361"/>
        <v>0</v>
      </c>
      <c r="BL288" s="132">
        <f t="shared" si="361"/>
        <v>0</v>
      </c>
      <c r="BM288" s="133">
        <f t="shared" si="361"/>
        <v>0</v>
      </c>
      <c r="BN288" s="130">
        <f t="shared" si="361"/>
        <v>0</v>
      </c>
      <c r="BO288" s="131">
        <f t="shared" si="361"/>
        <v>0</v>
      </c>
      <c r="BP288" s="132">
        <f t="shared" si="361"/>
        <v>0</v>
      </c>
      <c r="BQ288" s="133">
        <f t="shared" si="361"/>
        <v>0</v>
      </c>
      <c r="BR288" s="130">
        <f t="shared" si="361"/>
        <v>0</v>
      </c>
      <c r="BS288" s="131">
        <f t="shared" si="361"/>
        <v>0</v>
      </c>
      <c r="BT288" s="132">
        <f t="shared" si="361"/>
        <v>0</v>
      </c>
      <c r="BU288" s="130">
        <f t="shared" si="361"/>
        <v>0</v>
      </c>
      <c r="BV288" s="134">
        <f t="shared" si="361"/>
        <v>0</v>
      </c>
      <c r="BW288" s="135">
        <f t="shared" si="361"/>
        <v>0</v>
      </c>
      <c r="BX288" s="130">
        <f t="shared" si="361"/>
        <v>0</v>
      </c>
      <c r="BY288" s="131">
        <f t="shared" si="361"/>
        <v>0</v>
      </c>
      <c r="BZ288" s="132">
        <f t="shared" si="361"/>
        <v>0</v>
      </c>
      <c r="CA288" s="133">
        <f t="shared" si="361"/>
        <v>0</v>
      </c>
      <c r="CB288" s="130">
        <f t="shared" si="361"/>
        <v>0</v>
      </c>
      <c r="CC288" s="131">
        <f t="shared" si="361"/>
        <v>0</v>
      </c>
      <c r="CD288" s="132">
        <f t="shared" si="361"/>
        <v>0</v>
      </c>
      <c r="CE288" s="133">
        <f t="shared" si="361"/>
        <v>0</v>
      </c>
      <c r="CF288" s="130">
        <f t="shared" si="361"/>
        <v>0</v>
      </c>
      <c r="CG288" s="131">
        <f t="shared" si="361"/>
        <v>0</v>
      </c>
      <c r="CH288" s="132">
        <f t="shared" si="361"/>
        <v>0</v>
      </c>
      <c r="CI288" s="130">
        <f t="shared" si="361"/>
        <v>0</v>
      </c>
      <c r="CJ288" s="136">
        <f t="shared" si="361"/>
        <v>0</v>
      </c>
      <c r="CK288" s="137">
        <f t="shared" si="361"/>
        <v>0</v>
      </c>
    </row>
    <row r="289" spans="1:89">
      <c r="A289" s="248" t="s">
        <v>17</v>
      </c>
      <c r="B289" s="192">
        <v>147</v>
      </c>
      <c r="C289" s="193">
        <v>0</v>
      </c>
      <c r="D289" s="194">
        <v>51</v>
      </c>
      <c r="E289" s="195">
        <v>1</v>
      </c>
      <c r="F289" s="192">
        <v>25</v>
      </c>
      <c r="G289" s="196">
        <v>0</v>
      </c>
      <c r="H289" s="194">
        <v>97</v>
      </c>
      <c r="I289" s="195">
        <v>5</v>
      </c>
      <c r="J289" s="192">
        <v>1</v>
      </c>
      <c r="K289" s="196">
        <v>1</v>
      </c>
      <c r="L289" s="194">
        <v>2</v>
      </c>
      <c r="M289" s="192">
        <v>1</v>
      </c>
      <c r="N289" s="197">
        <v>19</v>
      </c>
      <c r="O289" s="198">
        <v>4</v>
      </c>
      <c r="P289" s="192">
        <v>2</v>
      </c>
      <c r="Q289" s="196">
        <v>2</v>
      </c>
      <c r="R289" s="194">
        <v>6</v>
      </c>
      <c r="S289" s="195">
        <v>6</v>
      </c>
      <c r="T289" s="192">
        <v>0</v>
      </c>
      <c r="U289" s="196">
        <v>0</v>
      </c>
      <c r="V289" s="194">
        <v>0</v>
      </c>
      <c r="W289" s="195">
        <v>0</v>
      </c>
      <c r="X289" s="192">
        <v>0</v>
      </c>
      <c r="Y289" s="196">
        <v>0</v>
      </c>
      <c r="Z289" s="194">
        <v>0</v>
      </c>
      <c r="AA289" s="192">
        <v>0</v>
      </c>
      <c r="AB289" s="173">
        <f>B289+D289+F289+H289+J289+L289+N289+P289+R289+T289+V289+X289+Z289</f>
        <v>350</v>
      </c>
      <c r="AC289" s="174">
        <f t="shared" ref="AC289:AC309" si="362">C289+E289+G289+I289+K289+M289+O289+Q289+S289+U289+W289+Y289+AA289</f>
        <v>20</v>
      </c>
      <c r="AE289" s="255" t="str">
        <f>$AE$10</f>
        <v>08:00 - 08:59</v>
      </c>
      <c r="AF289" s="127">
        <f>SUMIF($A$9:$A$32,$AE289,B$288:B$311)</f>
        <v>2126</v>
      </c>
      <c r="AG289" s="193">
        <f t="shared" si="360"/>
        <v>678</v>
      </c>
      <c r="AH289" s="194">
        <f t="shared" si="360"/>
        <v>673</v>
      </c>
      <c r="AI289" s="195">
        <f t="shared" si="360"/>
        <v>541</v>
      </c>
      <c r="AJ289" s="192">
        <f t="shared" si="360"/>
        <v>360</v>
      </c>
      <c r="AK289" s="196">
        <f t="shared" si="360"/>
        <v>193</v>
      </c>
      <c r="AL289" s="194">
        <f t="shared" si="360"/>
        <v>1035</v>
      </c>
      <c r="AM289" s="195">
        <f t="shared" si="360"/>
        <v>1136</v>
      </c>
      <c r="AN289" s="192">
        <f t="shared" si="360"/>
        <v>99</v>
      </c>
      <c r="AO289" s="196">
        <f t="shared" si="360"/>
        <v>193</v>
      </c>
      <c r="AP289" s="194">
        <f t="shared" si="360"/>
        <v>109</v>
      </c>
      <c r="AQ289" s="192">
        <f t="shared" si="360"/>
        <v>516</v>
      </c>
      <c r="AR289" s="197">
        <f t="shared" si="360"/>
        <v>646</v>
      </c>
      <c r="AS289" s="198">
        <f t="shared" si="360"/>
        <v>1169</v>
      </c>
      <c r="AT289" s="192">
        <f t="shared" si="360"/>
        <v>469</v>
      </c>
      <c r="AU289" s="196">
        <f t="shared" si="360"/>
        <v>438</v>
      </c>
      <c r="AV289" s="194">
        <f t="shared" si="360"/>
        <v>807</v>
      </c>
      <c r="AW289" s="195">
        <f t="shared" si="360"/>
        <v>672</v>
      </c>
      <c r="AX289" s="192">
        <f t="shared" si="360"/>
        <v>111</v>
      </c>
      <c r="AY289" s="196">
        <f t="shared" si="360"/>
        <v>158</v>
      </c>
      <c r="AZ289" s="194">
        <f t="shared" si="360"/>
        <v>314</v>
      </c>
      <c r="BA289" s="195">
        <f t="shared" si="360"/>
        <v>796</v>
      </c>
      <c r="BB289" s="192">
        <f t="shared" si="360"/>
        <v>513</v>
      </c>
      <c r="BC289" s="196">
        <f t="shared" si="360"/>
        <v>332</v>
      </c>
      <c r="BD289" s="194">
        <f t="shared" si="360"/>
        <v>1695</v>
      </c>
      <c r="BE289" s="192">
        <f t="shared" si="360"/>
        <v>1345</v>
      </c>
      <c r="BF289" s="173">
        <f>SUM(AF289,AH289,AJ289,AL289,AN289,AP289,AR289,AT289,AV289,AX289,AZ289,BB289,BD289)</f>
        <v>8957</v>
      </c>
      <c r="BG289" s="174">
        <f>SUM(AG289,AI289,AK289,AM289,AO289,AQ289,AS289,AU289,AW289,AY289,BA289,BC289,BE289)</f>
        <v>8167</v>
      </c>
      <c r="BI289" s="138" t="s">
        <v>17</v>
      </c>
      <c r="BJ289" s="130">
        <f t="shared" ref="BJ289:CK289" si="363">B289/B312</f>
        <v>4.8075350753834581E-3</v>
      </c>
      <c r="BK289" s="131">
        <f t="shared" si="363"/>
        <v>0</v>
      </c>
      <c r="BL289" s="132">
        <f t="shared" si="363"/>
        <v>4.8479087452471484E-3</v>
      </c>
      <c r="BM289" s="133">
        <f t="shared" si="363"/>
        <v>1.1900511722004047E-4</v>
      </c>
      <c r="BN289" s="130">
        <f t="shared" si="363"/>
        <v>4.3516100957354219E-3</v>
      </c>
      <c r="BO289" s="131">
        <f t="shared" si="363"/>
        <v>0</v>
      </c>
      <c r="BP289" s="132">
        <f t="shared" si="363"/>
        <v>4.7684593451971288E-3</v>
      </c>
      <c r="BQ289" s="133">
        <f t="shared" si="363"/>
        <v>2.084462417142619E-4</v>
      </c>
      <c r="BR289" s="130">
        <f t="shared" si="363"/>
        <v>5.0632911392405066E-4</v>
      </c>
      <c r="BS289" s="131">
        <f t="shared" si="363"/>
        <v>3.3898305084745765E-4</v>
      </c>
      <c r="BT289" s="132">
        <f t="shared" si="363"/>
        <v>5.3763440860215054E-4</v>
      </c>
      <c r="BU289" s="130">
        <f t="shared" si="363"/>
        <v>1.120699316373417E-4</v>
      </c>
      <c r="BV289" s="134">
        <f t="shared" si="363"/>
        <v>1.4013866351969316E-3</v>
      </c>
      <c r="BW289" s="135">
        <f t="shared" si="363"/>
        <v>2.2362609716553922E-4</v>
      </c>
      <c r="BX289" s="130">
        <f t="shared" si="363"/>
        <v>2.5604916143899629E-4</v>
      </c>
      <c r="BY289" s="131">
        <f t="shared" si="363"/>
        <v>2.1727322107550245E-4</v>
      </c>
      <c r="BZ289" s="132">
        <f t="shared" si="363"/>
        <v>4.4933722758930576E-4</v>
      </c>
      <c r="CA289" s="133">
        <f t="shared" si="363"/>
        <v>4.0281973816717019E-4</v>
      </c>
      <c r="CB289" s="130">
        <f t="shared" si="363"/>
        <v>0</v>
      </c>
      <c r="CC289" s="131">
        <f t="shared" si="363"/>
        <v>0</v>
      </c>
      <c r="CD289" s="132">
        <f t="shared" si="363"/>
        <v>0</v>
      </c>
      <c r="CE289" s="133">
        <f t="shared" si="363"/>
        <v>0</v>
      </c>
      <c r="CF289" s="130">
        <f t="shared" si="363"/>
        <v>0</v>
      </c>
      <c r="CG289" s="131">
        <f t="shared" si="363"/>
        <v>0</v>
      </c>
      <c r="CH289" s="132">
        <f t="shared" si="363"/>
        <v>0</v>
      </c>
      <c r="CI289" s="130">
        <f t="shared" si="363"/>
        <v>0</v>
      </c>
      <c r="CJ289" s="136">
        <f t="shared" si="363"/>
        <v>2.199141706408299E-3</v>
      </c>
      <c r="CK289" s="137">
        <f t="shared" si="363"/>
        <v>1.2583839832886606E-4</v>
      </c>
    </row>
    <row r="290" spans="1:89" ht="14" thickBot="1">
      <c r="A290" s="249" t="s">
        <v>18</v>
      </c>
      <c r="B290" s="199">
        <v>705</v>
      </c>
      <c r="C290" s="200">
        <v>0</v>
      </c>
      <c r="D290" s="201">
        <v>253</v>
      </c>
      <c r="E290" s="202">
        <v>32</v>
      </c>
      <c r="F290" s="199">
        <v>106</v>
      </c>
      <c r="G290" s="203">
        <v>12</v>
      </c>
      <c r="H290" s="201">
        <v>495</v>
      </c>
      <c r="I290" s="202">
        <v>129</v>
      </c>
      <c r="J290" s="199">
        <v>14</v>
      </c>
      <c r="K290" s="203">
        <v>21</v>
      </c>
      <c r="L290" s="201">
        <v>21</v>
      </c>
      <c r="M290" s="199">
        <v>108</v>
      </c>
      <c r="N290" s="204">
        <v>148</v>
      </c>
      <c r="O290" s="205">
        <v>222</v>
      </c>
      <c r="P290" s="199">
        <v>110</v>
      </c>
      <c r="Q290" s="203">
        <v>107</v>
      </c>
      <c r="R290" s="201">
        <v>197</v>
      </c>
      <c r="S290" s="202">
        <v>127</v>
      </c>
      <c r="T290" s="199">
        <v>27</v>
      </c>
      <c r="U290" s="203">
        <v>78</v>
      </c>
      <c r="V290" s="201">
        <v>61</v>
      </c>
      <c r="W290" s="202">
        <v>190</v>
      </c>
      <c r="X290" s="199">
        <v>106</v>
      </c>
      <c r="Y290" s="203">
        <v>152</v>
      </c>
      <c r="Z290" s="201">
        <v>443</v>
      </c>
      <c r="AA290" s="199">
        <v>297</v>
      </c>
      <c r="AB290" s="173">
        <f>B290+D290+F290+H290+J290+L290+N290+P290+R290+T290+V290+X290+Z290</f>
        <v>2686</v>
      </c>
      <c r="AC290" s="174">
        <f t="shared" si="362"/>
        <v>1475</v>
      </c>
      <c r="AE290" s="254" t="str">
        <f>$AE$11</f>
        <v>09:00 - 09:59</v>
      </c>
      <c r="AF290" s="127">
        <f>SUMIF($A$9:$A$32,$AE290,B$288:B$311)</f>
        <v>2152</v>
      </c>
      <c r="AG290" s="200">
        <f t="shared" si="360"/>
        <v>858</v>
      </c>
      <c r="AH290" s="201">
        <f t="shared" si="360"/>
        <v>775</v>
      </c>
      <c r="AI290" s="202">
        <f t="shared" si="360"/>
        <v>442</v>
      </c>
      <c r="AJ290" s="199">
        <f t="shared" si="360"/>
        <v>348</v>
      </c>
      <c r="AK290" s="203">
        <f t="shared" si="360"/>
        <v>232</v>
      </c>
      <c r="AL290" s="201">
        <f t="shared" si="360"/>
        <v>1263</v>
      </c>
      <c r="AM290" s="202">
        <f t="shared" si="360"/>
        <v>1147</v>
      </c>
      <c r="AN290" s="199">
        <f t="shared" si="360"/>
        <v>132</v>
      </c>
      <c r="AO290" s="203">
        <f t="shared" si="360"/>
        <v>379</v>
      </c>
      <c r="AP290" s="201">
        <f t="shared" si="360"/>
        <v>115</v>
      </c>
      <c r="AQ290" s="199">
        <f t="shared" si="360"/>
        <v>751</v>
      </c>
      <c r="AR290" s="204">
        <f t="shared" si="360"/>
        <v>790</v>
      </c>
      <c r="AS290" s="205">
        <f t="shared" si="360"/>
        <v>1322</v>
      </c>
      <c r="AT290" s="199">
        <f t="shared" si="360"/>
        <v>467</v>
      </c>
      <c r="AU290" s="203">
        <f t="shared" si="360"/>
        <v>416</v>
      </c>
      <c r="AV290" s="201">
        <f t="shared" si="360"/>
        <v>996</v>
      </c>
      <c r="AW290" s="202">
        <f t="shared" si="360"/>
        <v>783</v>
      </c>
      <c r="AX290" s="199">
        <f t="shared" si="360"/>
        <v>119</v>
      </c>
      <c r="AY290" s="203">
        <f t="shared" si="360"/>
        <v>117</v>
      </c>
      <c r="AZ290" s="201">
        <f t="shared" si="360"/>
        <v>348</v>
      </c>
      <c r="BA290" s="202">
        <f t="shared" si="360"/>
        <v>1177</v>
      </c>
      <c r="BB290" s="199">
        <f t="shared" si="360"/>
        <v>472</v>
      </c>
      <c r="BC290" s="203">
        <f t="shared" si="360"/>
        <v>403</v>
      </c>
      <c r="BD290" s="201">
        <f t="shared" si="360"/>
        <v>1949</v>
      </c>
      <c r="BE290" s="199">
        <f t="shared" si="360"/>
        <v>1541</v>
      </c>
      <c r="BF290" s="173">
        <f>SUM(AF290,AH290,AJ290,AL290,AN290,AP290,AR290,AT290,AV290,AX290,AZ290,BB290,BD290)</f>
        <v>9926</v>
      </c>
      <c r="BG290" s="174">
        <f>SUM(AG290,AI290,AK290,AM290,AO290,AQ290,AS290,AU290,AW290,AY290,BA290,BC290,BE290)</f>
        <v>9568</v>
      </c>
      <c r="BI290" s="147" t="s">
        <v>18</v>
      </c>
      <c r="BJ290" s="130">
        <f t="shared" ref="BJ290:CK290" si="364">B290/B312</f>
        <v>2.3056545769696176E-2</v>
      </c>
      <c r="BK290" s="131">
        <f t="shared" si="364"/>
        <v>0</v>
      </c>
      <c r="BL290" s="132">
        <f t="shared" si="364"/>
        <v>2.4049429657794677E-2</v>
      </c>
      <c r="BM290" s="133">
        <f t="shared" si="364"/>
        <v>3.808163751041295E-3</v>
      </c>
      <c r="BN290" s="130">
        <f t="shared" si="364"/>
        <v>1.845082680591819E-2</v>
      </c>
      <c r="BO290" s="131">
        <f t="shared" si="364"/>
        <v>3.8535645472061657E-3</v>
      </c>
      <c r="BP290" s="132">
        <f t="shared" si="364"/>
        <v>2.4333890472913185E-2</v>
      </c>
      <c r="BQ290" s="133">
        <f t="shared" si="364"/>
        <v>5.3779130362279571E-3</v>
      </c>
      <c r="BR290" s="130">
        <f t="shared" si="364"/>
        <v>7.0886075949367086E-3</v>
      </c>
      <c r="BS290" s="131">
        <f t="shared" si="364"/>
        <v>7.1186440677966098E-3</v>
      </c>
      <c r="BT290" s="132">
        <f t="shared" si="364"/>
        <v>5.6451612903225803E-3</v>
      </c>
      <c r="BU290" s="130">
        <f t="shared" si="364"/>
        <v>1.2103552616832904E-2</v>
      </c>
      <c r="BV290" s="134">
        <f t="shared" si="364"/>
        <v>1.0916064316270837E-2</v>
      </c>
      <c r="BW290" s="135">
        <f t="shared" si="364"/>
        <v>1.2411248392687427E-2</v>
      </c>
      <c r="BX290" s="130">
        <f t="shared" si="364"/>
        <v>1.4082703879144795E-2</v>
      </c>
      <c r="BY290" s="131">
        <f t="shared" si="364"/>
        <v>1.1624117327539381E-2</v>
      </c>
      <c r="BZ290" s="132">
        <f t="shared" si="364"/>
        <v>1.475323897251554E-2</v>
      </c>
      <c r="CA290" s="133">
        <f t="shared" si="364"/>
        <v>8.5263511245384366E-3</v>
      </c>
      <c r="CB290" s="130">
        <f t="shared" si="364"/>
        <v>1.4069828035435123E-2</v>
      </c>
      <c r="CC290" s="131">
        <f t="shared" si="364"/>
        <v>2.8322440087145968E-2</v>
      </c>
      <c r="CD290" s="132">
        <f t="shared" si="364"/>
        <v>5.4547080389877496E-3</v>
      </c>
      <c r="CE290" s="133">
        <f t="shared" si="364"/>
        <v>1.3180714533472077E-2</v>
      </c>
      <c r="CF290" s="130">
        <f t="shared" si="364"/>
        <v>1.2928405903158921E-2</v>
      </c>
      <c r="CG290" s="131">
        <f t="shared" si="364"/>
        <v>2.6288481494292634E-2</v>
      </c>
      <c r="CH290" s="132">
        <f t="shared" si="364"/>
        <v>1.4644143995239826E-2</v>
      </c>
      <c r="CI290" s="130">
        <f t="shared" si="364"/>
        <v>1.0524450744153082E-2</v>
      </c>
      <c r="CJ290" s="136">
        <f t="shared" si="364"/>
        <v>1.6876841781179118E-2</v>
      </c>
      <c r="CK290" s="137">
        <f t="shared" si="364"/>
        <v>9.2805818767538722E-3</v>
      </c>
    </row>
    <row r="291" spans="1:89" ht="15" thickTop="1" thickBot="1">
      <c r="A291" s="248" t="s">
        <v>19</v>
      </c>
      <c r="B291" s="192">
        <v>1006</v>
      </c>
      <c r="C291" s="193">
        <v>225</v>
      </c>
      <c r="D291" s="194">
        <v>479</v>
      </c>
      <c r="E291" s="195">
        <v>179</v>
      </c>
      <c r="F291" s="192">
        <v>189</v>
      </c>
      <c r="G291" s="196">
        <v>88</v>
      </c>
      <c r="H291" s="194">
        <v>596</v>
      </c>
      <c r="I291" s="195">
        <v>548</v>
      </c>
      <c r="J291" s="192">
        <v>56</v>
      </c>
      <c r="K291" s="196">
        <v>84</v>
      </c>
      <c r="L291" s="194">
        <v>79</v>
      </c>
      <c r="M291" s="192">
        <v>237</v>
      </c>
      <c r="N291" s="197">
        <v>346</v>
      </c>
      <c r="O291" s="198">
        <v>437</v>
      </c>
      <c r="P291" s="192">
        <v>236</v>
      </c>
      <c r="Q291" s="196">
        <v>210</v>
      </c>
      <c r="R291" s="194">
        <v>435</v>
      </c>
      <c r="S291" s="195">
        <v>365</v>
      </c>
      <c r="T291" s="192">
        <v>105</v>
      </c>
      <c r="U291" s="196">
        <v>138</v>
      </c>
      <c r="V291" s="194">
        <v>180</v>
      </c>
      <c r="W291" s="195">
        <v>424</v>
      </c>
      <c r="X291" s="192">
        <v>377</v>
      </c>
      <c r="Y291" s="196">
        <v>208</v>
      </c>
      <c r="Z291" s="194">
        <v>1015</v>
      </c>
      <c r="AA291" s="192">
        <v>787</v>
      </c>
      <c r="AB291" s="173">
        <f>B291+D291+F291+H291+J291+L291+N291+P291+R291+T291+V291+X291+Z291</f>
        <v>5099</v>
      </c>
      <c r="AC291" s="174">
        <f t="shared" si="362"/>
        <v>3930</v>
      </c>
      <c r="AE291" s="253" t="s">
        <v>13</v>
      </c>
      <c r="AF291" s="20">
        <f t="shared" ref="AF291:BG291" si="365">SUM(AF288:AF290)</f>
        <v>5626</v>
      </c>
      <c r="AG291" s="21">
        <f t="shared" si="365"/>
        <v>2107</v>
      </c>
      <c r="AH291" s="20">
        <f t="shared" si="365"/>
        <v>1959</v>
      </c>
      <c r="AI291" s="21">
        <f t="shared" si="365"/>
        <v>1389</v>
      </c>
      <c r="AJ291" s="20">
        <f t="shared" si="365"/>
        <v>929</v>
      </c>
      <c r="AK291" s="21">
        <f t="shared" si="365"/>
        <v>573</v>
      </c>
      <c r="AL291" s="20">
        <f t="shared" si="365"/>
        <v>3028</v>
      </c>
      <c r="AM291" s="21">
        <f t="shared" si="365"/>
        <v>2968</v>
      </c>
      <c r="AN291" s="20">
        <f t="shared" si="365"/>
        <v>304</v>
      </c>
      <c r="AO291" s="21">
        <f t="shared" si="365"/>
        <v>704</v>
      </c>
      <c r="AP291" s="20">
        <f t="shared" si="365"/>
        <v>343</v>
      </c>
      <c r="AQ291" s="21">
        <f t="shared" si="365"/>
        <v>1669</v>
      </c>
      <c r="AR291" s="20">
        <f t="shared" si="365"/>
        <v>2045</v>
      </c>
      <c r="AS291" s="21">
        <f t="shared" si="365"/>
        <v>3182</v>
      </c>
      <c r="AT291" s="20">
        <f t="shared" si="365"/>
        <v>1244</v>
      </c>
      <c r="AU291" s="21">
        <f t="shared" si="365"/>
        <v>1160</v>
      </c>
      <c r="AV291" s="20">
        <f t="shared" si="365"/>
        <v>2444</v>
      </c>
      <c r="AW291" s="21">
        <f t="shared" si="365"/>
        <v>1988</v>
      </c>
      <c r="AX291" s="20">
        <f t="shared" si="365"/>
        <v>344</v>
      </c>
      <c r="AY291" s="21">
        <f t="shared" si="365"/>
        <v>419</v>
      </c>
      <c r="AZ291" s="20">
        <f t="shared" si="365"/>
        <v>1006</v>
      </c>
      <c r="BA291" s="21">
        <f t="shared" si="365"/>
        <v>2495</v>
      </c>
      <c r="BB291" s="20">
        <f t="shared" si="365"/>
        <v>1422</v>
      </c>
      <c r="BC291" s="21">
        <f t="shared" si="365"/>
        <v>1014</v>
      </c>
      <c r="BD291" s="20">
        <f t="shared" si="365"/>
        <v>5021</v>
      </c>
      <c r="BE291" s="21">
        <f t="shared" si="365"/>
        <v>4028</v>
      </c>
      <c r="BF291" s="175">
        <f t="shared" si="365"/>
        <v>25715</v>
      </c>
      <c r="BG291" s="176">
        <f t="shared" si="365"/>
        <v>23696</v>
      </c>
      <c r="BI291" s="138" t="s">
        <v>19</v>
      </c>
      <c r="BJ291" s="130">
        <f t="shared" ref="BJ291:CK291" si="366">B291/B312</f>
        <v>3.290054616214802E-2</v>
      </c>
      <c r="BK291" s="131">
        <f t="shared" si="366"/>
        <v>1.2228925485080712E-2</v>
      </c>
      <c r="BL291" s="132">
        <f t="shared" si="366"/>
        <v>4.5532319391634983E-2</v>
      </c>
      <c r="BM291" s="133">
        <f t="shared" si="366"/>
        <v>2.1301915982387242E-2</v>
      </c>
      <c r="BN291" s="130">
        <f t="shared" si="366"/>
        <v>3.2898172323759793E-2</v>
      </c>
      <c r="BO291" s="131">
        <f t="shared" si="366"/>
        <v>2.8259473346178548E-2</v>
      </c>
      <c r="BP291" s="132">
        <f t="shared" si="366"/>
        <v>2.9298987316881329E-2</v>
      </c>
      <c r="BQ291" s="133">
        <f t="shared" si="366"/>
        <v>2.2845708091883105E-2</v>
      </c>
      <c r="BR291" s="130">
        <f t="shared" si="366"/>
        <v>2.8354430379746835E-2</v>
      </c>
      <c r="BS291" s="131">
        <f t="shared" si="366"/>
        <v>2.8474576271186439E-2</v>
      </c>
      <c r="BT291" s="132">
        <f t="shared" si="366"/>
        <v>2.1236559139784946E-2</v>
      </c>
      <c r="BU291" s="130">
        <f t="shared" si="366"/>
        <v>2.6560573798049984E-2</v>
      </c>
      <c r="BV291" s="134">
        <f t="shared" si="366"/>
        <v>2.5519988198849389E-2</v>
      </c>
      <c r="BW291" s="135">
        <f t="shared" si="366"/>
        <v>2.443115111533516E-2</v>
      </c>
      <c r="BX291" s="130">
        <f t="shared" si="366"/>
        <v>3.0213801049801561E-2</v>
      </c>
      <c r="BY291" s="131">
        <f t="shared" si="366"/>
        <v>2.2813688212927757E-2</v>
      </c>
      <c r="BZ291" s="132">
        <f t="shared" si="366"/>
        <v>3.2576949000224668E-2</v>
      </c>
      <c r="CA291" s="133">
        <f t="shared" si="366"/>
        <v>2.4504867405169519E-2</v>
      </c>
      <c r="CB291" s="130">
        <f t="shared" si="366"/>
        <v>5.471599791558103E-2</v>
      </c>
      <c r="CC291" s="131">
        <f t="shared" si="366"/>
        <v>5.0108932461873638E-2</v>
      </c>
      <c r="CD291" s="132">
        <f t="shared" si="366"/>
        <v>1.6095859787176967E-2</v>
      </c>
      <c r="CE291" s="133">
        <f t="shared" si="366"/>
        <v>2.9413805064169268E-2</v>
      </c>
      <c r="CF291" s="130">
        <f t="shared" si="366"/>
        <v>4.5981217221612393E-2</v>
      </c>
      <c r="CG291" s="131">
        <f t="shared" si="366"/>
        <v>3.5973711518505709E-2</v>
      </c>
      <c r="CH291" s="132">
        <f t="shared" si="366"/>
        <v>3.3552609831079966E-2</v>
      </c>
      <c r="CI291" s="130">
        <f t="shared" si="366"/>
        <v>2.7888022678951099E-2</v>
      </c>
      <c r="CJ291" s="136">
        <f t="shared" si="366"/>
        <v>3.2038353031359761E-2</v>
      </c>
      <c r="CK291" s="137">
        <f t="shared" si="366"/>
        <v>2.4727245271622181E-2</v>
      </c>
    </row>
    <row r="292" spans="1:89" ht="14" thickTop="1">
      <c r="A292" s="249" t="s">
        <v>20</v>
      </c>
      <c r="B292" s="199">
        <v>1348</v>
      </c>
      <c r="C292" s="200">
        <v>571</v>
      </c>
      <c r="D292" s="201">
        <v>511</v>
      </c>
      <c r="E292" s="202">
        <v>406</v>
      </c>
      <c r="F292" s="199">
        <v>221</v>
      </c>
      <c r="G292" s="203">
        <v>148</v>
      </c>
      <c r="H292" s="201">
        <v>730</v>
      </c>
      <c r="I292" s="202">
        <v>685</v>
      </c>
      <c r="J292" s="199">
        <v>73</v>
      </c>
      <c r="K292" s="203">
        <v>132</v>
      </c>
      <c r="L292" s="201">
        <v>119</v>
      </c>
      <c r="M292" s="199">
        <v>402</v>
      </c>
      <c r="N292" s="204">
        <v>609</v>
      </c>
      <c r="O292" s="205">
        <v>691</v>
      </c>
      <c r="P292" s="199">
        <v>308</v>
      </c>
      <c r="Q292" s="203">
        <v>306</v>
      </c>
      <c r="R292" s="201">
        <v>641</v>
      </c>
      <c r="S292" s="202">
        <v>533</v>
      </c>
      <c r="T292" s="199">
        <v>114</v>
      </c>
      <c r="U292" s="203">
        <v>144</v>
      </c>
      <c r="V292" s="201">
        <v>344</v>
      </c>
      <c r="W292" s="202">
        <v>522</v>
      </c>
      <c r="X292" s="199">
        <v>437</v>
      </c>
      <c r="Y292" s="203">
        <v>279</v>
      </c>
      <c r="Z292" s="201">
        <v>1377</v>
      </c>
      <c r="AA292" s="199">
        <v>1142</v>
      </c>
      <c r="AB292" s="173">
        <f t="shared" ref="AB292:AB308" si="367">B292+D292+F292+H292+J292+L292+N292+P292+R292+T292+V292+X292+Z292</f>
        <v>6832</v>
      </c>
      <c r="AC292" s="174">
        <f t="shared" si="362"/>
        <v>5961</v>
      </c>
      <c r="BI292" s="147" t="s">
        <v>20</v>
      </c>
      <c r="BJ292" s="130">
        <f t="shared" ref="BJ292:CK292" si="368">B292/B312</f>
        <v>4.4085423684468716E-2</v>
      </c>
      <c r="BK292" s="131">
        <f t="shared" si="368"/>
        <v>3.1034295342138158E-2</v>
      </c>
      <c r="BL292" s="132">
        <f t="shared" si="368"/>
        <v>4.8574144486692013E-2</v>
      </c>
      <c r="BM292" s="133">
        <f t="shared" si="368"/>
        <v>4.831607759133643E-2</v>
      </c>
      <c r="BN292" s="130">
        <f t="shared" si="368"/>
        <v>3.846823324630113E-2</v>
      </c>
      <c r="BO292" s="131">
        <f t="shared" si="368"/>
        <v>4.7527296082209375E-2</v>
      </c>
      <c r="BP292" s="132">
        <f t="shared" si="368"/>
        <v>3.5886343525710351E-2</v>
      </c>
      <c r="BQ292" s="133">
        <f t="shared" si="368"/>
        <v>2.8557135114853881E-2</v>
      </c>
      <c r="BR292" s="130">
        <f t="shared" si="368"/>
        <v>3.6962025316455697E-2</v>
      </c>
      <c r="BS292" s="131">
        <f t="shared" si="368"/>
        <v>4.4745762711864409E-2</v>
      </c>
      <c r="BT292" s="132">
        <f t="shared" si="368"/>
        <v>3.1989247311827958E-2</v>
      </c>
      <c r="BU292" s="130">
        <f t="shared" si="368"/>
        <v>4.5052112518211361E-2</v>
      </c>
      <c r="BV292" s="134">
        <f t="shared" si="368"/>
        <v>4.4918129517627969E-2</v>
      </c>
      <c r="BW292" s="135">
        <f t="shared" si="368"/>
        <v>3.8631408285346898E-2</v>
      </c>
      <c r="BX292" s="130">
        <f t="shared" si="368"/>
        <v>3.9431570861605425E-2</v>
      </c>
      <c r="BY292" s="131">
        <f t="shared" si="368"/>
        <v>3.3242802824551873E-2</v>
      </c>
      <c r="BZ292" s="132">
        <f t="shared" si="368"/>
        <v>4.8004193814124164E-2</v>
      </c>
      <c r="CA292" s="133">
        <f t="shared" si="368"/>
        <v>3.5783820073850288E-2</v>
      </c>
      <c r="CB292" s="130">
        <f t="shared" si="368"/>
        <v>5.9405940594059403E-2</v>
      </c>
      <c r="CC292" s="131">
        <f t="shared" si="368"/>
        <v>5.2287581699346407E-2</v>
      </c>
      <c r="CD292" s="132">
        <f t="shared" si="368"/>
        <v>3.0760976482160422E-2</v>
      </c>
      <c r="CE292" s="133">
        <f t="shared" si="368"/>
        <v>3.6212278876170657E-2</v>
      </c>
      <c r="CF292" s="130">
        <f t="shared" si="368"/>
        <v>5.3299182827174045E-2</v>
      </c>
      <c r="CG292" s="131">
        <f t="shared" si="368"/>
        <v>4.8253199584918714E-2</v>
      </c>
      <c r="CH292" s="132">
        <f t="shared" si="368"/>
        <v>4.5519156391524249E-2</v>
      </c>
      <c r="CI292" s="130">
        <f t="shared" si="368"/>
        <v>4.0467753366406803E-2</v>
      </c>
      <c r="CJ292" s="136">
        <f t="shared" si="368"/>
        <v>4.2927246109089996E-2</v>
      </c>
      <c r="CK292" s="137">
        <f t="shared" si="368"/>
        <v>3.7506134621918534E-2</v>
      </c>
    </row>
    <row r="293" spans="1:89" ht="14" thickBot="1">
      <c r="A293" s="248" t="s">
        <v>21</v>
      </c>
      <c r="B293" s="192">
        <v>2126</v>
      </c>
      <c r="C293" s="193">
        <v>678</v>
      </c>
      <c r="D293" s="194">
        <v>673</v>
      </c>
      <c r="E293" s="195">
        <v>541</v>
      </c>
      <c r="F293" s="192">
        <v>360</v>
      </c>
      <c r="G293" s="196">
        <v>193</v>
      </c>
      <c r="H293" s="194">
        <v>1035</v>
      </c>
      <c r="I293" s="195">
        <v>1136</v>
      </c>
      <c r="J293" s="192">
        <v>99</v>
      </c>
      <c r="K293" s="196">
        <v>193</v>
      </c>
      <c r="L293" s="194">
        <v>109</v>
      </c>
      <c r="M293" s="192">
        <v>516</v>
      </c>
      <c r="N293" s="197">
        <v>646</v>
      </c>
      <c r="O293" s="198">
        <v>1169</v>
      </c>
      <c r="P293" s="192">
        <v>469</v>
      </c>
      <c r="Q293" s="196">
        <v>438</v>
      </c>
      <c r="R293" s="194">
        <v>807</v>
      </c>
      <c r="S293" s="195">
        <v>672</v>
      </c>
      <c r="T293" s="192">
        <v>111</v>
      </c>
      <c r="U293" s="196">
        <v>158</v>
      </c>
      <c r="V293" s="194">
        <v>314</v>
      </c>
      <c r="W293" s="195">
        <v>796</v>
      </c>
      <c r="X293" s="192">
        <v>513</v>
      </c>
      <c r="Y293" s="196">
        <v>332</v>
      </c>
      <c r="Z293" s="194">
        <v>1695</v>
      </c>
      <c r="AA293" s="192">
        <v>1345</v>
      </c>
      <c r="AB293" s="173">
        <f t="shared" si="367"/>
        <v>8957</v>
      </c>
      <c r="AC293" s="174">
        <f t="shared" si="362"/>
        <v>8167</v>
      </c>
      <c r="AE293" s="246" t="s">
        <v>88</v>
      </c>
      <c r="BI293" s="138" t="s">
        <v>21</v>
      </c>
      <c r="BJ293" s="130">
        <f t="shared" ref="BJ293:CK293" si="369">B293/B312</f>
        <v>6.9529384831736277E-2</v>
      </c>
      <c r="BK293" s="131">
        <f t="shared" si="369"/>
        <v>3.6849828795043206E-2</v>
      </c>
      <c r="BL293" s="132">
        <f t="shared" si="369"/>
        <v>6.3973384030418246E-2</v>
      </c>
      <c r="BM293" s="133">
        <f t="shared" si="369"/>
        <v>6.4381768416041887E-2</v>
      </c>
      <c r="BN293" s="130">
        <f t="shared" si="369"/>
        <v>6.2663185378590072E-2</v>
      </c>
      <c r="BO293" s="131">
        <f t="shared" si="369"/>
        <v>6.1978163134232496E-2</v>
      </c>
      <c r="BP293" s="132">
        <f t="shared" si="369"/>
        <v>5.0879952807000292E-2</v>
      </c>
      <c r="BQ293" s="133">
        <f t="shared" si="369"/>
        <v>4.7358986117480302E-2</v>
      </c>
      <c r="BR293" s="130">
        <f t="shared" si="369"/>
        <v>5.0126582278481012E-2</v>
      </c>
      <c r="BS293" s="131">
        <f t="shared" si="369"/>
        <v>6.5423728813559318E-2</v>
      </c>
      <c r="BT293" s="132">
        <f t="shared" si="369"/>
        <v>2.9301075268817204E-2</v>
      </c>
      <c r="BU293" s="130">
        <f t="shared" si="369"/>
        <v>5.782808472486832E-2</v>
      </c>
      <c r="BV293" s="134">
        <f t="shared" si="369"/>
        <v>4.7647145596695681E-2</v>
      </c>
      <c r="BW293" s="135">
        <f t="shared" si="369"/>
        <v>6.5354726896628842E-2</v>
      </c>
      <c r="BX293" s="130">
        <f t="shared" si="369"/>
        <v>6.0043528357444628E-2</v>
      </c>
      <c r="BY293" s="131">
        <f t="shared" si="369"/>
        <v>4.7582835415535034E-2</v>
      </c>
      <c r="BZ293" s="132">
        <f t="shared" si="369"/>
        <v>6.0435857110761625E-2</v>
      </c>
      <c r="CA293" s="133">
        <f t="shared" si="369"/>
        <v>4.5115810674723061E-2</v>
      </c>
      <c r="CB293" s="130">
        <f t="shared" si="369"/>
        <v>5.7842626367899948E-2</v>
      </c>
      <c r="CC293" s="131">
        <f t="shared" si="369"/>
        <v>5.7371096586782862E-2</v>
      </c>
      <c r="CD293" s="132">
        <f t="shared" si="369"/>
        <v>2.8078333184297595E-2</v>
      </c>
      <c r="CE293" s="133">
        <f t="shared" si="369"/>
        <v>5.5220256677072491E-2</v>
      </c>
      <c r="CF293" s="130">
        <f t="shared" si="369"/>
        <v>6.2568605927552146E-2</v>
      </c>
      <c r="CG293" s="131">
        <f t="shared" si="369"/>
        <v>5.74195780006918E-2</v>
      </c>
      <c r="CH293" s="132">
        <f t="shared" si="369"/>
        <v>5.6031205579980828E-2</v>
      </c>
      <c r="CI293" s="130">
        <f t="shared" si="369"/>
        <v>4.7661233167965979E-2</v>
      </c>
      <c r="CJ293" s="136">
        <f t="shared" si="369"/>
        <v>5.6279177897997523E-2</v>
      </c>
      <c r="CK293" s="137">
        <f t="shared" si="369"/>
        <v>5.1386109957592463E-2</v>
      </c>
    </row>
    <row r="294" spans="1:89" ht="15" thickTop="1" thickBot="1">
      <c r="A294" s="249" t="s">
        <v>22</v>
      </c>
      <c r="B294" s="199">
        <v>2152</v>
      </c>
      <c r="C294" s="200">
        <v>858</v>
      </c>
      <c r="D294" s="201">
        <v>775</v>
      </c>
      <c r="E294" s="202">
        <v>442</v>
      </c>
      <c r="F294" s="199">
        <v>348</v>
      </c>
      <c r="G294" s="203">
        <v>232</v>
      </c>
      <c r="H294" s="201">
        <v>1263</v>
      </c>
      <c r="I294" s="202">
        <v>1147</v>
      </c>
      <c r="J294" s="199">
        <v>132</v>
      </c>
      <c r="K294" s="203">
        <v>379</v>
      </c>
      <c r="L294" s="201">
        <v>115</v>
      </c>
      <c r="M294" s="199">
        <v>751</v>
      </c>
      <c r="N294" s="204">
        <v>790</v>
      </c>
      <c r="O294" s="205">
        <v>1322</v>
      </c>
      <c r="P294" s="199">
        <v>467</v>
      </c>
      <c r="Q294" s="203">
        <v>416</v>
      </c>
      <c r="R294" s="201">
        <v>996</v>
      </c>
      <c r="S294" s="202">
        <v>783</v>
      </c>
      <c r="T294" s="199">
        <v>119</v>
      </c>
      <c r="U294" s="203">
        <v>117</v>
      </c>
      <c r="V294" s="201">
        <v>348</v>
      </c>
      <c r="W294" s="202">
        <v>1177</v>
      </c>
      <c r="X294" s="199">
        <v>472</v>
      </c>
      <c r="Y294" s="203">
        <v>403</v>
      </c>
      <c r="Z294" s="201">
        <v>1949</v>
      </c>
      <c r="AA294" s="199">
        <v>1541</v>
      </c>
      <c r="AB294" s="173">
        <f t="shared" si="367"/>
        <v>9926</v>
      </c>
      <c r="AC294" s="174">
        <f t="shared" si="362"/>
        <v>9568</v>
      </c>
      <c r="AE294" s="315" t="s">
        <v>0</v>
      </c>
      <c r="AF294" s="309" t="s">
        <v>1</v>
      </c>
      <c r="AG294" s="310"/>
      <c r="AH294" s="309" t="s">
        <v>2</v>
      </c>
      <c r="AI294" s="310"/>
      <c r="AJ294" s="309" t="s">
        <v>3</v>
      </c>
      <c r="AK294" s="310"/>
      <c r="AL294" s="309" t="s">
        <v>4</v>
      </c>
      <c r="AM294" s="310"/>
      <c r="AN294" s="309" t="s">
        <v>5</v>
      </c>
      <c r="AO294" s="310"/>
      <c r="AP294" s="309" t="s">
        <v>6</v>
      </c>
      <c r="AQ294" s="310"/>
      <c r="AR294" s="309" t="s">
        <v>7</v>
      </c>
      <c r="AS294" s="310"/>
      <c r="AT294" s="309" t="s">
        <v>8</v>
      </c>
      <c r="AU294" s="310"/>
      <c r="AV294" s="309" t="s">
        <v>9</v>
      </c>
      <c r="AW294" s="310"/>
      <c r="AX294" s="309" t="s">
        <v>10</v>
      </c>
      <c r="AY294" s="310"/>
      <c r="AZ294" s="309" t="s">
        <v>11</v>
      </c>
      <c r="BA294" s="310"/>
      <c r="BB294" s="309" t="s">
        <v>12</v>
      </c>
      <c r="BC294" s="310"/>
      <c r="BD294" s="311" t="s">
        <v>40</v>
      </c>
      <c r="BE294" s="312"/>
      <c r="BF294" s="313" t="s">
        <v>41</v>
      </c>
      <c r="BG294" s="314"/>
      <c r="BI294" s="147" t="s">
        <v>22</v>
      </c>
      <c r="BJ294" s="130">
        <f t="shared" ref="BJ294:CK294" si="370">B294/B312</f>
        <v>7.0379697157994567E-2</v>
      </c>
      <c r="BK294" s="131">
        <f t="shared" si="370"/>
        <v>4.6632969183107775E-2</v>
      </c>
      <c r="BL294" s="132">
        <f t="shared" si="370"/>
        <v>7.3669201520912553E-2</v>
      </c>
      <c r="BM294" s="133">
        <f t="shared" si="370"/>
        <v>5.2600261811257883E-2</v>
      </c>
      <c r="BN294" s="130">
        <f t="shared" si="370"/>
        <v>6.0574412532637074E-2</v>
      </c>
      <c r="BO294" s="131">
        <f t="shared" si="370"/>
        <v>7.4502247912652531E-2</v>
      </c>
      <c r="BP294" s="132">
        <f t="shared" si="370"/>
        <v>6.2088290236948188E-2</v>
      </c>
      <c r="BQ294" s="133">
        <f t="shared" si="370"/>
        <v>4.7817567849251681E-2</v>
      </c>
      <c r="BR294" s="130">
        <f t="shared" si="370"/>
        <v>6.6835443037974687E-2</v>
      </c>
      <c r="BS294" s="131">
        <f t="shared" si="370"/>
        <v>0.12847457627118644</v>
      </c>
      <c r="BT294" s="132">
        <f t="shared" si="370"/>
        <v>3.0913978494623656E-2</v>
      </c>
      <c r="BU294" s="130">
        <f t="shared" si="370"/>
        <v>8.4164518659643611E-2</v>
      </c>
      <c r="BV294" s="134">
        <f t="shared" si="370"/>
        <v>5.8268181147661899E-2</v>
      </c>
      <c r="BW294" s="135">
        <f t="shared" si="370"/>
        <v>7.3908425113210718E-2</v>
      </c>
      <c r="BX294" s="130">
        <f t="shared" si="370"/>
        <v>5.9787479196005633E-2</v>
      </c>
      <c r="BY294" s="131">
        <f t="shared" si="370"/>
        <v>4.5192829983704511E-2</v>
      </c>
      <c r="BZ294" s="132">
        <f t="shared" si="370"/>
        <v>7.4589979779824761E-2</v>
      </c>
      <c r="CA294" s="133">
        <f t="shared" si="370"/>
        <v>5.2567975830815711E-2</v>
      </c>
      <c r="CB294" s="130">
        <f t="shared" si="370"/>
        <v>6.2011464304325171E-2</v>
      </c>
      <c r="CC294" s="131">
        <f t="shared" si="370"/>
        <v>4.2483660130718956E-2</v>
      </c>
      <c r="CD294" s="132">
        <f t="shared" si="370"/>
        <v>3.11186622552088E-2</v>
      </c>
      <c r="CE294" s="133">
        <f t="shared" si="370"/>
        <v>8.1651057925771764E-2</v>
      </c>
      <c r="CF294" s="130">
        <f t="shared" si="370"/>
        <v>5.756799609708501E-2</v>
      </c>
      <c r="CG294" s="131">
        <f t="shared" si="370"/>
        <v>6.9699066067104812E-2</v>
      </c>
      <c r="CH294" s="132">
        <f t="shared" si="370"/>
        <v>6.4427622227364381E-2</v>
      </c>
      <c r="CI294" s="130">
        <f t="shared" si="370"/>
        <v>5.4606661941885189E-2</v>
      </c>
      <c r="CJ294" s="136">
        <f t="shared" si="370"/>
        <v>6.2367658793739358E-2</v>
      </c>
      <c r="CK294" s="137">
        <f t="shared" si="370"/>
        <v>6.0201089760529528E-2</v>
      </c>
    </row>
    <row r="295" spans="1:89" ht="15" thickTop="1" thickBot="1">
      <c r="A295" s="248" t="s">
        <v>23</v>
      </c>
      <c r="B295" s="192">
        <v>2240</v>
      </c>
      <c r="C295" s="193">
        <v>934</v>
      </c>
      <c r="D295" s="194">
        <v>761</v>
      </c>
      <c r="E295" s="195">
        <v>353</v>
      </c>
      <c r="F295" s="192">
        <v>362</v>
      </c>
      <c r="G295" s="196">
        <v>177</v>
      </c>
      <c r="H295" s="194">
        <v>1387</v>
      </c>
      <c r="I295" s="195">
        <v>1334</v>
      </c>
      <c r="J295" s="192">
        <v>109</v>
      </c>
      <c r="K295" s="196">
        <v>301</v>
      </c>
      <c r="L295" s="194">
        <v>111</v>
      </c>
      <c r="M295" s="192">
        <v>722</v>
      </c>
      <c r="N295" s="197">
        <v>781</v>
      </c>
      <c r="O295" s="198">
        <v>1296</v>
      </c>
      <c r="P295" s="192">
        <v>557</v>
      </c>
      <c r="Q295" s="196">
        <v>552</v>
      </c>
      <c r="R295" s="194">
        <v>1027</v>
      </c>
      <c r="S295" s="195">
        <v>783</v>
      </c>
      <c r="T295" s="192">
        <v>86</v>
      </c>
      <c r="U295" s="196">
        <v>142</v>
      </c>
      <c r="V295" s="194">
        <v>354</v>
      </c>
      <c r="W295" s="195">
        <v>1278</v>
      </c>
      <c r="X295" s="192">
        <v>457</v>
      </c>
      <c r="Y295" s="196">
        <v>361</v>
      </c>
      <c r="Z295" s="194">
        <v>2068</v>
      </c>
      <c r="AA295" s="192">
        <v>1575</v>
      </c>
      <c r="AB295" s="173">
        <f t="shared" si="367"/>
        <v>10300</v>
      </c>
      <c r="AC295" s="174">
        <f t="shared" si="362"/>
        <v>9808</v>
      </c>
      <c r="AE295" s="316"/>
      <c r="AF295" s="117" t="s">
        <v>14</v>
      </c>
      <c r="AG295" s="118" t="s">
        <v>15</v>
      </c>
      <c r="AH295" s="119" t="s">
        <v>14</v>
      </c>
      <c r="AI295" s="120" t="s">
        <v>15</v>
      </c>
      <c r="AJ295" s="117" t="s">
        <v>14</v>
      </c>
      <c r="AK295" s="118" t="s">
        <v>15</v>
      </c>
      <c r="AL295" s="119" t="s">
        <v>14</v>
      </c>
      <c r="AM295" s="120" t="s">
        <v>15</v>
      </c>
      <c r="AN295" s="117" t="s">
        <v>14</v>
      </c>
      <c r="AO295" s="118" t="s">
        <v>15</v>
      </c>
      <c r="AP295" s="119" t="s">
        <v>14</v>
      </c>
      <c r="AQ295" s="117" t="s">
        <v>15</v>
      </c>
      <c r="AR295" s="121" t="s">
        <v>14</v>
      </c>
      <c r="AS295" s="122" t="s">
        <v>15</v>
      </c>
      <c r="AT295" s="117" t="s">
        <v>14</v>
      </c>
      <c r="AU295" s="118" t="s">
        <v>15</v>
      </c>
      <c r="AV295" s="119" t="s">
        <v>14</v>
      </c>
      <c r="AW295" s="120" t="s">
        <v>15</v>
      </c>
      <c r="AX295" s="117" t="s">
        <v>14</v>
      </c>
      <c r="AY295" s="118" t="s">
        <v>15</v>
      </c>
      <c r="AZ295" s="119" t="s">
        <v>14</v>
      </c>
      <c r="BA295" s="120" t="s">
        <v>15</v>
      </c>
      <c r="BB295" s="117" t="s">
        <v>14</v>
      </c>
      <c r="BC295" s="118" t="s">
        <v>15</v>
      </c>
      <c r="BD295" s="28" t="s">
        <v>14</v>
      </c>
      <c r="BE295" s="123" t="s">
        <v>15</v>
      </c>
      <c r="BF295" s="177" t="s">
        <v>14</v>
      </c>
      <c r="BG295" s="178" t="s">
        <v>15</v>
      </c>
      <c r="BI295" s="138" t="s">
        <v>23</v>
      </c>
      <c r="BJ295" s="130">
        <f t="shared" ref="BJ295:CK295" si="371">B295/B312</f>
        <v>7.32576773391765E-2</v>
      </c>
      <c r="BK295" s="131">
        <f t="shared" si="371"/>
        <v>5.0763628458068373E-2</v>
      </c>
      <c r="BL295" s="132">
        <f t="shared" si="371"/>
        <v>7.2338403041825095E-2</v>
      </c>
      <c r="BM295" s="133">
        <f t="shared" si="371"/>
        <v>4.2008806378674282E-2</v>
      </c>
      <c r="BN295" s="130">
        <f t="shared" si="371"/>
        <v>6.3011314186248918E-2</v>
      </c>
      <c r="BO295" s="131">
        <f t="shared" si="371"/>
        <v>5.6840077071290941E-2</v>
      </c>
      <c r="BP295" s="132">
        <f t="shared" si="371"/>
        <v>6.8184052698849668E-2</v>
      </c>
      <c r="BQ295" s="133">
        <f t="shared" si="371"/>
        <v>5.5613457289365072E-2</v>
      </c>
      <c r="BR295" s="130">
        <f t="shared" si="371"/>
        <v>5.5189873417721518E-2</v>
      </c>
      <c r="BS295" s="131">
        <f t="shared" si="371"/>
        <v>0.10203389830508475</v>
      </c>
      <c r="BT295" s="132">
        <f t="shared" si="371"/>
        <v>2.9838709677419355E-2</v>
      </c>
      <c r="BU295" s="130">
        <f t="shared" si="371"/>
        <v>8.0914490642160705E-2</v>
      </c>
      <c r="BV295" s="134">
        <f t="shared" si="371"/>
        <v>5.7604366425726507E-2</v>
      </c>
      <c r="BW295" s="135">
        <f t="shared" si="371"/>
        <v>7.2454855481634703E-2</v>
      </c>
      <c r="BX295" s="130">
        <f t="shared" si="371"/>
        <v>7.1309691460760466E-2</v>
      </c>
      <c r="BY295" s="131">
        <f t="shared" si="371"/>
        <v>5.9967409016838676E-2</v>
      </c>
      <c r="BZ295" s="132">
        <f t="shared" si="371"/>
        <v>7.6911555455702843E-2</v>
      </c>
      <c r="CA295" s="133">
        <f t="shared" si="371"/>
        <v>5.2567975830815711E-2</v>
      </c>
      <c r="CB295" s="130">
        <f t="shared" si="371"/>
        <v>4.4815007816571134E-2</v>
      </c>
      <c r="CC295" s="131">
        <f t="shared" si="371"/>
        <v>5.1561365286855482E-2</v>
      </c>
      <c r="CD295" s="132">
        <f t="shared" si="371"/>
        <v>3.1655190914781361E-2</v>
      </c>
      <c r="CE295" s="133">
        <f t="shared" si="371"/>
        <v>8.8657648283038501E-2</v>
      </c>
      <c r="CF295" s="130">
        <f t="shared" si="371"/>
        <v>5.57385046956946E-2</v>
      </c>
      <c r="CG295" s="131">
        <f t="shared" si="371"/>
        <v>6.2435143548944999E-2</v>
      </c>
      <c r="CH295" s="132">
        <f t="shared" si="371"/>
        <v>6.836137648342204E-2</v>
      </c>
      <c r="CI295" s="130">
        <f t="shared" si="371"/>
        <v>5.5811481218993625E-2</v>
      </c>
      <c r="CJ295" s="136">
        <f t="shared" si="371"/>
        <v>6.4717598788587086E-2</v>
      </c>
      <c r="CK295" s="137">
        <f t="shared" si="371"/>
        <v>6.171115054047592E-2</v>
      </c>
    </row>
    <row r="296" spans="1:89" ht="14" thickTop="1">
      <c r="A296" s="249" t="s">
        <v>24</v>
      </c>
      <c r="B296" s="206">
        <v>2342</v>
      </c>
      <c r="C296" s="200">
        <v>1082</v>
      </c>
      <c r="D296" s="201">
        <v>792</v>
      </c>
      <c r="E296" s="202">
        <v>450</v>
      </c>
      <c r="F296" s="199">
        <v>424</v>
      </c>
      <c r="G296" s="203">
        <v>226</v>
      </c>
      <c r="H296" s="201">
        <v>1529</v>
      </c>
      <c r="I296" s="202">
        <v>1371</v>
      </c>
      <c r="J296" s="199">
        <v>117</v>
      </c>
      <c r="K296" s="203">
        <v>278</v>
      </c>
      <c r="L296" s="201">
        <v>181</v>
      </c>
      <c r="M296" s="199">
        <v>853</v>
      </c>
      <c r="N296" s="204">
        <v>784</v>
      </c>
      <c r="O296" s="207">
        <v>1462</v>
      </c>
      <c r="P296" s="199">
        <v>542</v>
      </c>
      <c r="Q296" s="203">
        <v>528</v>
      </c>
      <c r="R296" s="201">
        <v>1031</v>
      </c>
      <c r="S296" s="202">
        <v>939</v>
      </c>
      <c r="T296" s="199">
        <v>100</v>
      </c>
      <c r="U296" s="203">
        <v>128</v>
      </c>
      <c r="V296" s="201">
        <v>359</v>
      </c>
      <c r="W296" s="208">
        <v>1386</v>
      </c>
      <c r="X296" s="199">
        <v>469</v>
      </c>
      <c r="Y296" s="203">
        <v>319</v>
      </c>
      <c r="Z296" s="201">
        <v>2136</v>
      </c>
      <c r="AA296" s="199">
        <v>1972</v>
      </c>
      <c r="AB296" s="173">
        <f t="shared" si="367"/>
        <v>10806</v>
      </c>
      <c r="AC296" s="174">
        <f t="shared" si="362"/>
        <v>10994</v>
      </c>
      <c r="AE296" s="254" t="str">
        <f>$AE$17</f>
        <v>17:00 - 17:59</v>
      </c>
      <c r="AF296" s="127">
        <f t="shared" ref="AF296:AO298" si="372">SUMIF($A$9:$A$32,$AE296,B$288:B$311)</f>
        <v>2015</v>
      </c>
      <c r="AG296" s="189">
        <f t="shared" si="372"/>
        <v>1519</v>
      </c>
      <c r="AH296" s="128">
        <f t="shared" si="372"/>
        <v>750</v>
      </c>
      <c r="AI296" s="181">
        <f t="shared" si="372"/>
        <v>721</v>
      </c>
      <c r="AJ296" s="127">
        <f t="shared" si="372"/>
        <v>472</v>
      </c>
      <c r="AK296" s="129">
        <f t="shared" si="372"/>
        <v>216</v>
      </c>
      <c r="AL296" s="128">
        <f t="shared" si="372"/>
        <v>1519</v>
      </c>
      <c r="AM296" s="181">
        <f t="shared" si="372"/>
        <v>1810</v>
      </c>
      <c r="AN296" s="127">
        <f t="shared" si="372"/>
        <v>162</v>
      </c>
      <c r="AO296" s="129">
        <f t="shared" si="372"/>
        <v>161</v>
      </c>
      <c r="AP296" s="128">
        <f t="shared" ref="AP296:AY298" si="373">SUMIF($A$9:$A$32,$AE296,L$288:L$311)</f>
        <v>382</v>
      </c>
      <c r="AQ296" s="127">
        <f t="shared" si="373"/>
        <v>485</v>
      </c>
      <c r="AR296" s="180">
        <f t="shared" si="373"/>
        <v>1043</v>
      </c>
      <c r="AS296" s="182">
        <f t="shared" si="373"/>
        <v>1266</v>
      </c>
      <c r="AT296" s="127">
        <f t="shared" si="373"/>
        <v>530</v>
      </c>
      <c r="AU296" s="129">
        <f t="shared" si="373"/>
        <v>751</v>
      </c>
      <c r="AV296" s="128">
        <f t="shared" si="373"/>
        <v>907</v>
      </c>
      <c r="AW296" s="181">
        <f t="shared" si="373"/>
        <v>1179</v>
      </c>
      <c r="AX296" s="127">
        <f t="shared" si="373"/>
        <v>138</v>
      </c>
      <c r="AY296" s="129">
        <f t="shared" si="373"/>
        <v>206</v>
      </c>
      <c r="AZ296" s="128">
        <f t="shared" ref="AZ296:BE298" si="374">SUMIF($A$9:$A$32,$AE296,V$288:V$311)</f>
        <v>932</v>
      </c>
      <c r="BA296" s="181">
        <f t="shared" si="374"/>
        <v>980</v>
      </c>
      <c r="BB296" s="127">
        <f t="shared" si="374"/>
        <v>608</v>
      </c>
      <c r="BC296" s="129">
        <f t="shared" si="374"/>
        <v>406</v>
      </c>
      <c r="BD296" s="187">
        <f t="shared" si="374"/>
        <v>2353</v>
      </c>
      <c r="BE296" s="188">
        <f t="shared" si="374"/>
        <v>2297</v>
      </c>
      <c r="BF296" s="171">
        <f>AF296+AH296+AJ296+AL296+AN296+AP296+AR296+AT296+AV296+AX296+AZ296+BB296+BD296</f>
        <v>11811</v>
      </c>
      <c r="BG296" s="172">
        <f>AG296+AI296+AK296+AM296+AO296+AQ296+AS296+AU296+AW296+AY296+BA296+BC296+BE296</f>
        <v>11997</v>
      </c>
      <c r="BI296" s="147" t="s">
        <v>24</v>
      </c>
      <c r="BJ296" s="130">
        <f t="shared" ref="BJ296:CK296" si="375">B296/B312</f>
        <v>7.6593518003728295E-2</v>
      </c>
      <c r="BK296" s="131">
        <f t="shared" si="375"/>
        <v>5.88075438882548E-2</v>
      </c>
      <c r="BL296" s="132">
        <f t="shared" si="375"/>
        <v>7.5285171102661599E-2</v>
      </c>
      <c r="BM296" s="133">
        <f t="shared" si="375"/>
        <v>5.3552302749018205E-2</v>
      </c>
      <c r="BN296" s="130">
        <f t="shared" si="375"/>
        <v>7.3803307223672759E-2</v>
      </c>
      <c r="BO296" s="131">
        <f t="shared" si="375"/>
        <v>7.2575465639049458E-2</v>
      </c>
      <c r="BP296" s="132">
        <f t="shared" si="375"/>
        <v>7.5164683905220728E-2</v>
      </c>
      <c r="BQ296" s="133">
        <f t="shared" si="375"/>
        <v>5.7155959478050612E-2</v>
      </c>
      <c r="BR296" s="130">
        <f t="shared" si="375"/>
        <v>5.9240506329113922E-2</v>
      </c>
      <c r="BS296" s="131">
        <f t="shared" si="375"/>
        <v>9.423728813559322E-2</v>
      </c>
      <c r="BT296" s="132">
        <f t="shared" si="375"/>
        <v>4.8655913978494621E-2</v>
      </c>
      <c r="BU296" s="130">
        <f t="shared" si="375"/>
        <v>9.5595651686652475E-2</v>
      </c>
      <c r="BV296" s="134">
        <f t="shared" si="375"/>
        <v>5.7825637999704971E-2</v>
      </c>
      <c r="BW296" s="135">
        <f t="shared" si="375"/>
        <v>8.173533851400458E-2</v>
      </c>
      <c r="BX296" s="130">
        <f t="shared" si="375"/>
        <v>6.9389322749967994E-2</v>
      </c>
      <c r="BY296" s="131">
        <f t="shared" si="375"/>
        <v>5.7360130363932643E-2</v>
      </c>
      <c r="BZ296" s="132">
        <f t="shared" si="375"/>
        <v>7.7211113607429036E-2</v>
      </c>
      <c r="CA296" s="133">
        <f t="shared" si="375"/>
        <v>6.3041289023162139E-2</v>
      </c>
      <c r="CB296" s="130">
        <f t="shared" si="375"/>
        <v>5.2110474205315269E-2</v>
      </c>
      <c r="CC296" s="131">
        <f t="shared" si="375"/>
        <v>4.6477850399419027E-2</v>
      </c>
      <c r="CD296" s="132">
        <f t="shared" si="375"/>
        <v>3.2102298131091833E-2</v>
      </c>
      <c r="CE296" s="133">
        <f t="shared" si="375"/>
        <v>9.6149843912591057E-2</v>
      </c>
      <c r="CF296" s="130">
        <f t="shared" si="375"/>
        <v>5.7202097816806928E-2</v>
      </c>
      <c r="CG296" s="131">
        <f t="shared" si="375"/>
        <v>5.5171221030785193E-2</v>
      </c>
      <c r="CH296" s="132">
        <f t="shared" si="375"/>
        <v>7.0609236058312125E-2</v>
      </c>
      <c r="CI296" s="130">
        <f t="shared" si="375"/>
        <v>6.9879518072289162E-2</v>
      </c>
      <c r="CJ296" s="136">
        <f t="shared" si="375"/>
        <v>6.7896929369851658E-2</v>
      </c>
      <c r="CK296" s="137">
        <f t="shared" si="375"/>
        <v>6.917336756137768E-2</v>
      </c>
    </row>
    <row r="297" spans="1:89">
      <c r="A297" s="248" t="s">
        <v>25</v>
      </c>
      <c r="B297" s="209">
        <v>2179</v>
      </c>
      <c r="C297" s="193">
        <v>1364</v>
      </c>
      <c r="D297" s="194">
        <v>792</v>
      </c>
      <c r="E297" s="195">
        <v>463</v>
      </c>
      <c r="F297" s="192">
        <v>460</v>
      </c>
      <c r="G297" s="196">
        <v>172</v>
      </c>
      <c r="H297" s="194">
        <v>1445</v>
      </c>
      <c r="I297" s="195">
        <v>1492</v>
      </c>
      <c r="J297" s="192">
        <v>96</v>
      </c>
      <c r="K297" s="193">
        <v>177</v>
      </c>
      <c r="L297" s="194">
        <v>217</v>
      </c>
      <c r="M297" s="192">
        <v>957</v>
      </c>
      <c r="N297" s="197">
        <v>848</v>
      </c>
      <c r="O297" s="210">
        <v>1320</v>
      </c>
      <c r="P297" s="192">
        <v>561</v>
      </c>
      <c r="Q297" s="193">
        <v>551</v>
      </c>
      <c r="R297" s="194">
        <v>946</v>
      </c>
      <c r="S297" s="195">
        <v>826</v>
      </c>
      <c r="T297" s="201">
        <v>113</v>
      </c>
      <c r="U297" s="192">
        <v>191</v>
      </c>
      <c r="V297" s="194">
        <v>461</v>
      </c>
      <c r="W297" s="211">
        <v>1112</v>
      </c>
      <c r="X297" s="192">
        <v>559</v>
      </c>
      <c r="Y297" s="196">
        <v>333</v>
      </c>
      <c r="Z297" s="194">
        <v>2118</v>
      </c>
      <c r="AA297" s="192">
        <v>1555</v>
      </c>
      <c r="AB297" s="173">
        <f t="shared" si="367"/>
        <v>10795</v>
      </c>
      <c r="AC297" s="174">
        <f t="shared" si="362"/>
        <v>10513</v>
      </c>
      <c r="AE297" s="255" t="str">
        <f>$AE$18</f>
        <v>18:00 - 18:59</v>
      </c>
      <c r="AF297" s="127">
        <f t="shared" si="372"/>
        <v>2140</v>
      </c>
      <c r="AG297" s="193">
        <f t="shared" si="372"/>
        <v>1601</v>
      </c>
      <c r="AH297" s="194">
        <f t="shared" si="372"/>
        <v>699</v>
      </c>
      <c r="AI297" s="195">
        <f t="shared" si="372"/>
        <v>619</v>
      </c>
      <c r="AJ297" s="192">
        <f t="shared" si="372"/>
        <v>407</v>
      </c>
      <c r="AK297" s="196">
        <f t="shared" si="372"/>
        <v>219</v>
      </c>
      <c r="AL297" s="194">
        <f t="shared" si="372"/>
        <v>1414</v>
      </c>
      <c r="AM297" s="195">
        <f t="shared" si="372"/>
        <v>2050</v>
      </c>
      <c r="AN297" s="192">
        <f t="shared" si="372"/>
        <v>148</v>
      </c>
      <c r="AO297" s="196">
        <f t="shared" si="372"/>
        <v>161</v>
      </c>
      <c r="AP297" s="194">
        <f t="shared" si="373"/>
        <v>384</v>
      </c>
      <c r="AQ297" s="192">
        <f t="shared" si="373"/>
        <v>473</v>
      </c>
      <c r="AR297" s="197">
        <f t="shared" si="373"/>
        <v>1077</v>
      </c>
      <c r="AS297" s="198">
        <f t="shared" si="373"/>
        <v>1157</v>
      </c>
      <c r="AT297" s="192">
        <f t="shared" si="373"/>
        <v>548</v>
      </c>
      <c r="AU297" s="196">
        <f t="shared" si="373"/>
        <v>758</v>
      </c>
      <c r="AV297" s="194">
        <f t="shared" si="373"/>
        <v>821</v>
      </c>
      <c r="AW297" s="195">
        <f t="shared" si="373"/>
        <v>1300</v>
      </c>
      <c r="AX297" s="192">
        <f t="shared" si="373"/>
        <v>149</v>
      </c>
      <c r="AY297" s="196">
        <f t="shared" si="373"/>
        <v>206</v>
      </c>
      <c r="AZ297" s="194">
        <f t="shared" si="374"/>
        <v>1069</v>
      </c>
      <c r="BA297" s="195">
        <f t="shared" si="374"/>
        <v>830</v>
      </c>
      <c r="BB297" s="192">
        <f t="shared" si="374"/>
        <v>558</v>
      </c>
      <c r="BC297" s="196">
        <f t="shared" si="374"/>
        <v>384</v>
      </c>
      <c r="BD297" s="194">
        <f t="shared" si="374"/>
        <v>2095</v>
      </c>
      <c r="BE297" s="192">
        <f t="shared" si="374"/>
        <v>2020</v>
      </c>
      <c r="BF297" s="173">
        <f>SUM(AF297,AH297,AJ297,AL297,AN297,AP297,AR297,AT297,AV297,AX297,AZ297,BB297,BD297)</f>
        <v>11509</v>
      </c>
      <c r="BG297" s="174">
        <f>SUM(AG297,AI297,AK297,AM297,AO297,AQ297,AS297,AU297,AW297,AY297,BA297,BC297,BE297)</f>
        <v>11778</v>
      </c>
      <c r="BI297" s="138" t="s">
        <v>25</v>
      </c>
      <c r="BJ297" s="130">
        <f t="shared" ref="BJ297:CK297" si="376">B297/B312</f>
        <v>7.1262713804493574E-2</v>
      </c>
      <c r="BK297" s="131">
        <f t="shared" si="376"/>
        <v>7.4134463829555949E-2</v>
      </c>
      <c r="BL297" s="132">
        <f t="shared" si="376"/>
        <v>7.5285171102661599E-2</v>
      </c>
      <c r="BM297" s="133">
        <f t="shared" si="376"/>
        <v>5.5099369272878736E-2</v>
      </c>
      <c r="BN297" s="130">
        <f t="shared" si="376"/>
        <v>8.0069625761531774E-2</v>
      </c>
      <c r="BO297" s="131">
        <f t="shared" si="376"/>
        <v>5.5234425176621707E-2</v>
      </c>
      <c r="BP297" s="132">
        <f t="shared" si="376"/>
        <v>7.1035296431029391E-2</v>
      </c>
      <c r="BQ297" s="133">
        <f t="shared" si="376"/>
        <v>6.2200358527535748E-2</v>
      </c>
      <c r="BR297" s="130">
        <f t="shared" si="376"/>
        <v>4.860759493670886E-2</v>
      </c>
      <c r="BS297" s="131">
        <f t="shared" si="376"/>
        <v>0.06</v>
      </c>
      <c r="BT297" s="132">
        <f t="shared" si="376"/>
        <v>5.8333333333333334E-2</v>
      </c>
      <c r="BU297" s="130">
        <f t="shared" si="376"/>
        <v>0.10725092457693601</v>
      </c>
      <c r="BV297" s="134">
        <f t="shared" si="376"/>
        <v>6.2546098244578852E-2</v>
      </c>
      <c r="BW297" s="135">
        <f t="shared" si="376"/>
        <v>7.3796612064627939E-2</v>
      </c>
      <c r="BX297" s="130">
        <f t="shared" si="376"/>
        <v>7.1821789783638457E-2</v>
      </c>
      <c r="BY297" s="131">
        <f t="shared" si="376"/>
        <v>5.9858772406300921E-2</v>
      </c>
      <c r="BZ297" s="132">
        <f t="shared" si="376"/>
        <v>7.0845502883247216E-2</v>
      </c>
      <c r="CA297" s="133">
        <f t="shared" si="376"/>
        <v>5.5454850621013761E-2</v>
      </c>
      <c r="CB297" s="130">
        <f t="shared" si="376"/>
        <v>5.8884835852006254E-2</v>
      </c>
      <c r="CC297" s="131">
        <f t="shared" si="376"/>
        <v>6.9353667392883081E-2</v>
      </c>
      <c r="CD297" s="132">
        <f t="shared" si="376"/>
        <v>4.1223285343825453E-2</v>
      </c>
      <c r="CE297" s="133">
        <f t="shared" si="376"/>
        <v>7.7141866111689217E-2</v>
      </c>
      <c r="CF297" s="130">
        <f t="shared" si="376"/>
        <v>6.8179046225149406E-2</v>
      </c>
      <c r="CG297" s="131">
        <f t="shared" si="376"/>
        <v>5.7592528536838467E-2</v>
      </c>
      <c r="CH297" s="132">
        <f t="shared" si="376"/>
        <v>7.0014214406135339E-2</v>
      </c>
      <c r="CI297" s="130">
        <f t="shared" si="376"/>
        <v>5.5102763997165134E-2</v>
      </c>
      <c r="CJ297" s="136">
        <f t="shared" si="376"/>
        <v>6.7827813487650254E-2</v>
      </c>
      <c r="CK297" s="137">
        <f t="shared" si="376"/>
        <v>6.6146954081568454E-2</v>
      </c>
    </row>
    <row r="298" spans="1:89" ht="14" thickBot="1">
      <c r="A298" s="249" t="s">
        <v>26</v>
      </c>
      <c r="B298" s="206">
        <v>1948</v>
      </c>
      <c r="C298" s="200">
        <v>1264</v>
      </c>
      <c r="D298" s="201">
        <v>736</v>
      </c>
      <c r="E298" s="202">
        <v>513</v>
      </c>
      <c r="F298" s="199">
        <v>378</v>
      </c>
      <c r="G298" s="203">
        <v>182</v>
      </c>
      <c r="H298" s="201">
        <v>1525</v>
      </c>
      <c r="I298" s="202">
        <v>1459</v>
      </c>
      <c r="J298" s="199">
        <v>134</v>
      </c>
      <c r="K298" s="200">
        <v>188</v>
      </c>
      <c r="L298" s="201">
        <v>240</v>
      </c>
      <c r="M298" s="199">
        <v>809</v>
      </c>
      <c r="N298" s="204">
        <v>951</v>
      </c>
      <c r="O298" s="207">
        <v>1238</v>
      </c>
      <c r="P298" s="199">
        <v>677</v>
      </c>
      <c r="Q298" s="200">
        <v>544</v>
      </c>
      <c r="R298" s="201">
        <v>947</v>
      </c>
      <c r="S298" s="202">
        <v>912</v>
      </c>
      <c r="T298" s="199">
        <v>106</v>
      </c>
      <c r="U298" s="203">
        <v>183</v>
      </c>
      <c r="V298" s="201">
        <v>629</v>
      </c>
      <c r="W298" s="208">
        <v>1168</v>
      </c>
      <c r="X298" s="199">
        <v>511</v>
      </c>
      <c r="Y298" s="203">
        <v>395</v>
      </c>
      <c r="Z298" s="201">
        <v>2037</v>
      </c>
      <c r="AA298" s="199">
        <v>1974</v>
      </c>
      <c r="AB298" s="173">
        <f t="shared" si="367"/>
        <v>10819</v>
      </c>
      <c r="AC298" s="174">
        <f t="shared" si="362"/>
        <v>10829</v>
      </c>
      <c r="AE298" s="254" t="str">
        <f>$AE$19</f>
        <v>19:00 - 19:59</v>
      </c>
      <c r="AF298" s="127">
        <f t="shared" si="372"/>
        <v>2207</v>
      </c>
      <c r="AG298" s="200">
        <f t="shared" si="372"/>
        <v>1260</v>
      </c>
      <c r="AH298" s="201">
        <f t="shared" si="372"/>
        <v>643</v>
      </c>
      <c r="AI298" s="202">
        <f t="shared" si="372"/>
        <v>570</v>
      </c>
      <c r="AJ298" s="199">
        <f t="shared" si="372"/>
        <v>333</v>
      </c>
      <c r="AK298" s="203">
        <f t="shared" si="372"/>
        <v>257</v>
      </c>
      <c r="AL298" s="201">
        <f t="shared" si="372"/>
        <v>1295</v>
      </c>
      <c r="AM298" s="202">
        <f t="shared" si="372"/>
        <v>1715</v>
      </c>
      <c r="AN298" s="199">
        <f t="shared" si="372"/>
        <v>162</v>
      </c>
      <c r="AO298" s="203">
        <f t="shared" si="372"/>
        <v>149</v>
      </c>
      <c r="AP298" s="201">
        <f t="shared" si="373"/>
        <v>335</v>
      </c>
      <c r="AQ298" s="199">
        <f t="shared" si="373"/>
        <v>406</v>
      </c>
      <c r="AR298" s="204">
        <f t="shared" si="373"/>
        <v>1034</v>
      </c>
      <c r="AS298" s="205">
        <f t="shared" si="373"/>
        <v>1119</v>
      </c>
      <c r="AT298" s="199">
        <f t="shared" si="373"/>
        <v>382</v>
      </c>
      <c r="AU298" s="203">
        <f t="shared" si="373"/>
        <v>773</v>
      </c>
      <c r="AV298" s="201">
        <f t="shared" si="373"/>
        <v>677</v>
      </c>
      <c r="AW298" s="202">
        <f t="shared" si="373"/>
        <v>1256</v>
      </c>
      <c r="AX298" s="199">
        <f t="shared" si="373"/>
        <v>105</v>
      </c>
      <c r="AY298" s="203">
        <f t="shared" si="373"/>
        <v>201</v>
      </c>
      <c r="AZ298" s="201">
        <f t="shared" si="374"/>
        <v>1168</v>
      </c>
      <c r="BA298" s="202">
        <f t="shared" si="374"/>
        <v>711</v>
      </c>
      <c r="BB298" s="199">
        <f t="shared" si="374"/>
        <v>480</v>
      </c>
      <c r="BC298" s="203">
        <f t="shared" si="374"/>
        <v>407</v>
      </c>
      <c r="BD298" s="201">
        <f t="shared" si="374"/>
        <v>1865</v>
      </c>
      <c r="BE298" s="199">
        <f t="shared" si="374"/>
        <v>2103</v>
      </c>
      <c r="BF298" s="173">
        <f>SUM(AF298,AH298,AJ298,AL298,AN298,AP298,AR298,AT298,AV298,AX298,AZ298,BB298,BD298)</f>
        <v>10686</v>
      </c>
      <c r="BG298" s="174">
        <f>SUM(AG298,AI298,AK298,AM298,AO298,AQ298,AS298,AU298,AW298,AY298,BA298,BC298,BE298)</f>
        <v>10927</v>
      </c>
      <c r="BI298" s="147" t="s">
        <v>26</v>
      </c>
      <c r="BJ298" s="130">
        <f t="shared" ref="BJ298:CK298" si="377">B298/B312</f>
        <v>6.370801582889099E-2</v>
      </c>
      <c r="BK298" s="131">
        <f t="shared" si="377"/>
        <v>6.8699385836186747E-2</v>
      </c>
      <c r="BL298" s="132">
        <f t="shared" si="377"/>
        <v>6.9961977186311794E-2</v>
      </c>
      <c r="BM298" s="133">
        <f t="shared" si="377"/>
        <v>6.1049625133880757E-2</v>
      </c>
      <c r="BN298" s="130">
        <f t="shared" si="377"/>
        <v>6.5796344647519586E-2</v>
      </c>
      <c r="BO298" s="131">
        <f t="shared" si="377"/>
        <v>5.8445728965960182E-2</v>
      </c>
      <c r="BP298" s="132">
        <f t="shared" si="377"/>
        <v>7.4968046406449704E-2</v>
      </c>
      <c r="BQ298" s="133">
        <f t="shared" si="377"/>
        <v>6.0824613332221618E-2</v>
      </c>
      <c r="BR298" s="130">
        <f t="shared" si="377"/>
        <v>6.7848101265822788E-2</v>
      </c>
      <c r="BS298" s="131">
        <f t="shared" si="377"/>
        <v>6.3728813559322028E-2</v>
      </c>
      <c r="BT298" s="132">
        <f t="shared" si="377"/>
        <v>6.4516129032258063E-2</v>
      </c>
      <c r="BU298" s="130">
        <f t="shared" si="377"/>
        <v>9.0664574694609437E-2</v>
      </c>
      <c r="BV298" s="134">
        <f t="shared" si="377"/>
        <v>7.0143088951172744E-2</v>
      </c>
      <c r="BW298" s="135">
        <f t="shared" si="377"/>
        <v>6.9212277072734391E-2</v>
      </c>
      <c r="BX298" s="130">
        <f t="shared" si="377"/>
        <v>8.6672641147100243E-2</v>
      </c>
      <c r="BY298" s="131">
        <f t="shared" si="377"/>
        <v>5.9098316132536667E-2</v>
      </c>
      <c r="BZ298" s="132">
        <f t="shared" si="377"/>
        <v>7.0920392421178757E-2</v>
      </c>
      <c r="CA298" s="133">
        <f t="shared" si="377"/>
        <v>6.1228600201409869E-2</v>
      </c>
      <c r="CB298" s="130">
        <f t="shared" si="377"/>
        <v>5.5237102657634186E-2</v>
      </c>
      <c r="CC298" s="131">
        <f t="shared" si="377"/>
        <v>6.6448801742919394E-2</v>
      </c>
      <c r="CD298" s="132">
        <f t="shared" si="377"/>
        <v>5.6246087811857283E-2</v>
      </c>
      <c r="CE298" s="133">
        <f t="shared" si="377"/>
        <v>8.1026708289975713E-2</v>
      </c>
      <c r="CF298" s="130">
        <f t="shared" si="377"/>
        <v>6.2324673740700089E-2</v>
      </c>
      <c r="CG298" s="131">
        <f t="shared" si="377"/>
        <v>6.8315461777931505E-2</v>
      </c>
      <c r="CH298" s="132">
        <f t="shared" si="377"/>
        <v>6.7336616971339788E-2</v>
      </c>
      <c r="CI298" s="130">
        <f t="shared" si="377"/>
        <v>6.9950389794472004E-2</v>
      </c>
      <c r="CJ298" s="136">
        <f t="shared" si="377"/>
        <v>6.7978611776089673E-2</v>
      </c>
      <c r="CK298" s="137">
        <f t="shared" si="377"/>
        <v>6.8135200775164537E-2</v>
      </c>
    </row>
    <row r="299" spans="1:89" ht="15" thickTop="1" thickBot="1">
      <c r="A299" s="248" t="s">
        <v>27</v>
      </c>
      <c r="B299" s="209">
        <v>1796</v>
      </c>
      <c r="C299" s="193">
        <v>1387</v>
      </c>
      <c r="D299" s="194">
        <v>734</v>
      </c>
      <c r="E299" s="195">
        <v>578</v>
      </c>
      <c r="F299" s="192">
        <v>389</v>
      </c>
      <c r="G299" s="196">
        <v>171</v>
      </c>
      <c r="H299" s="194">
        <v>1432</v>
      </c>
      <c r="I299" s="195">
        <v>1722</v>
      </c>
      <c r="J299" s="192">
        <v>91</v>
      </c>
      <c r="K299" s="193">
        <v>173</v>
      </c>
      <c r="L299" s="194">
        <v>263</v>
      </c>
      <c r="M299" s="192">
        <v>574</v>
      </c>
      <c r="N299" s="197">
        <v>923</v>
      </c>
      <c r="O299" s="210">
        <v>1122</v>
      </c>
      <c r="P299" s="192">
        <v>570</v>
      </c>
      <c r="Q299" s="193">
        <v>504</v>
      </c>
      <c r="R299" s="194">
        <v>1047</v>
      </c>
      <c r="S299" s="195">
        <v>985</v>
      </c>
      <c r="T299" s="192">
        <v>153</v>
      </c>
      <c r="U299" s="196">
        <v>157</v>
      </c>
      <c r="V299" s="194">
        <v>793</v>
      </c>
      <c r="W299" s="211">
        <v>1033</v>
      </c>
      <c r="X299" s="192">
        <v>549</v>
      </c>
      <c r="Y299" s="196">
        <v>333</v>
      </c>
      <c r="Z299" s="194">
        <v>2000</v>
      </c>
      <c r="AA299" s="192">
        <v>2121</v>
      </c>
      <c r="AB299" s="173">
        <f t="shared" si="367"/>
        <v>10740</v>
      </c>
      <c r="AC299" s="174">
        <f t="shared" si="362"/>
        <v>10860</v>
      </c>
      <c r="AE299" s="253" t="s">
        <v>13</v>
      </c>
      <c r="AF299" s="20">
        <f t="shared" ref="AF299:BG299" si="378">SUM(AF296:AF298)</f>
        <v>6362</v>
      </c>
      <c r="AG299" s="21">
        <f t="shared" si="378"/>
        <v>4380</v>
      </c>
      <c r="AH299" s="20">
        <f t="shared" si="378"/>
        <v>2092</v>
      </c>
      <c r="AI299" s="21">
        <f t="shared" si="378"/>
        <v>1910</v>
      </c>
      <c r="AJ299" s="20">
        <f t="shared" si="378"/>
        <v>1212</v>
      </c>
      <c r="AK299" s="21">
        <f t="shared" si="378"/>
        <v>692</v>
      </c>
      <c r="AL299" s="20">
        <f t="shared" si="378"/>
        <v>4228</v>
      </c>
      <c r="AM299" s="21">
        <f t="shared" si="378"/>
        <v>5575</v>
      </c>
      <c r="AN299" s="20">
        <f t="shared" si="378"/>
        <v>472</v>
      </c>
      <c r="AO299" s="21">
        <f t="shared" si="378"/>
        <v>471</v>
      </c>
      <c r="AP299" s="20">
        <f t="shared" si="378"/>
        <v>1101</v>
      </c>
      <c r="AQ299" s="21">
        <f t="shared" si="378"/>
        <v>1364</v>
      </c>
      <c r="AR299" s="20">
        <f t="shared" si="378"/>
        <v>3154</v>
      </c>
      <c r="AS299" s="21">
        <f t="shared" si="378"/>
        <v>3542</v>
      </c>
      <c r="AT299" s="20">
        <f t="shared" si="378"/>
        <v>1460</v>
      </c>
      <c r="AU299" s="21">
        <f t="shared" si="378"/>
        <v>2282</v>
      </c>
      <c r="AV299" s="20">
        <f t="shared" si="378"/>
        <v>2405</v>
      </c>
      <c r="AW299" s="21">
        <f t="shared" si="378"/>
        <v>3735</v>
      </c>
      <c r="AX299" s="20">
        <f t="shared" si="378"/>
        <v>392</v>
      </c>
      <c r="AY299" s="21">
        <f t="shared" si="378"/>
        <v>613</v>
      </c>
      <c r="AZ299" s="20">
        <f t="shared" si="378"/>
        <v>3169</v>
      </c>
      <c r="BA299" s="21">
        <f t="shared" si="378"/>
        <v>2521</v>
      </c>
      <c r="BB299" s="20">
        <f t="shared" si="378"/>
        <v>1646</v>
      </c>
      <c r="BC299" s="21">
        <f t="shared" si="378"/>
        <v>1197</v>
      </c>
      <c r="BD299" s="20">
        <f t="shared" si="378"/>
        <v>6313</v>
      </c>
      <c r="BE299" s="21">
        <f t="shared" si="378"/>
        <v>6420</v>
      </c>
      <c r="BF299" s="175">
        <f t="shared" si="378"/>
        <v>34006</v>
      </c>
      <c r="BG299" s="176">
        <f t="shared" si="378"/>
        <v>34702</v>
      </c>
      <c r="BI299" s="138" t="s">
        <v>27</v>
      </c>
      <c r="BJ299" s="130">
        <f t="shared" ref="BJ299:CK299" si="379">B299/B312</f>
        <v>5.8736959152304022E-2</v>
      </c>
      <c r="BK299" s="131">
        <f t="shared" si="379"/>
        <v>7.5384531768030866E-2</v>
      </c>
      <c r="BL299" s="132">
        <f t="shared" si="379"/>
        <v>6.9771863117870717E-2</v>
      </c>
      <c r="BM299" s="133">
        <f t="shared" si="379"/>
        <v>6.8784957753183384E-2</v>
      </c>
      <c r="BN299" s="130">
        <f t="shared" si="379"/>
        <v>6.7711053089643161E-2</v>
      </c>
      <c r="BO299" s="131">
        <f t="shared" si="379"/>
        <v>5.4913294797687862E-2</v>
      </c>
      <c r="BP299" s="132">
        <f t="shared" si="379"/>
        <v>7.039622456002359E-2</v>
      </c>
      <c r="BQ299" s="133">
        <f t="shared" si="379"/>
        <v>7.1788885646391798E-2</v>
      </c>
      <c r="BR299" s="130">
        <f t="shared" si="379"/>
        <v>4.6075949367088608E-2</v>
      </c>
      <c r="BS299" s="131">
        <f t="shared" si="379"/>
        <v>5.8644067796610168E-2</v>
      </c>
      <c r="BT299" s="132">
        <f t="shared" si="379"/>
        <v>7.0698924731182791E-2</v>
      </c>
      <c r="BU299" s="130">
        <f t="shared" si="379"/>
        <v>6.4328140759834132E-2</v>
      </c>
      <c r="BV299" s="134">
        <f t="shared" si="379"/>
        <v>6.8077887594040418E-2</v>
      </c>
      <c r="BW299" s="135">
        <f t="shared" si="379"/>
        <v>6.2727120254933752E-2</v>
      </c>
      <c r="BX299" s="130">
        <f t="shared" si="379"/>
        <v>7.2974011010113943E-2</v>
      </c>
      <c r="BY299" s="131">
        <f t="shared" si="379"/>
        <v>5.4752851711026618E-2</v>
      </c>
      <c r="BZ299" s="132">
        <f t="shared" si="379"/>
        <v>7.8409346214333861E-2</v>
      </c>
      <c r="CA299" s="133">
        <f t="shared" si="379"/>
        <v>6.6129573682443779E-2</v>
      </c>
      <c r="CB299" s="130">
        <f t="shared" si="379"/>
        <v>7.9729025534132358E-2</v>
      </c>
      <c r="CC299" s="131">
        <f t="shared" si="379"/>
        <v>5.7007988380537403E-2</v>
      </c>
      <c r="CD299" s="132">
        <f t="shared" si="379"/>
        <v>7.0911204506840742E-2</v>
      </c>
      <c r="CE299" s="133">
        <f t="shared" si="379"/>
        <v>7.1661463753035032E-2</v>
      </c>
      <c r="CF299" s="130">
        <f t="shared" si="379"/>
        <v>6.6959385290889128E-2</v>
      </c>
      <c r="CG299" s="131">
        <f t="shared" si="379"/>
        <v>5.7592528536838467E-2</v>
      </c>
      <c r="CH299" s="132">
        <f t="shared" si="379"/>
        <v>6.6113516908531955E-2</v>
      </c>
      <c r="CI299" s="130">
        <f t="shared" si="379"/>
        <v>7.5159461374911404E-2</v>
      </c>
      <c r="CJ299" s="136">
        <f t="shared" si="379"/>
        <v>6.7482234076643235E-2</v>
      </c>
      <c r="CK299" s="137">
        <f t="shared" si="379"/>
        <v>6.8330250292574279E-2</v>
      </c>
    </row>
    <row r="300" spans="1:89" ht="14" thickTop="1">
      <c r="A300" s="249" t="s">
        <v>28</v>
      </c>
      <c r="B300" s="206">
        <v>1777</v>
      </c>
      <c r="C300" s="200">
        <v>1415</v>
      </c>
      <c r="D300" s="201">
        <v>636</v>
      </c>
      <c r="E300" s="202">
        <v>613</v>
      </c>
      <c r="F300" s="199">
        <v>380</v>
      </c>
      <c r="G300" s="203">
        <v>178</v>
      </c>
      <c r="H300" s="201">
        <v>1438</v>
      </c>
      <c r="I300" s="202">
        <v>1815</v>
      </c>
      <c r="J300" s="199">
        <v>130</v>
      </c>
      <c r="K300" s="200">
        <v>166</v>
      </c>
      <c r="L300" s="201">
        <v>338</v>
      </c>
      <c r="M300" s="199">
        <v>525</v>
      </c>
      <c r="N300" s="204">
        <v>945</v>
      </c>
      <c r="O300" s="207">
        <v>1183</v>
      </c>
      <c r="P300" s="199">
        <v>646</v>
      </c>
      <c r="Q300" s="200">
        <v>581</v>
      </c>
      <c r="R300" s="201">
        <v>960</v>
      </c>
      <c r="S300" s="202">
        <v>977</v>
      </c>
      <c r="T300" s="199">
        <v>153</v>
      </c>
      <c r="U300" s="203">
        <v>138</v>
      </c>
      <c r="V300" s="201">
        <v>857</v>
      </c>
      <c r="W300" s="208">
        <v>900</v>
      </c>
      <c r="X300" s="199">
        <v>635</v>
      </c>
      <c r="Y300" s="203">
        <v>331</v>
      </c>
      <c r="Z300" s="201">
        <v>2213</v>
      </c>
      <c r="AA300" s="199">
        <v>1904</v>
      </c>
      <c r="AB300" s="173">
        <f t="shared" si="367"/>
        <v>11108</v>
      </c>
      <c r="AC300" s="174">
        <f t="shared" si="362"/>
        <v>10726</v>
      </c>
      <c r="BI300" s="147" t="s">
        <v>28</v>
      </c>
      <c r="BJ300" s="130">
        <f t="shared" ref="BJ300:CK300" si="380">B300/B312</f>
        <v>5.8115577067730649E-2</v>
      </c>
      <c r="BK300" s="131">
        <f t="shared" si="380"/>
        <v>7.6906353606174246E-2</v>
      </c>
      <c r="BL300" s="132">
        <f t="shared" si="380"/>
        <v>6.0456273764258557E-2</v>
      </c>
      <c r="BM300" s="133">
        <f t="shared" si="380"/>
        <v>7.2950136855884806E-2</v>
      </c>
      <c r="BN300" s="130">
        <f t="shared" si="380"/>
        <v>6.6144473455178418E-2</v>
      </c>
      <c r="BO300" s="131">
        <f t="shared" si="380"/>
        <v>5.7161207450224794E-2</v>
      </c>
      <c r="BP300" s="132">
        <f t="shared" si="380"/>
        <v>7.0691180808180126E-2</v>
      </c>
      <c r="BQ300" s="133">
        <f t="shared" si="380"/>
        <v>7.5665985742277064E-2</v>
      </c>
      <c r="BR300" s="130">
        <f t="shared" si="380"/>
        <v>6.5822784810126586E-2</v>
      </c>
      <c r="BS300" s="131">
        <f t="shared" si="380"/>
        <v>5.6271186440677967E-2</v>
      </c>
      <c r="BT300" s="132">
        <f t="shared" si="380"/>
        <v>9.0860215053763446E-2</v>
      </c>
      <c r="BU300" s="130">
        <f t="shared" si="380"/>
        <v>5.8836714109604393E-2</v>
      </c>
      <c r="BV300" s="134">
        <f t="shared" si="380"/>
        <v>6.9700545803215816E-2</v>
      </c>
      <c r="BW300" s="135">
        <f t="shared" si="380"/>
        <v>6.6137418236708226E-2</v>
      </c>
      <c r="BX300" s="130">
        <f t="shared" si="380"/>
        <v>8.2703879144795794E-2</v>
      </c>
      <c r="BY300" s="131">
        <f t="shared" si="380"/>
        <v>6.3117870722433467E-2</v>
      </c>
      <c r="BZ300" s="132">
        <f t="shared" si="380"/>
        <v>7.1893956414288918E-2</v>
      </c>
      <c r="CA300" s="133">
        <f t="shared" si="380"/>
        <v>6.5592480698220879E-2</v>
      </c>
      <c r="CB300" s="130">
        <f t="shared" si="380"/>
        <v>7.9729025534132358E-2</v>
      </c>
      <c r="CC300" s="131">
        <f t="shared" si="380"/>
        <v>5.0108932461873638E-2</v>
      </c>
      <c r="CD300" s="132">
        <f t="shared" si="380"/>
        <v>7.6634176875614773E-2</v>
      </c>
      <c r="CE300" s="133">
        <f t="shared" si="380"/>
        <v>6.2434963579604576E-2</v>
      </c>
      <c r="CF300" s="130">
        <f t="shared" si="380"/>
        <v>7.74484693255275E-2</v>
      </c>
      <c r="CG300" s="131">
        <f t="shared" si="380"/>
        <v>5.724662746454514E-2</v>
      </c>
      <c r="CH300" s="132">
        <f t="shared" si="380"/>
        <v>7.3154606459290603E-2</v>
      </c>
      <c r="CI300" s="130">
        <f t="shared" si="380"/>
        <v>6.746987951807229E-2</v>
      </c>
      <c r="CJ300" s="136">
        <f t="shared" si="380"/>
        <v>6.9794474499381101E-2</v>
      </c>
      <c r="CK300" s="137">
        <f t="shared" si="380"/>
        <v>6.7487133023770879E-2</v>
      </c>
    </row>
    <row r="301" spans="1:89">
      <c r="A301" s="248" t="s">
        <v>29</v>
      </c>
      <c r="B301" s="209">
        <v>2001</v>
      </c>
      <c r="C301" s="193">
        <v>1513</v>
      </c>
      <c r="D301" s="194">
        <v>691</v>
      </c>
      <c r="E301" s="195">
        <v>601</v>
      </c>
      <c r="F301" s="192">
        <v>445</v>
      </c>
      <c r="G301" s="196">
        <v>228</v>
      </c>
      <c r="H301" s="194">
        <v>1626</v>
      </c>
      <c r="I301" s="195">
        <v>2212</v>
      </c>
      <c r="J301" s="192">
        <v>166</v>
      </c>
      <c r="K301" s="193">
        <v>162</v>
      </c>
      <c r="L301" s="194">
        <v>327</v>
      </c>
      <c r="M301" s="192">
        <v>507</v>
      </c>
      <c r="N301" s="197">
        <v>1115</v>
      </c>
      <c r="O301" s="210">
        <v>1130</v>
      </c>
      <c r="P301" s="192">
        <v>599</v>
      </c>
      <c r="Q301" s="193">
        <v>640</v>
      </c>
      <c r="R301" s="194">
        <v>926</v>
      </c>
      <c r="S301" s="195">
        <v>1200</v>
      </c>
      <c r="T301" s="192">
        <v>164</v>
      </c>
      <c r="U301" s="196">
        <v>170</v>
      </c>
      <c r="V301" s="194">
        <v>948</v>
      </c>
      <c r="W301" s="211">
        <v>863</v>
      </c>
      <c r="X301" s="192">
        <v>604</v>
      </c>
      <c r="Y301" s="196">
        <v>345</v>
      </c>
      <c r="Z301" s="194">
        <v>2222</v>
      </c>
      <c r="AA301" s="192">
        <v>2121</v>
      </c>
      <c r="AB301" s="173">
        <f t="shared" si="367"/>
        <v>11834</v>
      </c>
      <c r="AC301" s="174">
        <f t="shared" si="362"/>
        <v>11692</v>
      </c>
      <c r="BI301" s="138" t="s">
        <v>29</v>
      </c>
      <c r="BJ301" s="130">
        <f t="shared" ref="BJ301:CK301" si="381">B301/B312</f>
        <v>6.5441344801648302E-2</v>
      </c>
      <c r="BK301" s="131">
        <f t="shared" si="381"/>
        <v>8.2232730039676072E-2</v>
      </c>
      <c r="BL301" s="132">
        <f t="shared" si="381"/>
        <v>6.5684410646387831E-2</v>
      </c>
      <c r="BM301" s="133">
        <f t="shared" si="381"/>
        <v>7.1522075449244313E-2</v>
      </c>
      <c r="BN301" s="130">
        <f t="shared" si="381"/>
        <v>7.7458659704090507E-2</v>
      </c>
      <c r="BO301" s="131">
        <f t="shared" si="381"/>
        <v>7.3217726396917149E-2</v>
      </c>
      <c r="BP301" s="132">
        <f t="shared" si="381"/>
        <v>7.9933143250417851E-2</v>
      </c>
      <c r="BQ301" s="133">
        <f t="shared" si="381"/>
        <v>9.2216617334389461E-2</v>
      </c>
      <c r="BR301" s="130">
        <f t="shared" si="381"/>
        <v>8.4050632911392406E-2</v>
      </c>
      <c r="BS301" s="131">
        <f t="shared" si="381"/>
        <v>5.4915254237288137E-2</v>
      </c>
      <c r="BT301" s="132">
        <f t="shared" si="381"/>
        <v>8.7903225806451615E-2</v>
      </c>
      <c r="BU301" s="130">
        <f t="shared" si="381"/>
        <v>5.681945534013224E-2</v>
      </c>
      <c r="BV301" s="134">
        <f t="shared" si="381"/>
        <v>8.2239268328662046E-2</v>
      </c>
      <c r="BW301" s="135">
        <f t="shared" si="381"/>
        <v>6.3174372449264826E-2</v>
      </c>
      <c r="BX301" s="130">
        <f t="shared" si="381"/>
        <v>7.6686723850979382E-2</v>
      </c>
      <c r="BY301" s="131">
        <f t="shared" si="381"/>
        <v>6.9527430744160776E-2</v>
      </c>
      <c r="BZ301" s="132">
        <f t="shared" si="381"/>
        <v>6.9347712124616184E-2</v>
      </c>
      <c r="CA301" s="133">
        <f t="shared" si="381"/>
        <v>8.0563947633434038E-2</v>
      </c>
      <c r="CB301" s="130">
        <f t="shared" si="381"/>
        <v>8.5461177696717044E-2</v>
      </c>
      <c r="CC301" s="131">
        <f t="shared" si="381"/>
        <v>6.1728395061728392E-2</v>
      </c>
      <c r="CD301" s="132">
        <f t="shared" si="381"/>
        <v>8.477152821246535E-2</v>
      </c>
      <c r="CE301" s="133">
        <f t="shared" si="381"/>
        <v>5.9868192854665277E-2</v>
      </c>
      <c r="CF301" s="130">
        <f t="shared" si="381"/>
        <v>7.3667520429320649E-2</v>
      </c>
      <c r="CG301" s="131">
        <f t="shared" si="381"/>
        <v>5.9667934970598406E-2</v>
      </c>
      <c r="CH301" s="132">
        <f t="shared" si="381"/>
        <v>7.3452117285378996E-2</v>
      </c>
      <c r="CI301" s="130">
        <f t="shared" si="381"/>
        <v>7.5159461374911404E-2</v>
      </c>
      <c r="CJ301" s="136">
        <f t="shared" si="381"/>
        <v>7.4356122724673748E-2</v>
      </c>
      <c r="CK301" s="137">
        <f t="shared" si="381"/>
        <v>7.3565127663055105E-2</v>
      </c>
    </row>
    <row r="302" spans="1:89">
      <c r="A302" s="249" t="s">
        <v>30</v>
      </c>
      <c r="B302" s="206">
        <v>2015</v>
      </c>
      <c r="C302" s="200">
        <v>1519</v>
      </c>
      <c r="D302" s="201">
        <v>750</v>
      </c>
      <c r="E302" s="202">
        <v>721</v>
      </c>
      <c r="F302" s="199">
        <v>472</v>
      </c>
      <c r="G302" s="203">
        <v>216</v>
      </c>
      <c r="H302" s="201">
        <v>1519</v>
      </c>
      <c r="I302" s="202">
        <v>1810</v>
      </c>
      <c r="J302" s="199">
        <v>162</v>
      </c>
      <c r="K302" s="200">
        <v>161</v>
      </c>
      <c r="L302" s="201">
        <v>382</v>
      </c>
      <c r="M302" s="199">
        <v>485</v>
      </c>
      <c r="N302" s="204">
        <v>1043</v>
      </c>
      <c r="O302" s="207">
        <v>1266</v>
      </c>
      <c r="P302" s="199">
        <v>530</v>
      </c>
      <c r="Q302" s="200">
        <v>751</v>
      </c>
      <c r="R302" s="201">
        <v>907</v>
      </c>
      <c r="S302" s="202">
        <v>1179</v>
      </c>
      <c r="T302" s="199">
        <v>138</v>
      </c>
      <c r="U302" s="203">
        <v>206</v>
      </c>
      <c r="V302" s="201">
        <v>932</v>
      </c>
      <c r="W302" s="208">
        <v>980</v>
      </c>
      <c r="X302" s="199">
        <v>608</v>
      </c>
      <c r="Y302" s="203">
        <v>406</v>
      </c>
      <c r="Z302" s="201">
        <v>2353</v>
      </c>
      <c r="AA302" s="199">
        <v>2297</v>
      </c>
      <c r="AB302" s="173">
        <f t="shared" si="367"/>
        <v>11811</v>
      </c>
      <c r="AC302" s="174">
        <f t="shared" si="362"/>
        <v>11997</v>
      </c>
      <c r="BI302" s="147" t="s">
        <v>30</v>
      </c>
      <c r="BJ302" s="130">
        <f t="shared" ref="BJ302:CK302" si="382">B302/B312</f>
        <v>6.589920528501815E-2</v>
      </c>
      <c r="BK302" s="131">
        <f t="shared" si="382"/>
        <v>8.2558834719278218E-2</v>
      </c>
      <c r="BL302" s="132">
        <f t="shared" si="382"/>
        <v>7.1292775665399238E-2</v>
      </c>
      <c r="BM302" s="133">
        <f t="shared" si="382"/>
        <v>8.5802689515649178E-2</v>
      </c>
      <c r="BN302" s="130">
        <f t="shared" si="382"/>
        <v>8.2158398607484764E-2</v>
      </c>
      <c r="BO302" s="131">
        <f t="shared" si="382"/>
        <v>6.9364161849710976E-2</v>
      </c>
      <c r="BP302" s="132">
        <f t="shared" si="382"/>
        <v>7.4673090158293182E-2</v>
      </c>
      <c r="BQ302" s="133">
        <f t="shared" si="382"/>
        <v>7.5457539500562804E-2</v>
      </c>
      <c r="BR302" s="130">
        <f t="shared" si="382"/>
        <v>8.2025316455696204E-2</v>
      </c>
      <c r="BS302" s="131">
        <f t="shared" si="382"/>
        <v>5.4576271186440678E-2</v>
      </c>
      <c r="BT302" s="132">
        <f t="shared" si="382"/>
        <v>0.10268817204301076</v>
      </c>
      <c r="BU302" s="130">
        <f t="shared" si="382"/>
        <v>5.4353916844110728E-2</v>
      </c>
      <c r="BV302" s="134">
        <f t="shared" si="382"/>
        <v>7.6928750553178937E-2</v>
      </c>
      <c r="BW302" s="135">
        <f t="shared" si="382"/>
        <v>7.0777659752893157E-2</v>
      </c>
      <c r="BX302" s="130">
        <f t="shared" si="382"/>
        <v>6.7853027781334022E-2</v>
      </c>
      <c r="BY302" s="131">
        <f t="shared" si="382"/>
        <v>8.1586094513851168E-2</v>
      </c>
      <c r="BZ302" s="132">
        <f t="shared" si="382"/>
        <v>6.7924810903916721E-2</v>
      </c>
      <c r="CA302" s="133">
        <f t="shared" si="382"/>
        <v>7.9154078549848947E-2</v>
      </c>
      <c r="CB302" s="130">
        <f t="shared" si="382"/>
        <v>7.1912454403335074E-2</v>
      </c>
      <c r="CC302" s="131">
        <f t="shared" si="382"/>
        <v>7.4800290486565002E-2</v>
      </c>
      <c r="CD302" s="132">
        <f t="shared" si="382"/>
        <v>8.3340785120271835E-2</v>
      </c>
      <c r="CE302" s="133">
        <f t="shared" si="382"/>
        <v>6.7984738120013877E-2</v>
      </c>
      <c r="CF302" s="130">
        <f t="shared" si="382"/>
        <v>7.4155384803024763E-2</v>
      </c>
      <c r="CG302" s="131">
        <f t="shared" si="382"/>
        <v>7.0217917675544791E-2</v>
      </c>
      <c r="CH302" s="132">
        <f t="shared" si="382"/>
        <v>7.7782552642887845E-2</v>
      </c>
      <c r="CI302" s="130">
        <f t="shared" si="382"/>
        <v>8.1396172927002131E-2</v>
      </c>
      <c r="CJ302" s="136">
        <f t="shared" si="382"/>
        <v>7.4211607698252621E-2</v>
      </c>
      <c r="CK302" s="137">
        <f t="shared" si="382"/>
        <v>7.5484163237570318E-2</v>
      </c>
    </row>
    <row r="303" spans="1:89">
      <c r="A303" s="248" t="s">
        <v>31</v>
      </c>
      <c r="B303" s="209">
        <v>2140</v>
      </c>
      <c r="C303" s="193">
        <v>1601</v>
      </c>
      <c r="D303" s="194">
        <v>699</v>
      </c>
      <c r="E303" s="195">
        <v>619</v>
      </c>
      <c r="F303" s="192">
        <v>407</v>
      </c>
      <c r="G303" s="196">
        <v>219</v>
      </c>
      <c r="H303" s="194">
        <v>1414</v>
      </c>
      <c r="I303" s="195">
        <v>2050</v>
      </c>
      <c r="J303" s="192">
        <v>148</v>
      </c>
      <c r="K303" s="193">
        <v>161</v>
      </c>
      <c r="L303" s="194">
        <v>384</v>
      </c>
      <c r="M303" s="192">
        <v>473</v>
      </c>
      <c r="N303" s="197">
        <v>1077</v>
      </c>
      <c r="O303" s="210">
        <v>1157</v>
      </c>
      <c r="P303" s="192">
        <v>548</v>
      </c>
      <c r="Q303" s="193">
        <v>758</v>
      </c>
      <c r="R303" s="194">
        <v>821</v>
      </c>
      <c r="S303" s="195">
        <v>1300</v>
      </c>
      <c r="T303" s="192">
        <v>149</v>
      </c>
      <c r="U303" s="196">
        <v>206</v>
      </c>
      <c r="V303" s="194">
        <v>1069</v>
      </c>
      <c r="W303" s="211">
        <v>830</v>
      </c>
      <c r="X303" s="192">
        <v>558</v>
      </c>
      <c r="Y303" s="196">
        <v>384</v>
      </c>
      <c r="Z303" s="194">
        <v>2095</v>
      </c>
      <c r="AA303" s="192">
        <v>2020</v>
      </c>
      <c r="AB303" s="173">
        <f t="shared" si="367"/>
        <v>11509</v>
      </c>
      <c r="AC303" s="174">
        <f t="shared" si="362"/>
        <v>11778</v>
      </c>
      <c r="BI303" s="138" t="s">
        <v>31</v>
      </c>
      <c r="BJ303" s="130">
        <f t="shared" ref="BJ303:CK303" si="383">B303/B312</f>
        <v>6.9987245315106125E-2</v>
      </c>
      <c r="BK303" s="131">
        <f t="shared" si="383"/>
        <v>8.7015598673840969E-2</v>
      </c>
      <c r="BL303" s="132">
        <f t="shared" si="383"/>
        <v>6.6444866920152085E-2</v>
      </c>
      <c r="BM303" s="133">
        <f t="shared" si="383"/>
        <v>7.3664167559205046E-2</v>
      </c>
      <c r="BN303" s="130">
        <f t="shared" si="383"/>
        <v>7.0844212358572675E-2</v>
      </c>
      <c r="BO303" s="131">
        <f t="shared" si="383"/>
        <v>7.0327552986512526E-2</v>
      </c>
      <c r="BP303" s="132">
        <f t="shared" si="383"/>
        <v>6.9511355815554024E-2</v>
      </c>
      <c r="BQ303" s="133">
        <f t="shared" si="383"/>
        <v>8.5462959102847375E-2</v>
      </c>
      <c r="BR303" s="130">
        <f t="shared" si="383"/>
        <v>7.4936708860759496E-2</v>
      </c>
      <c r="BS303" s="131">
        <f t="shared" si="383"/>
        <v>5.4576271186440678E-2</v>
      </c>
      <c r="BT303" s="132">
        <f t="shared" si="383"/>
        <v>0.1032258064516129</v>
      </c>
      <c r="BU303" s="130">
        <f t="shared" si="383"/>
        <v>5.3009077664462625E-2</v>
      </c>
      <c r="BV303" s="134">
        <f t="shared" si="383"/>
        <v>7.9436495058268178E-2</v>
      </c>
      <c r="BW303" s="135">
        <f t="shared" si="383"/>
        <v>6.4683848605132224E-2</v>
      </c>
      <c r="BX303" s="130">
        <f t="shared" si="383"/>
        <v>7.015747023428498E-2</v>
      </c>
      <c r="BY303" s="131">
        <f t="shared" si="383"/>
        <v>8.2346550787615422E-2</v>
      </c>
      <c r="BZ303" s="132">
        <f t="shared" si="383"/>
        <v>6.148431064180334E-2</v>
      </c>
      <c r="CA303" s="133">
        <f t="shared" si="383"/>
        <v>8.7277609936220205E-2</v>
      </c>
      <c r="CB303" s="130">
        <f t="shared" si="383"/>
        <v>7.7644606565919747E-2</v>
      </c>
      <c r="CC303" s="131">
        <f t="shared" si="383"/>
        <v>7.4800290486565002E-2</v>
      </c>
      <c r="CD303" s="132">
        <f t="shared" si="383"/>
        <v>9.5591522847178756E-2</v>
      </c>
      <c r="CE303" s="133">
        <f t="shared" si="383"/>
        <v>5.7578910856746442E-2</v>
      </c>
      <c r="CF303" s="130">
        <f t="shared" si="383"/>
        <v>6.8057080131723374E-2</v>
      </c>
      <c r="CG303" s="131">
        <f t="shared" si="383"/>
        <v>6.6413005880318232E-2</v>
      </c>
      <c r="CH303" s="132">
        <f t="shared" si="383"/>
        <v>6.9253908961687219E-2</v>
      </c>
      <c r="CI303" s="130">
        <f t="shared" si="383"/>
        <v>7.1580439404677537E-2</v>
      </c>
      <c r="CJ303" s="136">
        <f t="shared" si="383"/>
        <v>7.2314062568723178E-2</v>
      </c>
      <c r="CK303" s="137">
        <f t="shared" si="383"/>
        <v>7.4106232775869224E-2</v>
      </c>
    </row>
    <row r="304" spans="1:89">
      <c r="A304" s="249" t="s">
        <v>32</v>
      </c>
      <c r="B304" s="206">
        <v>2207</v>
      </c>
      <c r="C304" s="200">
        <v>1260</v>
      </c>
      <c r="D304" s="201">
        <v>643</v>
      </c>
      <c r="E304" s="202">
        <v>570</v>
      </c>
      <c r="F304" s="199">
        <v>333</v>
      </c>
      <c r="G304" s="203">
        <v>257</v>
      </c>
      <c r="H304" s="201">
        <v>1295</v>
      </c>
      <c r="I304" s="202">
        <v>1715</v>
      </c>
      <c r="J304" s="199">
        <v>162</v>
      </c>
      <c r="K304" s="200">
        <v>149</v>
      </c>
      <c r="L304" s="201">
        <v>335</v>
      </c>
      <c r="M304" s="199">
        <v>406</v>
      </c>
      <c r="N304" s="204">
        <v>1034</v>
      </c>
      <c r="O304" s="207">
        <v>1119</v>
      </c>
      <c r="P304" s="199">
        <v>382</v>
      </c>
      <c r="Q304" s="200">
        <v>773</v>
      </c>
      <c r="R304" s="201">
        <v>677</v>
      </c>
      <c r="S304" s="202">
        <v>1256</v>
      </c>
      <c r="T304" s="199">
        <v>105</v>
      </c>
      <c r="U304" s="203">
        <v>201</v>
      </c>
      <c r="V304" s="201">
        <v>1168</v>
      </c>
      <c r="W304" s="208">
        <v>711</v>
      </c>
      <c r="X304" s="199">
        <v>480</v>
      </c>
      <c r="Y304" s="203">
        <v>407</v>
      </c>
      <c r="Z304" s="201">
        <v>1865</v>
      </c>
      <c r="AA304" s="199">
        <v>2103</v>
      </c>
      <c r="AB304" s="173">
        <f t="shared" si="367"/>
        <v>10686</v>
      </c>
      <c r="AC304" s="174">
        <f t="shared" si="362"/>
        <v>10927</v>
      </c>
      <c r="BI304" s="147" t="s">
        <v>32</v>
      </c>
      <c r="BJ304" s="130">
        <f t="shared" ref="BJ304:CK304" si="384">B304/B312</f>
        <v>7.2178434771233285E-2</v>
      </c>
      <c r="BK304" s="131">
        <f t="shared" si="384"/>
        <v>6.8481982716451978E-2</v>
      </c>
      <c r="BL304" s="132">
        <f t="shared" si="384"/>
        <v>6.1121673003802279E-2</v>
      </c>
      <c r="BM304" s="133">
        <f t="shared" si="384"/>
        <v>6.7832916815423069E-2</v>
      </c>
      <c r="BN304" s="130">
        <f t="shared" si="384"/>
        <v>5.7963446475195822E-2</v>
      </c>
      <c r="BO304" s="131">
        <f t="shared" si="384"/>
        <v>8.2530507385998722E-2</v>
      </c>
      <c r="BP304" s="132">
        <f t="shared" si="384"/>
        <v>6.366139022711631E-2</v>
      </c>
      <c r="BQ304" s="133">
        <f t="shared" si="384"/>
        <v>7.1497060907991836E-2</v>
      </c>
      <c r="BR304" s="130">
        <f t="shared" si="384"/>
        <v>8.2025316455696204E-2</v>
      </c>
      <c r="BS304" s="131">
        <f t="shared" si="384"/>
        <v>5.0508474576271188E-2</v>
      </c>
      <c r="BT304" s="132">
        <f t="shared" si="384"/>
        <v>9.0053763440860218E-2</v>
      </c>
      <c r="BU304" s="130">
        <f t="shared" si="384"/>
        <v>4.5500392244760733E-2</v>
      </c>
      <c r="BV304" s="134">
        <f t="shared" si="384"/>
        <v>7.6264935831243552E-2</v>
      </c>
      <c r="BW304" s="135">
        <f t="shared" si="384"/>
        <v>6.255940068205959E-2</v>
      </c>
      <c r="BX304" s="130">
        <f t="shared" si="384"/>
        <v>4.8905389834848288E-2</v>
      </c>
      <c r="BY304" s="131">
        <f t="shared" si="384"/>
        <v>8.3976099945681698E-2</v>
      </c>
      <c r="BZ304" s="132">
        <f t="shared" si="384"/>
        <v>5.0700217179660001E-2</v>
      </c>
      <c r="CA304" s="133">
        <f t="shared" si="384"/>
        <v>8.43235985229943E-2</v>
      </c>
      <c r="CB304" s="130">
        <f t="shared" si="384"/>
        <v>5.471599791558103E-2</v>
      </c>
      <c r="CC304" s="131">
        <f t="shared" si="384"/>
        <v>7.2984749455337686E-2</v>
      </c>
      <c r="CD304" s="132">
        <f t="shared" si="384"/>
        <v>0.10444424573012609</v>
      </c>
      <c r="CE304" s="133">
        <f t="shared" si="384"/>
        <v>4.9323621227887617E-2</v>
      </c>
      <c r="CF304" s="130">
        <f t="shared" si="384"/>
        <v>5.8543724844493231E-2</v>
      </c>
      <c r="CG304" s="131">
        <f t="shared" si="384"/>
        <v>7.0390868211691451E-2</v>
      </c>
      <c r="CH304" s="132">
        <f t="shared" si="384"/>
        <v>6.165085451720604E-2</v>
      </c>
      <c r="CI304" s="130">
        <f t="shared" si="384"/>
        <v>7.4521615875265762E-2</v>
      </c>
      <c r="CJ304" s="136">
        <f t="shared" si="384"/>
        <v>6.7142937927654522E-2</v>
      </c>
      <c r="CK304" s="137">
        <f t="shared" si="384"/>
        <v>6.875180892697598E-2</v>
      </c>
    </row>
    <row r="305" spans="1:89">
      <c r="A305" s="248" t="s">
        <v>33</v>
      </c>
      <c r="B305" s="209">
        <v>2159</v>
      </c>
      <c r="C305" s="193">
        <v>1093</v>
      </c>
      <c r="D305" s="194">
        <v>465</v>
      </c>
      <c r="E305" s="195">
        <v>616</v>
      </c>
      <c r="F305" s="192">
        <v>374</v>
      </c>
      <c r="G305" s="196">
        <v>177</v>
      </c>
      <c r="H305" s="194">
        <v>1183</v>
      </c>
      <c r="I305" s="195">
        <v>1607</v>
      </c>
      <c r="J305" s="192">
        <v>182</v>
      </c>
      <c r="K305" s="193">
        <v>102</v>
      </c>
      <c r="L305" s="194">
        <v>302</v>
      </c>
      <c r="M305" s="192">
        <v>374</v>
      </c>
      <c r="N305" s="197">
        <v>842</v>
      </c>
      <c r="O305" s="210">
        <v>964</v>
      </c>
      <c r="P305" s="192">
        <v>351</v>
      </c>
      <c r="Q305" s="193">
        <v>800</v>
      </c>
      <c r="R305" s="194">
        <v>558</v>
      </c>
      <c r="S305" s="195">
        <v>1163</v>
      </c>
      <c r="T305" s="192">
        <v>80</v>
      </c>
      <c r="U305" s="196">
        <v>234</v>
      </c>
      <c r="V305" s="194">
        <v>1122</v>
      </c>
      <c r="W305" s="211">
        <v>631</v>
      </c>
      <c r="X305" s="192">
        <v>469</v>
      </c>
      <c r="Y305" s="196">
        <v>454</v>
      </c>
      <c r="Z305" s="194">
        <v>1673</v>
      </c>
      <c r="AA305" s="192">
        <v>1948</v>
      </c>
      <c r="AB305" s="173">
        <f t="shared" si="367"/>
        <v>9760</v>
      </c>
      <c r="AC305" s="174">
        <f t="shared" si="362"/>
        <v>10163</v>
      </c>
      <c r="BI305" s="138" t="s">
        <v>33</v>
      </c>
      <c r="BJ305" s="130">
        <f t="shared" ref="BJ305:CK305" si="385">B305/B312</f>
        <v>7.0608627399679491E-2</v>
      </c>
      <c r="BK305" s="131">
        <f t="shared" si="385"/>
        <v>5.940540246752541E-2</v>
      </c>
      <c r="BL305" s="132">
        <f t="shared" si="385"/>
        <v>4.4201520912547532E-2</v>
      </c>
      <c r="BM305" s="133">
        <f t="shared" si="385"/>
        <v>7.3307152207544926E-2</v>
      </c>
      <c r="BN305" s="130">
        <f t="shared" si="385"/>
        <v>6.5100087032201909E-2</v>
      </c>
      <c r="BO305" s="131">
        <f t="shared" si="385"/>
        <v>5.6840077071290941E-2</v>
      </c>
      <c r="BP305" s="132">
        <f t="shared" si="385"/>
        <v>5.8155540261527874E-2</v>
      </c>
      <c r="BQ305" s="133">
        <f t="shared" si="385"/>
        <v>6.6994622086963773E-2</v>
      </c>
      <c r="BR305" s="130">
        <f t="shared" si="385"/>
        <v>9.2151898734177215E-2</v>
      </c>
      <c r="BS305" s="131">
        <f t="shared" si="385"/>
        <v>3.4576271186440681E-2</v>
      </c>
      <c r="BT305" s="132">
        <f t="shared" si="385"/>
        <v>8.1182795698924726E-2</v>
      </c>
      <c r="BU305" s="130">
        <f t="shared" si="385"/>
        <v>4.1914154432365798E-2</v>
      </c>
      <c r="BV305" s="134">
        <f t="shared" si="385"/>
        <v>6.2103555096621924E-2</v>
      </c>
      <c r="BW305" s="135">
        <f t="shared" si="385"/>
        <v>5.3893889416894949E-2</v>
      </c>
      <c r="BX305" s="130">
        <f t="shared" si="385"/>
        <v>4.4936627832543846E-2</v>
      </c>
      <c r="BY305" s="131">
        <f t="shared" si="385"/>
        <v>8.6909288430200973E-2</v>
      </c>
      <c r="BZ305" s="132">
        <f t="shared" si="385"/>
        <v>4.1788362165805434E-2</v>
      </c>
      <c r="CA305" s="133">
        <f t="shared" si="385"/>
        <v>7.807989258140316E-2</v>
      </c>
      <c r="CB305" s="130">
        <f t="shared" si="385"/>
        <v>4.1688379364252216E-2</v>
      </c>
      <c r="CC305" s="131">
        <f t="shared" si="385"/>
        <v>8.4967320261437912E-2</v>
      </c>
      <c r="CD305" s="132">
        <f t="shared" si="385"/>
        <v>0.10033085934006974</v>
      </c>
      <c r="CE305" s="133">
        <f t="shared" si="385"/>
        <v>4.3773846687478322E-2</v>
      </c>
      <c r="CF305" s="130">
        <f t="shared" si="385"/>
        <v>5.7202097816806928E-2</v>
      </c>
      <c r="CG305" s="131">
        <f t="shared" si="385"/>
        <v>7.8519543410584577E-2</v>
      </c>
      <c r="CH305" s="132">
        <f t="shared" si="385"/>
        <v>5.5303956893986976E-2</v>
      </c>
      <c r="CI305" s="130">
        <f t="shared" si="385"/>
        <v>6.9029057406094968E-2</v>
      </c>
      <c r="CJ305" s="136">
        <f t="shared" si="385"/>
        <v>6.132463729869999E-2</v>
      </c>
      <c r="CK305" s="137">
        <f t="shared" si="385"/>
        <v>6.3944782110813295E-2</v>
      </c>
    </row>
    <row r="306" spans="1:89">
      <c r="A306" s="249" t="s">
        <v>34</v>
      </c>
      <c r="B306" s="206">
        <v>289</v>
      </c>
      <c r="C306" s="200">
        <v>1154</v>
      </c>
      <c r="D306" s="201">
        <v>78</v>
      </c>
      <c r="E306" s="202">
        <v>493</v>
      </c>
      <c r="F306" s="199">
        <v>72</v>
      </c>
      <c r="G306" s="203">
        <v>179</v>
      </c>
      <c r="H306" s="201">
        <v>322</v>
      </c>
      <c r="I306" s="202">
        <v>1325</v>
      </c>
      <c r="J306" s="199">
        <v>88</v>
      </c>
      <c r="K306" s="200">
        <v>91</v>
      </c>
      <c r="L306" s="201">
        <v>167</v>
      </c>
      <c r="M306" s="199">
        <v>186</v>
      </c>
      <c r="N306" s="204">
        <v>602</v>
      </c>
      <c r="O306" s="207">
        <v>724</v>
      </c>
      <c r="P306" s="199">
        <v>222</v>
      </c>
      <c r="Q306" s="200">
        <v>690</v>
      </c>
      <c r="R306" s="201">
        <v>372</v>
      </c>
      <c r="S306" s="202">
        <v>857</v>
      </c>
      <c r="T306" s="199">
        <v>90</v>
      </c>
      <c r="U306" s="203">
        <v>161</v>
      </c>
      <c r="V306" s="201">
        <v>1226</v>
      </c>
      <c r="W306" s="208">
        <v>406</v>
      </c>
      <c r="X306" s="199">
        <v>368</v>
      </c>
      <c r="Y306" s="203">
        <v>338</v>
      </c>
      <c r="Z306" s="201">
        <v>992</v>
      </c>
      <c r="AA306" s="199">
        <v>1509</v>
      </c>
      <c r="AB306" s="173">
        <f t="shared" si="367"/>
        <v>4888</v>
      </c>
      <c r="AC306" s="174">
        <f t="shared" si="362"/>
        <v>8113</v>
      </c>
      <c r="BI306" s="147" t="s">
        <v>34</v>
      </c>
      <c r="BJ306" s="130">
        <f t="shared" ref="BJ306:CK306" si="386">B306/B312</f>
        <v>9.4515485495633971E-3</v>
      </c>
      <c r="BK306" s="131">
        <f t="shared" si="386"/>
        <v>6.2720800043480629E-2</v>
      </c>
      <c r="BL306" s="132">
        <f t="shared" si="386"/>
        <v>7.4144486692015212E-3</v>
      </c>
      <c r="BM306" s="133">
        <f t="shared" si="386"/>
        <v>5.8669522789479948E-2</v>
      </c>
      <c r="BN306" s="130">
        <f t="shared" si="386"/>
        <v>1.2532637075718016E-2</v>
      </c>
      <c r="BO306" s="131">
        <f t="shared" si="386"/>
        <v>5.7482337829158639E-2</v>
      </c>
      <c r="BP306" s="132">
        <f t="shared" si="386"/>
        <v>1.5829318651066758E-2</v>
      </c>
      <c r="BQ306" s="133">
        <f t="shared" si="386"/>
        <v>5.5238254054279401E-2</v>
      </c>
      <c r="BR306" s="130">
        <f t="shared" si="386"/>
        <v>4.4556962025316456E-2</v>
      </c>
      <c r="BS306" s="131">
        <f t="shared" si="386"/>
        <v>3.0847457627118643E-2</v>
      </c>
      <c r="BT306" s="132">
        <f t="shared" si="386"/>
        <v>4.4892473118279569E-2</v>
      </c>
      <c r="BU306" s="130">
        <f t="shared" si="386"/>
        <v>2.0845007284545556E-2</v>
      </c>
      <c r="BV306" s="134">
        <f t="shared" si="386"/>
        <v>4.4401829178344891E-2</v>
      </c>
      <c r="BW306" s="135">
        <f t="shared" si="386"/>
        <v>4.0476323586962598E-2</v>
      </c>
      <c r="BX306" s="130">
        <f t="shared" si="386"/>
        <v>2.842145691972859E-2</v>
      </c>
      <c r="BY306" s="131">
        <f t="shared" si="386"/>
        <v>7.495926127104835E-2</v>
      </c>
      <c r="BZ306" s="132">
        <f t="shared" si="386"/>
        <v>2.7858908110536956E-2</v>
      </c>
      <c r="CA306" s="133">
        <f t="shared" si="386"/>
        <v>5.7536085934877475E-2</v>
      </c>
      <c r="CB306" s="130">
        <f t="shared" si="386"/>
        <v>4.6899426784783739E-2</v>
      </c>
      <c r="CC306" s="131">
        <f t="shared" si="386"/>
        <v>5.8460421205519246E-2</v>
      </c>
      <c r="CD306" s="132">
        <f t="shared" si="386"/>
        <v>0.10963068943932755</v>
      </c>
      <c r="CE306" s="133">
        <f t="shared" si="386"/>
        <v>2.8165105792577177E-2</v>
      </c>
      <c r="CF306" s="130">
        <f t="shared" si="386"/>
        <v>4.488352238077814E-2</v>
      </c>
      <c r="CG306" s="131">
        <f t="shared" si="386"/>
        <v>5.8457281217571773E-2</v>
      </c>
      <c r="CH306" s="132">
        <f t="shared" si="386"/>
        <v>3.2792304386631846E-2</v>
      </c>
      <c r="CI306" s="130">
        <f t="shared" si="386"/>
        <v>5.3472714386959601E-2</v>
      </c>
      <c r="CJ306" s="136">
        <f t="shared" si="386"/>
        <v>3.0712584745496471E-2</v>
      </c>
      <c r="CK306" s="137">
        <f t="shared" si="386"/>
        <v>5.104634628210452E-2</v>
      </c>
    </row>
    <row r="307" spans="1:89">
      <c r="A307" s="248" t="s">
        <v>35</v>
      </c>
      <c r="B307" s="209">
        <v>0</v>
      </c>
      <c r="C307" s="193">
        <v>481</v>
      </c>
      <c r="D307" s="194">
        <v>1</v>
      </c>
      <c r="E307" s="195">
        <v>212</v>
      </c>
      <c r="F307" s="192">
        <v>0</v>
      </c>
      <c r="G307" s="196">
        <v>59</v>
      </c>
      <c r="H307" s="194">
        <v>11</v>
      </c>
      <c r="I307" s="195">
        <v>425</v>
      </c>
      <c r="J307" s="192">
        <v>15</v>
      </c>
      <c r="K307" s="193">
        <v>31</v>
      </c>
      <c r="L307" s="194">
        <v>28</v>
      </c>
      <c r="M307" s="192">
        <v>31</v>
      </c>
      <c r="N307" s="197">
        <v>55</v>
      </c>
      <c r="O307" s="210">
        <v>61</v>
      </c>
      <c r="P307" s="192">
        <v>34</v>
      </c>
      <c r="Q307" s="193">
        <v>54</v>
      </c>
      <c r="R307" s="194">
        <v>52</v>
      </c>
      <c r="S307" s="195">
        <v>32</v>
      </c>
      <c r="T307" s="192">
        <v>6</v>
      </c>
      <c r="U307" s="196">
        <v>2</v>
      </c>
      <c r="V307" s="194">
        <v>18</v>
      </c>
      <c r="W307" s="211">
        <v>8</v>
      </c>
      <c r="X307" s="192">
        <v>27</v>
      </c>
      <c r="Y307" s="196">
        <v>2</v>
      </c>
      <c r="Z307" s="194">
        <v>0</v>
      </c>
      <c r="AA307" s="192">
        <v>9</v>
      </c>
      <c r="AB307" s="173">
        <f t="shared" si="367"/>
        <v>247</v>
      </c>
      <c r="AC307" s="174">
        <f t="shared" si="362"/>
        <v>1407</v>
      </c>
      <c r="BI307" s="138" t="s">
        <v>35</v>
      </c>
      <c r="BJ307" s="130">
        <f t="shared" ref="BJ307:CK307" si="387">B307/B312</f>
        <v>0</v>
      </c>
      <c r="BK307" s="131">
        <f t="shared" si="387"/>
        <v>2.6142725148105877E-2</v>
      </c>
      <c r="BL307" s="132">
        <f t="shared" si="387"/>
        <v>9.5057034220532313E-5</v>
      </c>
      <c r="BM307" s="133">
        <f t="shared" si="387"/>
        <v>2.5229084850648578E-2</v>
      </c>
      <c r="BN307" s="130">
        <f t="shared" si="387"/>
        <v>0</v>
      </c>
      <c r="BO307" s="131">
        <f t="shared" si="387"/>
        <v>1.8946692357096982E-2</v>
      </c>
      <c r="BP307" s="132">
        <f t="shared" si="387"/>
        <v>5.4075312162029298E-4</v>
      </c>
      <c r="BQ307" s="133">
        <f t="shared" si="387"/>
        <v>1.771793054571226E-2</v>
      </c>
      <c r="BR307" s="130">
        <f t="shared" si="387"/>
        <v>7.5949367088607592E-3</v>
      </c>
      <c r="BS307" s="131">
        <f t="shared" si="387"/>
        <v>1.0508474576271187E-2</v>
      </c>
      <c r="BT307" s="132">
        <f t="shared" si="387"/>
        <v>7.526881720430108E-3</v>
      </c>
      <c r="BU307" s="130">
        <f t="shared" si="387"/>
        <v>3.474167880757593E-3</v>
      </c>
      <c r="BV307" s="134">
        <f t="shared" si="387"/>
        <v>4.0566455229384861E-3</v>
      </c>
      <c r="BW307" s="135">
        <f t="shared" si="387"/>
        <v>3.410297981774473E-3</v>
      </c>
      <c r="BX307" s="130">
        <f t="shared" si="387"/>
        <v>4.3528357444629368E-3</v>
      </c>
      <c r="BY307" s="131">
        <f t="shared" si="387"/>
        <v>5.8663769690385659E-3</v>
      </c>
      <c r="BZ307" s="132">
        <f t="shared" si="387"/>
        <v>3.8942559724406503E-3</v>
      </c>
      <c r="CA307" s="133">
        <f t="shared" si="387"/>
        <v>2.1483719368915744E-3</v>
      </c>
      <c r="CB307" s="130">
        <f t="shared" si="387"/>
        <v>3.126628452318916E-3</v>
      </c>
      <c r="CC307" s="131">
        <f t="shared" si="387"/>
        <v>7.2621641249092229E-4</v>
      </c>
      <c r="CD307" s="132">
        <f t="shared" si="387"/>
        <v>1.6095859787176965E-3</v>
      </c>
      <c r="CE307" s="133">
        <f t="shared" si="387"/>
        <v>5.5497745404092954E-4</v>
      </c>
      <c r="CF307" s="130">
        <f t="shared" si="387"/>
        <v>3.2930845225027441E-3</v>
      </c>
      <c r="CG307" s="131">
        <f t="shared" si="387"/>
        <v>3.4590107229332413E-4</v>
      </c>
      <c r="CH307" s="132">
        <f t="shared" si="387"/>
        <v>0</v>
      </c>
      <c r="CI307" s="130">
        <f t="shared" si="387"/>
        <v>3.1892274982282072E-4</v>
      </c>
      <c r="CJ307" s="136">
        <f t="shared" si="387"/>
        <v>1.5519657185224282E-3</v>
      </c>
      <c r="CK307" s="137">
        <f t="shared" si="387"/>
        <v>8.8527313224357283E-3</v>
      </c>
    </row>
    <row r="308" spans="1:89">
      <c r="A308" s="249" t="s">
        <v>36</v>
      </c>
      <c r="B308" s="206">
        <v>0</v>
      </c>
      <c r="C308" s="200">
        <v>0</v>
      </c>
      <c r="D308" s="201">
        <v>0</v>
      </c>
      <c r="E308" s="202">
        <v>0</v>
      </c>
      <c r="F308" s="199">
        <v>0</v>
      </c>
      <c r="G308" s="203">
        <v>0</v>
      </c>
      <c r="H308" s="201">
        <v>0</v>
      </c>
      <c r="I308" s="202">
        <v>0</v>
      </c>
      <c r="J308" s="199">
        <v>0</v>
      </c>
      <c r="K308" s="203">
        <v>0</v>
      </c>
      <c r="L308" s="201">
        <v>0</v>
      </c>
      <c r="M308" s="199">
        <v>6</v>
      </c>
      <c r="N308" s="204">
        <v>0</v>
      </c>
      <c r="O308" s="207">
        <v>0</v>
      </c>
      <c r="P308" s="199">
        <v>0</v>
      </c>
      <c r="Q308" s="203">
        <v>0</v>
      </c>
      <c r="R308" s="201">
        <v>0</v>
      </c>
      <c r="S308" s="202">
        <v>0</v>
      </c>
      <c r="T308" s="199">
        <v>0</v>
      </c>
      <c r="U308" s="203">
        <v>0</v>
      </c>
      <c r="V308" s="201">
        <v>0</v>
      </c>
      <c r="W308" s="202">
        <v>0</v>
      </c>
      <c r="X308" s="199">
        <v>0</v>
      </c>
      <c r="Y308" s="203">
        <v>0</v>
      </c>
      <c r="Z308" s="201">
        <v>0</v>
      </c>
      <c r="AA308" s="199">
        <v>0</v>
      </c>
      <c r="AB308" s="173">
        <f t="shared" si="367"/>
        <v>0</v>
      </c>
      <c r="AC308" s="174">
        <f t="shared" si="362"/>
        <v>6</v>
      </c>
      <c r="BI308" s="147" t="s">
        <v>36</v>
      </c>
      <c r="BJ308" s="130">
        <f t="shared" ref="BJ308:CK308" si="388">B308/B312</f>
        <v>0</v>
      </c>
      <c r="BK308" s="131">
        <f t="shared" si="388"/>
        <v>0</v>
      </c>
      <c r="BL308" s="132">
        <f t="shared" si="388"/>
        <v>0</v>
      </c>
      <c r="BM308" s="133">
        <f t="shared" si="388"/>
        <v>0</v>
      </c>
      <c r="BN308" s="130">
        <f t="shared" si="388"/>
        <v>0</v>
      </c>
      <c r="BO308" s="131">
        <f t="shared" si="388"/>
        <v>0</v>
      </c>
      <c r="BP308" s="132">
        <f t="shared" si="388"/>
        <v>0</v>
      </c>
      <c r="BQ308" s="133">
        <f t="shared" si="388"/>
        <v>0</v>
      </c>
      <c r="BR308" s="130">
        <f t="shared" si="388"/>
        <v>0</v>
      </c>
      <c r="BS308" s="131">
        <f t="shared" si="388"/>
        <v>0</v>
      </c>
      <c r="BT308" s="132">
        <f t="shared" si="388"/>
        <v>0</v>
      </c>
      <c r="BU308" s="130">
        <f t="shared" si="388"/>
        <v>6.7241958982405022E-4</v>
      </c>
      <c r="BV308" s="134">
        <f t="shared" si="388"/>
        <v>0</v>
      </c>
      <c r="BW308" s="135">
        <f t="shared" si="388"/>
        <v>0</v>
      </c>
      <c r="BX308" s="130">
        <f t="shared" si="388"/>
        <v>0</v>
      </c>
      <c r="BY308" s="131">
        <f t="shared" si="388"/>
        <v>0</v>
      </c>
      <c r="BZ308" s="132">
        <f t="shared" si="388"/>
        <v>0</v>
      </c>
      <c r="CA308" s="133">
        <f t="shared" si="388"/>
        <v>0</v>
      </c>
      <c r="CB308" s="130">
        <f t="shared" si="388"/>
        <v>0</v>
      </c>
      <c r="CC308" s="131">
        <f t="shared" si="388"/>
        <v>0</v>
      </c>
      <c r="CD308" s="132">
        <f t="shared" si="388"/>
        <v>0</v>
      </c>
      <c r="CE308" s="133">
        <f t="shared" si="388"/>
        <v>0</v>
      </c>
      <c r="CF308" s="130">
        <f t="shared" si="388"/>
        <v>0</v>
      </c>
      <c r="CG308" s="131">
        <f t="shared" si="388"/>
        <v>0</v>
      </c>
      <c r="CH308" s="132">
        <f t="shared" si="388"/>
        <v>0</v>
      </c>
      <c r="CI308" s="130">
        <f t="shared" si="388"/>
        <v>0</v>
      </c>
      <c r="CJ308" s="136">
        <f t="shared" si="388"/>
        <v>0</v>
      </c>
      <c r="CK308" s="137">
        <f t="shared" si="388"/>
        <v>3.775151949865982E-5</v>
      </c>
    </row>
    <row r="309" spans="1:89">
      <c r="A309" s="248" t="s">
        <v>37</v>
      </c>
      <c r="B309" s="60">
        <v>0</v>
      </c>
      <c r="C309" s="61">
        <v>0</v>
      </c>
      <c r="D309" s="140">
        <v>0</v>
      </c>
      <c r="E309" s="141">
        <v>0</v>
      </c>
      <c r="F309" s="139">
        <v>0</v>
      </c>
      <c r="G309" s="142">
        <v>0</v>
      </c>
      <c r="H309" s="140">
        <v>0</v>
      </c>
      <c r="I309" s="141">
        <v>0</v>
      </c>
      <c r="J309" s="139">
        <v>0</v>
      </c>
      <c r="K309" s="142">
        <v>0</v>
      </c>
      <c r="L309" s="140">
        <v>0</v>
      </c>
      <c r="M309" s="139">
        <v>0</v>
      </c>
      <c r="N309" s="143">
        <v>0</v>
      </c>
      <c r="O309" s="144">
        <v>0</v>
      </c>
      <c r="P309" s="139">
        <v>0</v>
      </c>
      <c r="Q309" s="142">
        <v>0</v>
      </c>
      <c r="R309" s="140">
        <v>0</v>
      </c>
      <c r="S309" s="141">
        <v>0</v>
      </c>
      <c r="T309" s="139">
        <v>0</v>
      </c>
      <c r="U309" s="142">
        <v>0</v>
      </c>
      <c r="V309" s="140">
        <v>0</v>
      </c>
      <c r="W309" s="141">
        <v>0</v>
      </c>
      <c r="X309" s="139">
        <v>0</v>
      </c>
      <c r="Y309" s="142">
        <v>0</v>
      </c>
      <c r="Z309" s="145">
        <v>0</v>
      </c>
      <c r="AA309" s="146">
        <v>0</v>
      </c>
      <c r="AB309" s="173"/>
      <c r="AC309" s="174">
        <f t="shared" si="362"/>
        <v>0</v>
      </c>
      <c r="BI309" s="138" t="s">
        <v>37</v>
      </c>
      <c r="BJ309" s="130">
        <f t="shared" ref="BJ309:CK309" si="389">B309/B312</f>
        <v>0</v>
      </c>
      <c r="BK309" s="131">
        <f t="shared" si="389"/>
        <v>0</v>
      </c>
      <c r="BL309" s="132">
        <f t="shared" si="389"/>
        <v>0</v>
      </c>
      <c r="BM309" s="133">
        <f t="shared" si="389"/>
        <v>0</v>
      </c>
      <c r="BN309" s="130">
        <f t="shared" si="389"/>
        <v>0</v>
      </c>
      <c r="BO309" s="131">
        <f t="shared" si="389"/>
        <v>0</v>
      </c>
      <c r="BP309" s="132">
        <f t="shared" si="389"/>
        <v>0</v>
      </c>
      <c r="BQ309" s="133">
        <f t="shared" si="389"/>
        <v>0</v>
      </c>
      <c r="BR309" s="130">
        <f t="shared" si="389"/>
        <v>0</v>
      </c>
      <c r="BS309" s="131">
        <f t="shared" si="389"/>
        <v>0</v>
      </c>
      <c r="BT309" s="132">
        <f t="shared" si="389"/>
        <v>0</v>
      </c>
      <c r="BU309" s="130">
        <f t="shared" si="389"/>
        <v>0</v>
      </c>
      <c r="BV309" s="134">
        <f t="shared" si="389"/>
        <v>0</v>
      </c>
      <c r="BW309" s="135">
        <f t="shared" si="389"/>
        <v>0</v>
      </c>
      <c r="BX309" s="130">
        <f t="shared" si="389"/>
        <v>0</v>
      </c>
      <c r="BY309" s="131">
        <f t="shared" si="389"/>
        <v>0</v>
      </c>
      <c r="BZ309" s="132">
        <f t="shared" si="389"/>
        <v>0</v>
      </c>
      <c r="CA309" s="133">
        <f t="shared" si="389"/>
        <v>0</v>
      </c>
      <c r="CB309" s="130">
        <f t="shared" si="389"/>
        <v>0</v>
      </c>
      <c r="CC309" s="131">
        <f t="shared" si="389"/>
        <v>0</v>
      </c>
      <c r="CD309" s="132">
        <f t="shared" si="389"/>
        <v>0</v>
      </c>
      <c r="CE309" s="133">
        <f t="shared" si="389"/>
        <v>0</v>
      </c>
      <c r="CF309" s="130">
        <f t="shared" si="389"/>
        <v>0</v>
      </c>
      <c r="CG309" s="131">
        <f t="shared" si="389"/>
        <v>0</v>
      </c>
      <c r="CH309" s="132">
        <f t="shared" si="389"/>
        <v>0</v>
      </c>
      <c r="CI309" s="130">
        <f t="shared" si="389"/>
        <v>0</v>
      </c>
      <c r="CJ309" s="136">
        <f t="shared" si="389"/>
        <v>0</v>
      </c>
      <c r="CK309" s="137">
        <f t="shared" si="389"/>
        <v>0</v>
      </c>
    </row>
    <row r="310" spans="1:89">
      <c r="A310" s="249" t="s">
        <v>38</v>
      </c>
      <c r="B310" s="58"/>
      <c r="C310" s="59"/>
      <c r="D310" s="153"/>
      <c r="E310" s="150"/>
      <c r="F310" s="151"/>
      <c r="G310" s="152"/>
      <c r="H310" s="153"/>
      <c r="I310" s="150"/>
      <c r="J310" s="151"/>
      <c r="K310" s="152"/>
      <c r="L310" s="153"/>
      <c r="M310" s="151"/>
      <c r="N310" s="155"/>
      <c r="O310" s="154"/>
      <c r="P310" s="151"/>
      <c r="Q310" s="152"/>
      <c r="R310" s="153"/>
      <c r="S310" s="150"/>
      <c r="T310" s="151"/>
      <c r="U310" s="152"/>
      <c r="V310" s="153"/>
      <c r="W310" s="150"/>
      <c r="X310" s="151"/>
      <c r="Y310" s="152"/>
      <c r="Z310" s="149"/>
      <c r="AA310" s="148"/>
      <c r="AB310" s="173"/>
      <c r="AC310" s="174"/>
      <c r="BI310" s="147" t="s">
        <v>38</v>
      </c>
      <c r="BJ310" s="130">
        <f t="shared" ref="BJ310:CK310" si="390">B310/B312</f>
        <v>0</v>
      </c>
      <c r="BK310" s="131">
        <f t="shared" si="390"/>
        <v>0</v>
      </c>
      <c r="BL310" s="132">
        <f t="shared" si="390"/>
        <v>0</v>
      </c>
      <c r="BM310" s="133">
        <f t="shared" si="390"/>
        <v>0</v>
      </c>
      <c r="BN310" s="130">
        <f t="shared" si="390"/>
        <v>0</v>
      </c>
      <c r="BO310" s="131">
        <f t="shared" si="390"/>
        <v>0</v>
      </c>
      <c r="BP310" s="132">
        <f t="shared" si="390"/>
        <v>0</v>
      </c>
      <c r="BQ310" s="133">
        <f t="shared" si="390"/>
        <v>0</v>
      </c>
      <c r="BR310" s="130">
        <f t="shared" si="390"/>
        <v>0</v>
      </c>
      <c r="BS310" s="131">
        <f t="shared" si="390"/>
        <v>0</v>
      </c>
      <c r="BT310" s="132">
        <f t="shared" si="390"/>
        <v>0</v>
      </c>
      <c r="BU310" s="130">
        <f t="shared" si="390"/>
        <v>0</v>
      </c>
      <c r="BV310" s="134">
        <f t="shared" si="390"/>
        <v>0</v>
      </c>
      <c r="BW310" s="135">
        <f t="shared" si="390"/>
        <v>0</v>
      </c>
      <c r="BX310" s="130">
        <f t="shared" si="390"/>
        <v>0</v>
      </c>
      <c r="BY310" s="131">
        <f t="shared" si="390"/>
        <v>0</v>
      </c>
      <c r="BZ310" s="132">
        <f t="shared" si="390"/>
        <v>0</v>
      </c>
      <c r="CA310" s="133">
        <f t="shared" si="390"/>
        <v>0</v>
      </c>
      <c r="CB310" s="130">
        <f t="shared" si="390"/>
        <v>0</v>
      </c>
      <c r="CC310" s="131">
        <f t="shared" si="390"/>
        <v>0</v>
      </c>
      <c r="CD310" s="132">
        <f t="shared" si="390"/>
        <v>0</v>
      </c>
      <c r="CE310" s="133">
        <f t="shared" si="390"/>
        <v>0</v>
      </c>
      <c r="CF310" s="130">
        <f t="shared" si="390"/>
        <v>0</v>
      </c>
      <c r="CG310" s="131">
        <f t="shared" si="390"/>
        <v>0</v>
      </c>
      <c r="CH310" s="132">
        <f t="shared" si="390"/>
        <v>0</v>
      </c>
      <c r="CI310" s="130">
        <f t="shared" si="390"/>
        <v>0</v>
      </c>
      <c r="CJ310" s="136">
        <f t="shared" si="390"/>
        <v>0</v>
      </c>
      <c r="CK310" s="137">
        <f t="shared" si="390"/>
        <v>0</v>
      </c>
    </row>
    <row r="311" spans="1:89" ht="14" thickBot="1">
      <c r="A311" s="248" t="s">
        <v>39</v>
      </c>
      <c r="B311" s="60"/>
      <c r="C311" s="61"/>
      <c r="D311" s="140"/>
      <c r="E311" s="141"/>
      <c r="F311" s="139"/>
      <c r="G311" s="142"/>
      <c r="H311" s="140"/>
      <c r="I311" s="141"/>
      <c r="J311" s="139"/>
      <c r="K311" s="142"/>
      <c r="L311" s="140"/>
      <c r="M311" s="139"/>
      <c r="N311" s="143"/>
      <c r="O311" s="144"/>
      <c r="P311" s="139"/>
      <c r="Q311" s="142"/>
      <c r="R311" s="140"/>
      <c r="S311" s="141"/>
      <c r="T311" s="139"/>
      <c r="U311" s="142"/>
      <c r="V311" s="140"/>
      <c r="W311" s="141"/>
      <c r="X311" s="139"/>
      <c r="Y311" s="142"/>
      <c r="Z311" s="145"/>
      <c r="AA311" s="146"/>
      <c r="AB311" s="173"/>
      <c r="AC311" s="174"/>
      <c r="BI311" s="138" t="s">
        <v>39</v>
      </c>
      <c r="BJ311" s="130">
        <f t="shared" ref="BJ311:CK311" si="391">B311/B312</f>
        <v>0</v>
      </c>
      <c r="BK311" s="131">
        <f t="shared" si="391"/>
        <v>0</v>
      </c>
      <c r="BL311" s="132">
        <f t="shared" si="391"/>
        <v>0</v>
      </c>
      <c r="BM311" s="133">
        <f t="shared" si="391"/>
        <v>0</v>
      </c>
      <c r="BN311" s="130">
        <f t="shared" si="391"/>
        <v>0</v>
      </c>
      <c r="BO311" s="131">
        <f t="shared" si="391"/>
        <v>0</v>
      </c>
      <c r="BP311" s="132">
        <f t="shared" si="391"/>
        <v>0</v>
      </c>
      <c r="BQ311" s="133">
        <f t="shared" si="391"/>
        <v>0</v>
      </c>
      <c r="BR311" s="130">
        <f t="shared" si="391"/>
        <v>0</v>
      </c>
      <c r="BS311" s="131">
        <f t="shared" si="391"/>
        <v>0</v>
      </c>
      <c r="BT311" s="132">
        <f t="shared" si="391"/>
        <v>0</v>
      </c>
      <c r="BU311" s="130">
        <f t="shared" si="391"/>
        <v>0</v>
      </c>
      <c r="BV311" s="134">
        <f t="shared" si="391"/>
        <v>0</v>
      </c>
      <c r="BW311" s="135">
        <f t="shared" si="391"/>
        <v>0</v>
      </c>
      <c r="BX311" s="130">
        <f t="shared" si="391"/>
        <v>0</v>
      </c>
      <c r="BY311" s="131">
        <f t="shared" si="391"/>
        <v>0</v>
      </c>
      <c r="BZ311" s="132">
        <f t="shared" si="391"/>
        <v>0</v>
      </c>
      <c r="CA311" s="133">
        <f t="shared" si="391"/>
        <v>0</v>
      </c>
      <c r="CB311" s="130">
        <f t="shared" si="391"/>
        <v>0</v>
      </c>
      <c r="CC311" s="131">
        <f t="shared" si="391"/>
        <v>0</v>
      </c>
      <c r="CD311" s="132">
        <f t="shared" si="391"/>
        <v>0</v>
      </c>
      <c r="CE311" s="133">
        <f t="shared" si="391"/>
        <v>0</v>
      </c>
      <c r="CF311" s="130">
        <f t="shared" si="391"/>
        <v>0</v>
      </c>
      <c r="CG311" s="131">
        <f t="shared" si="391"/>
        <v>0</v>
      </c>
      <c r="CH311" s="132">
        <f t="shared" si="391"/>
        <v>0</v>
      </c>
      <c r="CI311" s="130">
        <f t="shared" si="391"/>
        <v>0</v>
      </c>
      <c r="CJ311" s="136">
        <f t="shared" si="391"/>
        <v>0</v>
      </c>
      <c r="CK311" s="137">
        <f t="shared" si="391"/>
        <v>0</v>
      </c>
    </row>
    <row r="312" spans="1:89" ht="15" thickTop="1" thickBot="1">
      <c r="A312" s="242" t="s">
        <v>13</v>
      </c>
      <c r="B312" s="281">
        <f>SUM(B288:B311)</f>
        <v>30577</v>
      </c>
      <c r="C312" s="276">
        <f t="shared" ref="C312" si="392">SUM(C288:C311)</f>
        <v>18399</v>
      </c>
      <c r="D312" s="20">
        <f t="shared" ref="D312" si="393">SUM(D288:D311)</f>
        <v>10520</v>
      </c>
      <c r="E312" s="277">
        <f t="shared" ref="E312" si="394">SUM(E288:E311)</f>
        <v>8403</v>
      </c>
      <c r="F312" s="278">
        <f t="shared" ref="F312" si="395">SUM(F288:F311)</f>
        <v>5745</v>
      </c>
      <c r="G312" s="279">
        <f t="shared" ref="G312" si="396">SUM(G288:G311)</f>
        <v>3114</v>
      </c>
      <c r="H312" s="20">
        <f t="shared" ref="H312" si="397">SUM(H288:H311)</f>
        <v>20342</v>
      </c>
      <c r="I312" s="277">
        <f t="shared" ref="I312" si="398">SUM(I288:I311)</f>
        <v>23987</v>
      </c>
      <c r="J312" s="278">
        <f t="shared" ref="J312" si="399">SUM(J288:J311)</f>
        <v>1975</v>
      </c>
      <c r="K312" s="279">
        <f t="shared" ref="K312" si="400">SUM(K288:K311)</f>
        <v>2950</v>
      </c>
      <c r="L312" s="20">
        <f t="shared" ref="L312" si="401">SUM(L288:L311)</f>
        <v>3720</v>
      </c>
      <c r="M312" s="278">
        <f t="shared" ref="M312" si="402">SUM(M288:M311)</f>
        <v>8923</v>
      </c>
      <c r="N312" s="22">
        <f t="shared" ref="N312" si="403">SUM(N288:N311)</f>
        <v>13558</v>
      </c>
      <c r="O312" s="21">
        <f t="shared" ref="O312" si="404">SUM(O288:O311)</f>
        <v>17887</v>
      </c>
      <c r="P312" s="278">
        <f t="shared" ref="P312" si="405">SUM(P288:P311)</f>
        <v>7811</v>
      </c>
      <c r="Q312" s="279">
        <f t="shared" ref="Q312" si="406">SUM(Q288:Q311)</f>
        <v>9205</v>
      </c>
      <c r="R312" s="20">
        <f t="shared" ref="R312" si="407">SUM(R288:R311)</f>
        <v>13353</v>
      </c>
      <c r="S312" s="277">
        <f t="shared" ref="S312" si="408">SUM(S288:S311)</f>
        <v>14895</v>
      </c>
      <c r="T312" s="278">
        <f t="shared" ref="T312" si="409">SUM(T288:T311)</f>
        <v>1919</v>
      </c>
      <c r="U312" s="279">
        <f t="shared" ref="U312" si="410">SUM(U288:U311)</f>
        <v>2754</v>
      </c>
      <c r="V312" s="20">
        <f t="shared" ref="V312" si="411">SUM(V288:V311)</f>
        <v>11183</v>
      </c>
      <c r="W312" s="277">
        <f t="shared" ref="W312" si="412">SUM(W288:W311)</f>
        <v>14415</v>
      </c>
      <c r="X312" s="278">
        <f t="shared" ref="X312" si="413">SUM(X288:X311)</f>
        <v>8199</v>
      </c>
      <c r="Y312" s="279">
        <f t="shared" ref="Y312" si="414">SUM(Y288:Y311)</f>
        <v>5782</v>
      </c>
      <c r="Z312" s="20">
        <f t="shared" ref="Z312" si="415">SUM(Z288:Z311)</f>
        <v>30251</v>
      </c>
      <c r="AA312" s="277">
        <f t="shared" ref="AA312" si="416">SUM(AA288:AA311)</f>
        <v>28220</v>
      </c>
      <c r="AB312" s="175">
        <f>SUM(AB288:AB311)</f>
        <v>159153</v>
      </c>
      <c r="AC312" s="176">
        <f>SUM(AC288:AC311)</f>
        <v>158934</v>
      </c>
      <c r="BI312" s="242" t="s">
        <v>13</v>
      </c>
      <c r="BJ312" s="156">
        <f>SUM(BJ288:BJ311)</f>
        <v>1</v>
      </c>
      <c r="BK312" s="157">
        <f t="shared" ref="BK312:CK312" si="417">SUM(BK288:BK311)</f>
        <v>1.0000000000000002</v>
      </c>
      <c r="BL312" s="156">
        <f t="shared" si="417"/>
        <v>1</v>
      </c>
      <c r="BM312" s="157">
        <f t="shared" si="417"/>
        <v>0.99999999999999978</v>
      </c>
      <c r="BN312" s="156">
        <f t="shared" si="417"/>
        <v>1</v>
      </c>
      <c r="BO312" s="157">
        <f t="shared" si="417"/>
        <v>1</v>
      </c>
      <c r="BP312" s="156">
        <f t="shared" si="417"/>
        <v>1.0000000000000002</v>
      </c>
      <c r="BQ312" s="157">
        <f t="shared" si="417"/>
        <v>0.99999999999999989</v>
      </c>
      <c r="BR312" s="156">
        <f t="shared" si="417"/>
        <v>1</v>
      </c>
      <c r="BS312" s="157">
        <f t="shared" si="417"/>
        <v>1</v>
      </c>
      <c r="BT312" s="156">
        <f t="shared" si="417"/>
        <v>1</v>
      </c>
      <c r="BU312" s="157">
        <f t="shared" si="417"/>
        <v>0.99999999999999989</v>
      </c>
      <c r="BV312" s="156">
        <f t="shared" si="417"/>
        <v>1</v>
      </c>
      <c r="BW312" s="157">
        <f t="shared" si="417"/>
        <v>1</v>
      </c>
      <c r="BX312" s="156">
        <f t="shared" si="417"/>
        <v>1</v>
      </c>
      <c r="BY312" s="157">
        <f t="shared" si="417"/>
        <v>0.99999999999999989</v>
      </c>
      <c r="BZ312" s="156">
        <f t="shared" si="417"/>
        <v>1</v>
      </c>
      <c r="CA312" s="157">
        <f t="shared" si="417"/>
        <v>0.99999999999999989</v>
      </c>
      <c r="CB312" s="156">
        <f t="shared" si="417"/>
        <v>1</v>
      </c>
      <c r="CC312" s="157">
        <f t="shared" si="417"/>
        <v>1</v>
      </c>
      <c r="CD312" s="156">
        <f t="shared" si="417"/>
        <v>1.0000000000000002</v>
      </c>
      <c r="CE312" s="157">
        <f t="shared" si="417"/>
        <v>1</v>
      </c>
      <c r="CF312" s="156">
        <f t="shared" si="417"/>
        <v>1</v>
      </c>
      <c r="CG312" s="157">
        <f t="shared" si="417"/>
        <v>1</v>
      </c>
      <c r="CH312" s="156">
        <f t="shared" si="417"/>
        <v>1.0000000000000002</v>
      </c>
      <c r="CI312" s="157">
        <f t="shared" si="417"/>
        <v>0.99999999999999978</v>
      </c>
      <c r="CJ312" s="156">
        <f t="shared" si="417"/>
        <v>1</v>
      </c>
      <c r="CK312" s="157">
        <f t="shared" si="417"/>
        <v>1</v>
      </c>
    </row>
    <row r="313" spans="1:89" ht="14" thickTop="1">
      <c r="A313" s="190"/>
    </row>
    <row r="315" spans="1:89">
      <c r="A315" s="318">
        <f>+A284+1</f>
        <v>43535</v>
      </c>
      <c r="B315" s="318"/>
      <c r="C315" s="318"/>
      <c r="D315" s="318"/>
      <c r="BI315" s="317">
        <f>+BI284+1</f>
        <v>43535</v>
      </c>
      <c r="BJ315" s="317"/>
      <c r="BK315" s="317"/>
      <c r="BL315" s="317"/>
    </row>
    <row r="316" spans="1:89" ht="14" thickBot="1">
      <c r="AE316" s="246" t="s">
        <v>87</v>
      </c>
    </row>
    <row r="317" spans="1:89" ht="15" thickTop="1" thickBot="1">
      <c r="A317" s="315" t="s">
        <v>0</v>
      </c>
      <c r="B317" s="309" t="s">
        <v>1</v>
      </c>
      <c r="C317" s="310"/>
      <c r="D317" s="309" t="s">
        <v>2</v>
      </c>
      <c r="E317" s="310"/>
      <c r="F317" s="309" t="s">
        <v>3</v>
      </c>
      <c r="G317" s="310"/>
      <c r="H317" s="309" t="s">
        <v>4</v>
      </c>
      <c r="I317" s="310"/>
      <c r="J317" s="309" t="s">
        <v>5</v>
      </c>
      <c r="K317" s="310"/>
      <c r="L317" s="309" t="s">
        <v>6</v>
      </c>
      <c r="M317" s="310"/>
      <c r="N317" s="309" t="s">
        <v>7</v>
      </c>
      <c r="O317" s="310"/>
      <c r="P317" s="309" t="s">
        <v>8</v>
      </c>
      <c r="Q317" s="310"/>
      <c r="R317" s="309" t="s">
        <v>9</v>
      </c>
      <c r="S317" s="310"/>
      <c r="T317" s="309" t="s">
        <v>10</v>
      </c>
      <c r="U317" s="310"/>
      <c r="V317" s="309" t="s">
        <v>11</v>
      </c>
      <c r="W317" s="310"/>
      <c r="X317" s="309" t="s">
        <v>12</v>
      </c>
      <c r="Y317" s="310"/>
      <c r="Z317" s="311" t="s">
        <v>40</v>
      </c>
      <c r="AA317" s="312"/>
      <c r="AB317" s="313" t="s">
        <v>41</v>
      </c>
      <c r="AC317" s="314"/>
      <c r="AE317" s="315" t="s">
        <v>0</v>
      </c>
      <c r="AF317" s="309" t="s">
        <v>1</v>
      </c>
      <c r="AG317" s="310"/>
      <c r="AH317" s="309" t="s">
        <v>2</v>
      </c>
      <c r="AI317" s="310"/>
      <c r="AJ317" s="309" t="s">
        <v>3</v>
      </c>
      <c r="AK317" s="310"/>
      <c r="AL317" s="309" t="s">
        <v>4</v>
      </c>
      <c r="AM317" s="310"/>
      <c r="AN317" s="309" t="s">
        <v>5</v>
      </c>
      <c r="AO317" s="310"/>
      <c r="AP317" s="309" t="s">
        <v>6</v>
      </c>
      <c r="AQ317" s="310"/>
      <c r="AR317" s="309" t="s">
        <v>7</v>
      </c>
      <c r="AS317" s="310"/>
      <c r="AT317" s="309" t="s">
        <v>8</v>
      </c>
      <c r="AU317" s="310"/>
      <c r="AV317" s="309" t="s">
        <v>9</v>
      </c>
      <c r="AW317" s="310"/>
      <c r="AX317" s="309" t="s">
        <v>10</v>
      </c>
      <c r="AY317" s="310"/>
      <c r="AZ317" s="309" t="s">
        <v>11</v>
      </c>
      <c r="BA317" s="310"/>
      <c r="BB317" s="309" t="s">
        <v>12</v>
      </c>
      <c r="BC317" s="310"/>
      <c r="BD317" s="311" t="s">
        <v>40</v>
      </c>
      <c r="BE317" s="312"/>
      <c r="BF317" s="313" t="s">
        <v>41</v>
      </c>
      <c r="BG317" s="314"/>
      <c r="BI317" s="315" t="s">
        <v>0</v>
      </c>
      <c r="BJ317" s="309" t="s">
        <v>1</v>
      </c>
      <c r="BK317" s="310"/>
      <c r="BL317" s="309" t="s">
        <v>2</v>
      </c>
      <c r="BM317" s="310"/>
      <c r="BN317" s="309" t="s">
        <v>3</v>
      </c>
      <c r="BO317" s="310"/>
      <c r="BP317" s="309" t="s">
        <v>4</v>
      </c>
      <c r="BQ317" s="310"/>
      <c r="BR317" s="309" t="s">
        <v>5</v>
      </c>
      <c r="BS317" s="310"/>
      <c r="BT317" s="309" t="s">
        <v>6</v>
      </c>
      <c r="BU317" s="310"/>
      <c r="BV317" s="309" t="s">
        <v>7</v>
      </c>
      <c r="BW317" s="310"/>
      <c r="BX317" s="309" t="s">
        <v>8</v>
      </c>
      <c r="BY317" s="310"/>
      <c r="BZ317" s="309" t="s">
        <v>9</v>
      </c>
      <c r="CA317" s="310"/>
      <c r="CB317" s="309" t="s">
        <v>10</v>
      </c>
      <c r="CC317" s="310"/>
      <c r="CD317" s="309" t="s">
        <v>11</v>
      </c>
      <c r="CE317" s="310"/>
      <c r="CF317" s="309" t="s">
        <v>12</v>
      </c>
      <c r="CG317" s="310"/>
      <c r="CH317" s="311" t="s">
        <v>40</v>
      </c>
      <c r="CI317" s="312"/>
      <c r="CJ317" s="309" t="s">
        <v>41</v>
      </c>
      <c r="CK317" s="310"/>
    </row>
    <row r="318" spans="1:89" ht="15" thickTop="1" thickBot="1">
      <c r="A318" s="316"/>
      <c r="B318" s="117" t="s">
        <v>14</v>
      </c>
      <c r="C318" s="118" t="s">
        <v>15</v>
      </c>
      <c r="D318" s="119" t="s">
        <v>14</v>
      </c>
      <c r="E318" s="120" t="s">
        <v>15</v>
      </c>
      <c r="F318" s="117" t="s">
        <v>14</v>
      </c>
      <c r="G318" s="118" t="s">
        <v>15</v>
      </c>
      <c r="H318" s="119" t="s">
        <v>14</v>
      </c>
      <c r="I318" s="120" t="s">
        <v>15</v>
      </c>
      <c r="J318" s="117" t="s">
        <v>14</v>
      </c>
      <c r="K318" s="118" t="s">
        <v>15</v>
      </c>
      <c r="L318" s="119" t="s">
        <v>14</v>
      </c>
      <c r="M318" s="117" t="s">
        <v>15</v>
      </c>
      <c r="N318" s="121" t="s">
        <v>14</v>
      </c>
      <c r="O318" s="122" t="s">
        <v>15</v>
      </c>
      <c r="P318" s="117" t="s">
        <v>14</v>
      </c>
      <c r="Q318" s="118" t="s">
        <v>15</v>
      </c>
      <c r="R318" s="119" t="s">
        <v>14</v>
      </c>
      <c r="S318" s="120" t="s">
        <v>15</v>
      </c>
      <c r="T318" s="117" t="s">
        <v>14</v>
      </c>
      <c r="U318" s="118" t="s">
        <v>15</v>
      </c>
      <c r="V318" s="119" t="s">
        <v>14</v>
      </c>
      <c r="W318" s="120" t="s">
        <v>15</v>
      </c>
      <c r="X318" s="117" t="s">
        <v>14</v>
      </c>
      <c r="Y318" s="118" t="s">
        <v>15</v>
      </c>
      <c r="Z318" s="28" t="s">
        <v>14</v>
      </c>
      <c r="AA318" s="123" t="s">
        <v>15</v>
      </c>
      <c r="AB318" s="177" t="s">
        <v>14</v>
      </c>
      <c r="AC318" s="178" t="s">
        <v>15</v>
      </c>
      <c r="AE318" s="316"/>
      <c r="AF318" s="117" t="s">
        <v>14</v>
      </c>
      <c r="AG318" s="118" t="s">
        <v>15</v>
      </c>
      <c r="AH318" s="119" t="s">
        <v>14</v>
      </c>
      <c r="AI318" s="120" t="s">
        <v>15</v>
      </c>
      <c r="AJ318" s="117" t="s">
        <v>14</v>
      </c>
      <c r="AK318" s="118" t="s">
        <v>15</v>
      </c>
      <c r="AL318" s="119" t="s">
        <v>14</v>
      </c>
      <c r="AM318" s="120" t="s">
        <v>15</v>
      </c>
      <c r="AN318" s="117" t="s">
        <v>14</v>
      </c>
      <c r="AO318" s="118" t="s">
        <v>15</v>
      </c>
      <c r="AP318" s="119" t="s">
        <v>14</v>
      </c>
      <c r="AQ318" s="117" t="s">
        <v>15</v>
      </c>
      <c r="AR318" s="121" t="s">
        <v>14</v>
      </c>
      <c r="AS318" s="122" t="s">
        <v>15</v>
      </c>
      <c r="AT318" s="117" t="s">
        <v>14</v>
      </c>
      <c r="AU318" s="118" t="s">
        <v>15</v>
      </c>
      <c r="AV318" s="119" t="s">
        <v>14</v>
      </c>
      <c r="AW318" s="120" t="s">
        <v>15</v>
      </c>
      <c r="AX318" s="117" t="s">
        <v>14</v>
      </c>
      <c r="AY318" s="118" t="s">
        <v>15</v>
      </c>
      <c r="AZ318" s="119" t="s">
        <v>14</v>
      </c>
      <c r="BA318" s="120" t="s">
        <v>15</v>
      </c>
      <c r="BB318" s="117" t="s">
        <v>14</v>
      </c>
      <c r="BC318" s="118" t="s">
        <v>15</v>
      </c>
      <c r="BD318" s="28" t="s">
        <v>14</v>
      </c>
      <c r="BE318" s="123" t="s">
        <v>15</v>
      </c>
      <c r="BF318" s="177" t="s">
        <v>14</v>
      </c>
      <c r="BG318" s="178" t="s">
        <v>15</v>
      </c>
      <c r="BI318" s="316"/>
      <c r="BJ318" s="117" t="s">
        <v>14</v>
      </c>
      <c r="BK318" s="118" t="s">
        <v>15</v>
      </c>
      <c r="BL318" s="119" t="s">
        <v>14</v>
      </c>
      <c r="BM318" s="120" t="s">
        <v>15</v>
      </c>
      <c r="BN318" s="117" t="s">
        <v>14</v>
      </c>
      <c r="BO318" s="118" t="s">
        <v>15</v>
      </c>
      <c r="BP318" s="119" t="s">
        <v>14</v>
      </c>
      <c r="BQ318" s="120" t="s">
        <v>15</v>
      </c>
      <c r="BR318" s="117" t="s">
        <v>14</v>
      </c>
      <c r="BS318" s="118" t="s">
        <v>15</v>
      </c>
      <c r="BT318" s="119" t="s">
        <v>14</v>
      </c>
      <c r="BU318" s="117" t="s">
        <v>15</v>
      </c>
      <c r="BV318" s="121" t="s">
        <v>14</v>
      </c>
      <c r="BW318" s="122" t="s">
        <v>15</v>
      </c>
      <c r="BX318" s="117" t="s">
        <v>14</v>
      </c>
      <c r="BY318" s="118" t="s">
        <v>15</v>
      </c>
      <c r="BZ318" s="119" t="s">
        <v>14</v>
      </c>
      <c r="CA318" s="120" t="s">
        <v>15</v>
      </c>
      <c r="CB318" s="117" t="s">
        <v>14</v>
      </c>
      <c r="CC318" s="118" t="s">
        <v>15</v>
      </c>
      <c r="CD318" s="119" t="s">
        <v>14</v>
      </c>
      <c r="CE318" s="120" t="s">
        <v>15</v>
      </c>
      <c r="CF318" s="117" t="s">
        <v>14</v>
      </c>
      <c r="CG318" s="118" t="s">
        <v>15</v>
      </c>
      <c r="CH318" s="28" t="s">
        <v>14</v>
      </c>
      <c r="CI318" s="123" t="s">
        <v>15</v>
      </c>
      <c r="CJ318" s="121" t="s">
        <v>14</v>
      </c>
      <c r="CK318" s="122" t="s">
        <v>15</v>
      </c>
    </row>
    <row r="319" spans="1:89" ht="14" thickTop="1">
      <c r="A319" s="126" t="s">
        <v>16</v>
      </c>
      <c r="B319" s="127"/>
      <c r="C319" s="189"/>
      <c r="D319" s="128"/>
      <c r="E319" s="181"/>
      <c r="F319" s="127"/>
      <c r="G319" s="129"/>
      <c r="H319" s="128"/>
      <c r="I319" s="181"/>
      <c r="J319" s="127"/>
      <c r="K319" s="129"/>
      <c r="L319" s="128"/>
      <c r="M319" s="127"/>
      <c r="N319" s="180"/>
      <c r="O319" s="182"/>
      <c r="P319" s="127"/>
      <c r="Q319" s="129"/>
      <c r="R319" s="128"/>
      <c r="S319" s="181"/>
      <c r="T319" s="127"/>
      <c r="U319" s="129"/>
      <c r="V319" s="128"/>
      <c r="W319" s="181"/>
      <c r="X319" s="127"/>
      <c r="Y319" s="129"/>
      <c r="Z319" s="187"/>
      <c r="AA319" s="188"/>
      <c r="AB319" s="171">
        <f>B319+D319+F319+H319+J319+L319+N319+P319+R319+T319+V319+X319+Z319</f>
        <v>0</v>
      </c>
      <c r="AC319" s="172">
        <f>C319+E319+G319+I319+K319+M319+O319+Q319+S319+U319+W319+Y319+AA319</f>
        <v>0</v>
      </c>
      <c r="AE319" s="254" t="str">
        <f>$AE$9</f>
        <v>07:00 - 07:59</v>
      </c>
      <c r="AF319" s="127">
        <f>SUMIF($A$9:$A$32,$AE319,B$319:B$342)</f>
        <v>6369</v>
      </c>
      <c r="AG319" s="189">
        <f t="shared" ref="AG319:BE321" si="418">SUMIF($A$9:$A$32,$AE319,C$319:C$342)</f>
        <v>799</v>
      </c>
      <c r="AH319" s="128">
        <f t="shared" si="418"/>
        <v>1951</v>
      </c>
      <c r="AI319" s="181">
        <f t="shared" si="418"/>
        <v>1048</v>
      </c>
      <c r="AJ319" s="127">
        <f t="shared" si="418"/>
        <v>1002</v>
      </c>
      <c r="AK319" s="129">
        <f t="shared" si="418"/>
        <v>564</v>
      </c>
      <c r="AL319" s="128">
        <f t="shared" si="418"/>
        <v>1291</v>
      </c>
      <c r="AM319" s="181">
        <f t="shared" si="418"/>
        <v>1279</v>
      </c>
      <c r="AN319" s="127">
        <f t="shared" si="418"/>
        <v>478</v>
      </c>
      <c r="AO319" s="129">
        <f t="shared" si="418"/>
        <v>678</v>
      </c>
      <c r="AP319" s="128">
        <f t="shared" si="418"/>
        <v>421</v>
      </c>
      <c r="AQ319" s="127">
        <f t="shared" si="418"/>
        <v>2115</v>
      </c>
      <c r="AR319" s="180">
        <f t="shared" si="418"/>
        <v>1518</v>
      </c>
      <c r="AS319" s="182">
        <f t="shared" si="418"/>
        <v>2930</v>
      </c>
      <c r="AT319" s="127">
        <f t="shared" si="418"/>
        <v>1430</v>
      </c>
      <c r="AU319" s="129">
        <f t="shared" si="418"/>
        <v>1459</v>
      </c>
      <c r="AV319" s="128">
        <f t="shared" si="418"/>
        <v>1756</v>
      </c>
      <c r="AW319" s="181">
        <f t="shared" si="418"/>
        <v>1863</v>
      </c>
      <c r="AX319" s="127">
        <f t="shared" si="418"/>
        <v>314</v>
      </c>
      <c r="AY319" s="129">
        <f t="shared" si="418"/>
        <v>1929</v>
      </c>
      <c r="AZ319" s="128">
        <f t="shared" si="418"/>
        <v>662</v>
      </c>
      <c r="BA319" s="181">
        <f t="shared" si="418"/>
        <v>3044</v>
      </c>
      <c r="BB319" s="127">
        <f t="shared" si="418"/>
        <v>1207</v>
      </c>
      <c r="BC319" s="129">
        <f t="shared" si="418"/>
        <v>1722</v>
      </c>
      <c r="BD319" s="187">
        <f t="shared" si="418"/>
        <v>4804</v>
      </c>
      <c r="BE319" s="188">
        <f t="shared" si="418"/>
        <v>2138</v>
      </c>
      <c r="BF319" s="171">
        <f>AF319+AH319+AJ319+AL319+AN319+AP319+AR319+AT319+AV319+AX319+AZ319+BB319+BD319</f>
        <v>23203</v>
      </c>
      <c r="BG319" s="172">
        <f>AG319+AI319+AK319+AM319+AO319+AQ319+AS319+AU319+AW319+AY319+BA319+BC319+BE319</f>
        <v>21568</v>
      </c>
      <c r="BI319" s="126" t="s">
        <v>16</v>
      </c>
      <c r="BJ319" s="130">
        <f t="shared" ref="BJ319:CK319" si="419">B319/B343</f>
        <v>0</v>
      </c>
      <c r="BK319" s="131">
        <f t="shared" si="419"/>
        <v>0</v>
      </c>
      <c r="BL319" s="132">
        <f t="shared" si="419"/>
        <v>0</v>
      </c>
      <c r="BM319" s="133">
        <f t="shared" si="419"/>
        <v>0</v>
      </c>
      <c r="BN319" s="130">
        <f t="shared" si="419"/>
        <v>0</v>
      </c>
      <c r="BO319" s="131">
        <f t="shared" si="419"/>
        <v>0</v>
      </c>
      <c r="BP319" s="132">
        <f t="shared" si="419"/>
        <v>0</v>
      </c>
      <c r="BQ319" s="133">
        <f t="shared" si="419"/>
        <v>0</v>
      </c>
      <c r="BR319" s="130">
        <f t="shared" si="419"/>
        <v>0</v>
      </c>
      <c r="BS319" s="131">
        <f t="shared" si="419"/>
        <v>0</v>
      </c>
      <c r="BT319" s="132">
        <f t="shared" si="419"/>
        <v>0</v>
      </c>
      <c r="BU319" s="130">
        <f t="shared" si="419"/>
        <v>0</v>
      </c>
      <c r="BV319" s="134">
        <f t="shared" si="419"/>
        <v>0</v>
      </c>
      <c r="BW319" s="135">
        <f t="shared" si="419"/>
        <v>0</v>
      </c>
      <c r="BX319" s="130">
        <f t="shared" si="419"/>
        <v>0</v>
      </c>
      <c r="BY319" s="131">
        <f t="shared" si="419"/>
        <v>0</v>
      </c>
      <c r="BZ319" s="132">
        <f t="shared" si="419"/>
        <v>0</v>
      </c>
      <c r="CA319" s="133">
        <f t="shared" si="419"/>
        <v>0</v>
      </c>
      <c r="CB319" s="130">
        <f t="shared" si="419"/>
        <v>0</v>
      </c>
      <c r="CC319" s="131">
        <f t="shared" si="419"/>
        <v>0</v>
      </c>
      <c r="CD319" s="132">
        <f t="shared" si="419"/>
        <v>0</v>
      </c>
      <c r="CE319" s="133">
        <f t="shared" si="419"/>
        <v>0</v>
      </c>
      <c r="CF319" s="130">
        <f t="shared" si="419"/>
        <v>0</v>
      </c>
      <c r="CG319" s="131">
        <f t="shared" si="419"/>
        <v>0</v>
      </c>
      <c r="CH319" s="132">
        <f t="shared" si="419"/>
        <v>0</v>
      </c>
      <c r="CI319" s="130">
        <f t="shared" si="419"/>
        <v>0</v>
      </c>
      <c r="CJ319" s="136">
        <f t="shared" si="419"/>
        <v>0</v>
      </c>
      <c r="CK319" s="137">
        <f t="shared" si="419"/>
        <v>0</v>
      </c>
    </row>
    <row r="320" spans="1:89">
      <c r="A320" s="138" t="s">
        <v>17</v>
      </c>
      <c r="B320" s="192">
        <v>904</v>
      </c>
      <c r="C320" s="193">
        <v>0</v>
      </c>
      <c r="D320" s="194">
        <v>226</v>
      </c>
      <c r="E320" s="195">
        <v>0</v>
      </c>
      <c r="F320" s="192">
        <v>180</v>
      </c>
      <c r="G320" s="196">
        <v>1</v>
      </c>
      <c r="H320" s="194">
        <v>366</v>
      </c>
      <c r="I320" s="195">
        <v>14</v>
      </c>
      <c r="J320" s="192">
        <v>10</v>
      </c>
      <c r="K320" s="196">
        <v>8</v>
      </c>
      <c r="L320" s="194">
        <v>6</v>
      </c>
      <c r="M320" s="192">
        <v>5</v>
      </c>
      <c r="N320" s="197">
        <v>88</v>
      </c>
      <c r="O320" s="198">
        <v>19</v>
      </c>
      <c r="P320" s="192">
        <v>17</v>
      </c>
      <c r="Q320" s="196">
        <v>13</v>
      </c>
      <c r="R320" s="194">
        <v>11</v>
      </c>
      <c r="S320" s="195">
        <v>29</v>
      </c>
      <c r="T320" s="192">
        <v>0</v>
      </c>
      <c r="U320" s="196">
        <v>0</v>
      </c>
      <c r="V320" s="194">
        <v>0</v>
      </c>
      <c r="W320" s="195">
        <v>0</v>
      </c>
      <c r="X320" s="192">
        <v>0</v>
      </c>
      <c r="Y320" s="196">
        <v>0</v>
      </c>
      <c r="Z320" s="194">
        <v>0</v>
      </c>
      <c r="AA320" s="192">
        <v>0</v>
      </c>
      <c r="AB320" s="173">
        <f>B320+D320+F320+H320+J320+L320+N320+P320+R320+T320+V320+X320+Z320</f>
        <v>1808</v>
      </c>
      <c r="AC320" s="174">
        <f t="shared" ref="AC320:AC340" si="420">C320+E320+G320+I320+K320+M320+O320+Q320+S320+U320+W320+Y320+AA320</f>
        <v>89</v>
      </c>
      <c r="AE320" s="255" t="str">
        <f>$AE$10</f>
        <v>08:00 - 08:59</v>
      </c>
      <c r="AF320" s="127">
        <f>SUMIF($A$9:$A$32,$AE320,B$319:B$342)</f>
        <v>6107</v>
      </c>
      <c r="AG320" s="193">
        <f t="shared" si="418"/>
        <v>1072</v>
      </c>
      <c r="AH320" s="194">
        <f t="shared" si="418"/>
        <v>1866</v>
      </c>
      <c r="AI320" s="195">
        <f t="shared" si="418"/>
        <v>1523</v>
      </c>
      <c r="AJ320" s="192">
        <f t="shared" si="418"/>
        <v>801</v>
      </c>
      <c r="AK320" s="196">
        <f t="shared" si="418"/>
        <v>724</v>
      </c>
      <c r="AL320" s="194">
        <f t="shared" si="418"/>
        <v>1021</v>
      </c>
      <c r="AM320" s="195">
        <f t="shared" si="418"/>
        <v>1838</v>
      </c>
      <c r="AN320" s="192">
        <f t="shared" si="418"/>
        <v>401</v>
      </c>
      <c r="AO320" s="196">
        <f t="shared" si="418"/>
        <v>1071</v>
      </c>
      <c r="AP320" s="194">
        <f t="shared" si="418"/>
        <v>455</v>
      </c>
      <c r="AQ320" s="192">
        <f t="shared" si="418"/>
        <v>2719</v>
      </c>
      <c r="AR320" s="197">
        <f t="shared" si="418"/>
        <v>1399</v>
      </c>
      <c r="AS320" s="198">
        <f t="shared" si="418"/>
        <v>3087</v>
      </c>
      <c r="AT320" s="192">
        <f t="shared" si="418"/>
        <v>1153</v>
      </c>
      <c r="AU320" s="196">
        <f t="shared" si="418"/>
        <v>1327</v>
      </c>
      <c r="AV320" s="194">
        <f t="shared" si="418"/>
        <v>1721</v>
      </c>
      <c r="AW320" s="195">
        <f t="shared" si="418"/>
        <v>1297</v>
      </c>
      <c r="AX320" s="192">
        <f t="shared" si="418"/>
        <v>264</v>
      </c>
      <c r="AY320" s="196">
        <f t="shared" si="418"/>
        <v>1550</v>
      </c>
      <c r="AZ320" s="194">
        <f t="shared" si="418"/>
        <v>652</v>
      </c>
      <c r="BA320" s="195">
        <f t="shared" si="418"/>
        <v>2401</v>
      </c>
      <c r="BB320" s="192">
        <f t="shared" si="418"/>
        <v>1136</v>
      </c>
      <c r="BC320" s="196">
        <f t="shared" si="418"/>
        <v>1638</v>
      </c>
      <c r="BD320" s="194">
        <f t="shared" si="418"/>
        <v>4482</v>
      </c>
      <c r="BE320" s="192">
        <f t="shared" si="418"/>
        <v>2118</v>
      </c>
      <c r="BF320" s="173">
        <f>SUM(AF320,AH320,AJ320,AL320,AN320,AP320,AR320,AT320,AV320,AX320,AZ320,BB320,BD320)</f>
        <v>21458</v>
      </c>
      <c r="BG320" s="174">
        <f>SUM(AG320,AI320,AK320,AM320,AO320,AQ320,AS320,AU320,AW320,AY320,BA320,BC320,BE320)</f>
        <v>22365</v>
      </c>
      <c r="BI320" s="138" t="s">
        <v>17</v>
      </c>
      <c r="BJ320" s="130">
        <f t="shared" ref="BJ320:CK320" si="421">B320/B343</f>
        <v>1.5038844803779674E-2</v>
      </c>
      <c r="BK320" s="131">
        <f t="shared" si="421"/>
        <v>0</v>
      </c>
      <c r="BL320" s="132">
        <f t="shared" si="421"/>
        <v>9.4025628224330172E-3</v>
      </c>
      <c r="BM320" s="133">
        <f t="shared" si="421"/>
        <v>0</v>
      </c>
      <c r="BN320" s="130">
        <f t="shared" si="421"/>
        <v>1.3076643661460226E-2</v>
      </c>
      <c r="BO320" s="131">
        <f t="shared" si="421"/>
        <v>1.2476606363069246E-4</v>
      </c>
      <c r="BP320" s="132">
        <f t="shared" si="421"/>
        <v>1.3178741178165058E-2</v>
      </c>
      <c r="BQ320" s="133">
        <f t="shared" si="421"/>
        <v>3.511852502194908E-4</v>
      </c>
      <c r="BR320" s="130">
        <f t="shared" si="421"/>
        <v>1.5475085112968121E-3</v>
      </c>
      <c r="BS320" s="131">
        <f t="shared" si="421"/>
        <v>9.9837763634094603E-4</v>
      </c>
      <c r="BT320" s="132">
        <f t="shared" si="421"/>
        <v>5.125138805842658E-4</v>
      </c>
      <c r="BU320" s="130">
        <f t="shared" si="421"/>
        <v>2.2247930942422356E-4</v>
      </c>
      <c r="BV320" s="134">
        <f t="shared" si="421"/>
        <v>3.4614325610667507E-3</v>
      </c>
      <c r="BW320" s="135">
        <f t="shared" si="421"/>
        <v>5.2090472926662093E-4</v>
      </c>
      <c r="BX320" s="130">
        <f t="shared" si="421"/>
        <v>1.0882785993214263E-3</v>
      </c>
      <c r="BY320" s="131">
        <f t="shared" si="421"/>
        <v>6.3183475091130011E-4</v>
      </c>
      <c r="BZ320" s="132">
        <f t="shared" si="421"/>
        <v>5.2671901934495309E-4</v>
      </c>
      <c r="CA320" s="133">
        <f t="shared" si="421"/>
        <v>1.1790535046349001E-3</v>
      </c>
      <c r="CB320" s="130">
        <f t="shared" si="421"/>
        <v>0</v>
      </c>
      <c r="CC320" s="131">
        <f t="shared" si="421"/>
        <v>0</v>
      </c>
      <c r="CD320" s="132">
        <f t="shared" si="421"/>
        <v>0</v>
      </c>
      <c r="CE320" s="133">
        <f t="shared" si="421"/>
        <v>0</v>
      </c>
      <c r="CF320" s="130">
        <f t="shared" si="421"/>
        <v>0</v>
      </c>
      <c r="CG320" s="131">
        <f t="shared" si="421"/>
        <v>0</v>
      </c>
      <c r="CH320" s="132">
        <f t="shared" si="421"/>
        <v>0</v>
      </c>
      <c r="CI320" s="130">
        <f t="shared" si="421"/>
        <v>0</v>
      </c>
      <c r="CJ320" s="136">
        <f t="shared" si="421"/>
        <v>5.7027684291207073E-3</v>
      </c>
      <c r="CK320" s="137">
        <f t="shared" si="421"/>
        <v>2.8064289295523271E-4</v>
      </c>
    </row>
    <row r="321" spans="1:89" ht="14" thickBot="1">
      <c r="A321" s="147" t="s">
        <v>18</v>
      </c>
      <c r="B321" s="199">
        <v>3320</v>
      </c>
      <c r="C321" s="200">
        <v>0</v>
      </c>
      <c r="D321" s="201">
        <v>1324</v>
      </c>
      <c r="E321" s="202">
        <v>2</v>
      </c>
      <c r="F321" s="199">
        <v>833</v>
      </c>
      <c r="G321" s="203">
        <v>1</v>
      </c>
      <c r="H321" s="201">
        <v>1318</v>
      </c>
      <c r="I321" s="202">
        <v>119</v>
      </c>
      <c r="J321" s="199">
        <v>95</v>
      </c>
      <c r="K321" s="203">
        <v>95</v>
      </c>
      <c r="L321" s="201">
        <v>96</v>
      </c>
      <c r="M321" s="199">
        <v>479</v>
      </c>
      <c r="N321" s="204">
        <v>574</v>
      </c>
      <c r="O321" s="205">
        <v>819</v>
      </c>
      <c r="P321" s="199">
        <v>299</v>
      </c>
      <c r="Q321" s="203">
        <v>415</v>
      </c>
      <c r="R321" s="201">
        <v>455</v>
      </c>
      <c r="S321" s="202">
        <v>655</v>
      </c>
      <c r="T321" s="199">
        <v>55</v>
      </c>
      <c r="U321" s="203">
        <v>465</v>
      </c>
      <c r="V321" s="201">
        <v>136</v>
      </c>
      <c r="W321" s="202">
        <v>1069</v>
      </c>
      <c r="X321" s="199">
        <v>409</v>
      </c>
      <c r="Y321" s="203">
        <v>664</v>
      </c>
      <c r="Z321" s="201">
        <v>1436</v>
      </c>
      <c r="AA321" s="199">
        <v>869</v>
      </c>
      <c r="AB321" s="173">
        <f>B321+D321+F321+H321+J321+L321+N321+P321+R321+T321+V321+X321+Z321</f>
        <v>10350</v>
      </c>
      <c r="AC321" s="174">
        <f t="shared" si="420"/>
        <v>5652</v>
      </c>
      <c r="AE321" s="254" t="str">
        <f>$AE$11</f>
        <v>09:00 - 09:59</v>
      </c>
      <c r="AF321" s="127">
        <f>SUMIF($A$9:$A$32,$AE321,B$319:B$342)</f>
        <v>5090</v>
      </c>
      <c r="AG321" s="200">
        <f t="shared" si="418"/>
        <v>1049</v>
      </c>
      <c r="AH321" s="201">
        <f t="shared" si="418"/>
        <v>1758</v>
      </c>
      <c r="AI321" s="202">
        <f t="shared" si="418"/>
        <v>898</v>
      </c>
      <c r="AJ321" s="199">
        <f t="shared" si="418"/>
        <v>988</v>
      </c>
      <c r="AK321" s="203">
        <f t="shared" si="418"/>
        <v>453</v>
      </c>
      <c r="AL321" s="201">
        <f t="shared" si="418"/>
        <v>1535</v>
      </c>
      <c r="AM321" s="202">
        <f t="shared" si="418"/>
        <v>1900</v>
      </c>
      <c r="AN321" s="199">
        <f t="shared" si="418"/>
        <v>325</v>
      </c>
      <c r="AO321" s="203">
        <f t="shared" si="418"/>
        <v>1069</v>
      </c>
      <c r="AP321" s="201">
        <f t="shared" si="418"/>
        <v>542</v>
      </c>
      <c r="AQ321" s="199">
        <f t="shared" si="418"/>
        <v>2724</v>
      </c>
      <c r="AR321" s="204">
        <f t="shared" si="418"/>
        <v>1405</v>
      </c>
      <c r="AS321" s="205">
        <f t="shared" si="418"/>
        <v>3632</v>
      </c>
      <c r="AT321" s="199">
        <f t="shared" si="418"/>
        <v>869</v>
      </c>
      <c r="AU321" s="203">
        <f t="shared" si="418"/>
        <v>1694</v>
      </c>
      <c r="AV321" s="201">
        <f t="shared" si="418"/>
        <v>1510</v>
      </c>
      <c r="AW321" s="202">
        <f t="shared" si="418"/>
        <v>1644</v>
      </c>
      <c r="AX321" s="199">
        <f t="shared" si="418"/>
        <v>286</v>
      </c>
      <c r="AY321" s="203">
        <f t="shared" si="418"/>
        <v>1257</v>
      </c>
      <c r="AZ321" s="201">
        <f t="shared" si="418"/>
        <v>592</v>
      </c>
      <c r="BA321" s="202">
        <f t="shared" si="418"/>
        <v>2850</v>
      </c>
      <c r="BB321" s="199">
        <f t="shared" si="418"/>
        <v>1012</v>
      </c>
      <c r="BC321" s="203">
        <f t="shared" si="418"/>
        <v>1526</v>
      </c>
      <c r="BD321" s="201">
        <f t="shared" si="418"/>
        <v>3962</v>
      </c>
      <c r="BE321" s="199">
        <f t="shared" si="418"/>
        <v>1917</v>
      </c>
      <c r="BF321" s="173">
        <f>SUM(AF321,AH321,AJ321,AL321,AN321,AP321,AR321,AT321,AV321,AX321,AZ321,BB321,BD321)</f>
        <v>19874</v>
      </c>
      <c r="BG321" s="174">
        <f>SUM(AG321,AI321,AK321,AM321,AO321,AQ321,AS321,AU321,AW321,AY321,BA321,BC321,BE321)</f>
        <v>22613</v>
      </c>
      <c r="BI321" s="147" t="s">
        <v>18</v>
      </c>
      <c r="BJ321" s="130">
        <f t="shared" ref="BJ321:CK321" si="422">B321/B343</f>
        <v>5.5231155695297032E-2</v>
      </c>
      <c r="BK321" s="131">
        <f t="shared" si="422"/>
        <v>0</v>
      </c>
      <c r="BL321" s="132">
        <f t="shared" si="422"/>
        <v>5.5084040605758028E-2</v>
      </c>
      <c r="BM321" s="133">
        <f t="shared" si="422"/>
        <v>1.0144045445323595E-4</v>
      </c>
      <c r="BN321" s="130">
        <f t="shared" si="422"/>
        <v>6.0515800944424263E-2</v>
      </c>
      <c r="BO321" s="131">
        <f t="shared" si="422"/>
        <v>1.2476606363069246E-4</v>
      </c>
      <c r="BP321" s="132">
        <f t="shared" si="422"/>
        <v>4.7457871237217342E-2</v>
      </c>
      <c r="BQ321" s="133">
        <f t="shared" si="422"/>
        <v>2.9850746268656717E-3</v>
      </c>
      <c r="BR321" s="130">
        <f t="shared" si="422"/>
        <v>1.4701330857319716E-2</v>
      </c>
      <c r="BS321" s="131">
        <f t="shared" si="422"/>
        <v>1.1855734431548734E-2</v>
      </c>
      <c r="BT321" s="132">
        <f t="shared" si="422"/>
        <v>8.2002220893482528E-3</v>
      </c>
      <c r="BU321" s="130">
        <f t="shared" si="422"/>
        <v>2.1313517842840617E-2</v>
      </c>
      <c r="BV321" s="134">
        <f t="shared" si="422"/>
        <v>2.2577980568776305E-2</v>
      </c>
      <c r="BW321" s="135">
        <f t="shared" si="422"/>
        <v>2.2453735435229608E-2</v>
      </c>
      <c r="BX321" s="130">
        <f t="shared" si="422"/>
        <v>1.9140900070418028E-2</v>
      </c>
      <c r="BY321" s="131">
        <f t="shared" si="422"/>
        <v>2.0170109356014581E-2</v>
      </c>
      <c r="BZ321" s="132">
        <f t="shared" si="422"/>
        <v>2.1787013981995788E-2</v>
      </c>
      <c r="CA321" s="133">
        <f t="shared" si="422"/>
        <v>2.663034639778826E-2</v>
      </c>
      <c r="CB321" s="130">
        <f t="shared" si="422"/>
        <v>6.1742254153569825E-3</v>
      </c>
      <c r="CC321" s="131">
        <f t="shared" si="422"/>
        <v>3.8618054978822355E-2</v>
      </c>
      <c r="CD321" s="132">
        <f t="shared" si="422"/>
        <v>5.7926569554476535E-3</v>
      </c>
      <c r="CE321" s="133">
        <f t="shared" si="422"/>
        <v>3.5400867635857869E-2</v>
      </c>
      <c r="CF321" s="130">
        <f t="shared" si="422"/>
        <v>1.8038281732380701E-2</v>
      </c>
      <c r="CG321" s="131">
        <f t="shared" si="422"/>
        <v>4.1393928059347919E-2</v>
      </c>
      <c r="CH321" s="132">
        <f t="shared" si="422"/>
        <v>2.5552510765507668E-2</v>
      </c>
      <c r="CI321" s="130">
        <f t="shared" si="422"/>
        <v>1.8885967009323452E-2</v>
      </c>
      <c r="CJ321" s="136">
        <f t="shared" si="422"/>
        <v>3.2645825907853608E-2</v>
      </c>
      <c r="CK321" s="137">
        <f t="shared" si="422"/>
        <v>1.782240034812332E-2</v>
      </c>
    </row>
    <row r="322" spans="1:89" ht="15" thickTop="1" thickBot="1">
      <c r="A322" s="138" t="s">
        <v>19</v>
      </c>
      <c r="B322" s="192">
        <v>6451</v>
      </c>
      <c r="C322" s="193">
        <v>616</v>
      </c>
      <c r="D322" s="194">
        <v>1908</v>
      </c>
      <c r="E322" s="195">
        <v>748</v>
      </c>
      <c r="F322" s="192">
        <v>1117</v>
      </c>
      <c r="G322" s="196">
        <v>385</v>
      </c>
      <c r="H322" s="194">
        <v>1145</v>
      </c>
      <c r="I322" s="195">
        <v>1052</v>
      </c>
      <c r="J322" s="192">
        <v>278</v>
      </c>
      <c r="K322" s="196">
        <v>485</v>
      </c>
      <c r="L322" s="194">
        <v>332</v>
      </c>
      <c r="M322" s="192">
        <v>1019</v>
      </c>
      <c r="N322" s="197">
        <v>1180</v>
      </c>
      <c r="O322" s="198">
        <v>1707</v>
      </c>
      <c r="P322" s="192">
        <v>849</v>
      </c>
      <c r="Q322" s="196">
        <v>872</v>
      </c>
      <c r="R322" s="194">
        <v>1189</v>
      </c>
      <c r="S322" s="195">
        <v>1155</v>
      </c>
      <c r="T322" s="192">
        <v>183</v>
      </c>
      <c r="U322" s="196">
        <v>721</v>
      </c>
      <c r="V322" s="194">
        <v>432</v>
      </c>
      <c r="W322" s="195">
        <v>1653</v>
      </c>
      <c r="X322" s="192">
        <v>994</v>
      </c>
      <c r="Y322" s="196">
        <v>1127</v>
      </c>
      <c r="Z322" s="194">
        <v>3386</v>
      </c>
      <c r="AA322" s="192">
        <v>1659</v>
      </c>
      <c r="AB322" s="173">
        <f>B322+D322+F322+H322+J322+L322+N322+P322+R322+T322+V322+X322+Z322</f>
        <v>19444</v>
      </c>
      <c r="AC322" s="174">
        <f t="shared" si="420"/>
        <v>13199</v>
      </c>
      <c r="AE322" s="253" t="s">
        <v>13</v>
      </c>
      <c r="AF322" s="20">
        <f t="shared" ref="AF322:BG322" si="423">SUM(AF319:AF321)</f>
        <v>17566</v>
      </c>
      <c r="AG322" s="21">
        <f t="shared" si="423"/>
        <v>2920</v>
      </c>
      <c r="AH322" s="20">
        <f t="shared" si="423"/>
        <v>5575</v>
      </c>
      <c r="AI322" s="21">
        <f t="shared" si="423"/>
        <v>3469</v>
      </c>
      <c r="AJ322" s="20">
        <f t="shared" si="423"/>
        <v>2791</v>
      </c>
      <c r="AK322" s="21">
        <f t="shared" si="423"/>
        <v>1741</v>
      </c>
      <c r="AL322" s="20">
        <f t="shared" si="423"/>
        <v>3847</v>
      </c>
      <c r="AM322" s="21">
        <f t="shared" si="423"/>
        <v>5017</v>
      </c>
      <c r="AN322" s="20">
        <f t="shared" si="423"/>
        <v>1204</v>
      </c>
      <c r="AO322" s="21">
        <f t="shared" si="423"/>
        <v>2818</v>
      </c>
      <c r="AP322" s="20">
        <f t="shared" si="423"/>
        <v>1418</v>
      </c>
      <c r="AQ322" s="21">
        <f t="shared" si="423"/>
        <v>7558</v>
      </c>
      <c r="AR322" s="20">
        <f t="shared" si="423"/>
        <v>4322</v>
      </c>
      <c r="AS322" s="21">
        <f t="shared" si="423"/>
        <v>9649</v>
      </c>
      <c r="AT322" s="20">
        <f t="shared" si="423"/>
        <v>3452</v>
      </c>
      <c r="AU322" s="21">
        <f t="shared" si="423"/>
        <v>4480</v>
      </c>
      <c r="AV322" s="20">
        <f t="shared" si="423"/>
        <v>4987</v>
      </c>
      <c r="AW322" s="21">
        <f t="shared" si="423"/>
        <v>4804</v>
      </c>
      <c r="AX322" s="20">
        <f t="shared" si="423"/>
        <v>864</v>
      </c>
      <c r="AY322" s="21">
        <f t="shared" si="423"/>
        <v>4736</v>
      </c>
      <c r="AZ322" s="20">
        <f t="shared" si="423"/>
        <v>1906</v>
      </c>
      <c r="BA322" s="21">
        <f t="shared" si="423"/>
        <v>8295</v>
      </c>
      <c r="BB322" s="20">
        <f t="shared" si="423"/>
        <v>3355</v>
      </c>
      <c r="BC322" s="21">
        <f t="shared" si="423"/>
        <v>4886</v>
      </c>
      <c r="BD322" s="20">
        <f t="shared" si="423"/>
        <v>13248</v>
      </c>
      <c r="BE322" s="21">
        <f t="shared" si="423"/>
        <v>6173</v>
      </c>
      <c r="BF322" s="175">
        <f t="shared" si="423"/>
        <v>64535</v>
      </c>
      <c r="BG322" s="176">
        <f t="shared" si="423"/>
        <v>66546</v>
      </c>
      <c r="BI322" s="138" t="s">
        <v>19</v>
      </c>
      <c r="BJ322" s="130">
        <f t="shared" ref="BJ322:CK322" si="424">B322/B343</f>
        <v>0.10731812812962686</v>
      </c>
      <c r="BK322" s="131">
        <f t="shared" si="424"/>
        <v>1.8605775039265433E-2</v>
      </c>
      <c r="BL322" s="132">
        <f t="shared" si="424"/>
        <v>7.9380928607089368E-2</v>
      </c>
      <c r="BM322" s="133">
        <f t="shared" si="424"/>
        <v>3.7938729965510246E-2</v>
      </c>
      <c r="BN322" s="130">
        <f t="shared" si="424"/>
        <v>8.1147838721394847E-2</v>
      </c>
      <c r="BO322" s="131">
        <f t="shared" si="424"/>
        <v>4.8034934497816595E-2</v>
      </c>
      <c r="BP322" s="132">
        <f t="shared" si="424"/>
        <v>4.1228575543713092E-2</v>
      </c>
      <c r="BQ322" s="133">
        <f t="shared" si="424"/>
        <v>2.6389063087921737E-2</v>
      </c>
      <c r="BR322" s="130">
        <f t="shared" si="424"/>
        <v>4.3020736614051376E-2</v>
      </c>
      <c r="BS322" s="131">
        <f t="shared" si="424"/>
        <v>6.0526644203169847E-2</v>
      </c>
      <c r="BT322" s="132">
        <f t="shared" si="424"/>
        <v>2.8359101392329375E-2</v>
      </c>
      <c r="BU322" s="130">
        <f t="shared" si="424"/>
        <v>4.5341283260656756E-2</v>
      </c>
      <c r="BV322" s="134">
        <f t="shared" si="424"/>
        <v>4.6414663887031429E-2</v>
      </c>
      <c r="BW322" s="135">
        <f t="shared" si="424"/>
        <v>4.6799177518848524E-2</v>
      </c>
      <c r="BX322" s="130">
        <f t="shared" si="424"/>
        <v>5.4349913577875934E-2</v>
      </c>
      <c r="BY322" s="131">
        <f t="shared" si="424"/>
        <v>4.2381530984204129E-2</v>
      </c>
      <c r="BZ322" s="132">
        <f t="shared" si="424"/>
        <v>5.6933537636468107E-2</v>
      </c>
      <c r="CA322" s="133">
        <f t="shared" si="424"/>
        <v>4.6958855098389984E-2</v>
      </c>
      <c r="CB322" s="130">
        <f t="shared" si="424"/>
        <v>2.0543331836551413E-2</v>
      </c>
      <c r="CC322" s="131">
        <f t="shared" si="424"/>
        <v>5.9878747612324555E-2</v>
      </c>
      <c r="CD322" s="132">
        <f t="shared" si="424"/>
        <v>1.8400204446716074E-2</v>
      </c>
      <c r="CE322" s="133">
        <f t="shared" si="424"/>
        <v>5.4740537139450936E-2</v>
      </c>
      <c r="CF322" s="130">
        <f t="shared" si="424"/>
        <v>4.3838758048866541E-2</v>
      </c>
      <c r="CG322" s="131">
        <f t="shared" si="424"/>
        <v>7.0257465245308889E-2</v>
      </c>
      <c r="CH322" s="132">
        <f t="shared" si="424"/>
        <v>6.0251254493042458E-2</v>
      </c>
      <c r="CI322" s="130">
        <f t="shared" si="424"/>
        <v>3.6055027926890228E-2</v>
      </c>
      <c r="CJ322" s="136">
        <f t="shared" si="424"/>
        <v>6.1329994101672031E-2</v>
      </c>
      <c r="CK322" s="137">
        <f t="shared" si="424"/>
        <v>4.1620287012540641E-2</v>
      </c>
    </row>
    <row r="323" spans="1:89" ht="14" thickTop="1">
      <c r="A323" s="147" t="s">
        <v>20</v>
      </c>
      <c r="B323" s="199">
        <v>6369</v>
      </c>
      <c r="C323" s="200">
        <v>799</v>
      </c>
      <c r="D323" s="201">
        <v>1951</v>
      </c>
      <c r="E323" s="202">
        <v>1048</v>
      </c>
      <c r="F323" s="199">
        <v>1002</v>
      </c>
      <c r="G323" s="203">
        <v>564</v>
      </c>
      <c r="H323" s="201">
        <v>1291</v>
      </c>
      <c r="I323" s="202">
        <v>1279</v>
      </c>
      <c r="J323" s="199">
        <v>478</v>
      </c>
      <c r="K323" s="203">
        <v>678</v>
      </c>
      <c r="L323" s="201">
        <v>421</v>
      </c>
      <c r="M323" s="199">
        <v>2115</v>
      </c>
      <c r="N323" s="204">
        <v>1518</v>
      </c>
      <c r="O323" s="205">
        <v>2930</v>
      </c>
      <c r="P323" s="199">
        <v>1430</v>
      </c>
      <c r="Q323" s="203">
        <v>1459</v>
      </c>
      <c r="R323" s="201">
        <v>1756</v>
      </c>
      <c r="S323" s="202">
        <v>1863</v>
      </c>
      <c r="T323" s="199">
        <v>314</v>
      </c>
      <c r="U323" s="203">
        <v>1929</v>
      </c>
      <c r="V323" s="201">
        <v>662</v>
      </c>
      <c r="W323" s="202">
        <v>3044</v>
      </c>
      <c r="X323" s="199">
        <v>1207</v>
      </c>
      <c r="Y323" s="203">
        <v>1722</v>
      </c>
      <c r="Z323" s="201">
        <v>4804</v>
      </c>
      <c r="AA323" s="199">
        <v>2138</v>
      </c>
      <c r="AB323" s="173">
        <f t="shared" ref="AB323:AB339" si="425">B323+D323+F323+H323+J323+L323+N323+P323+R323+T323+V323+X323+Z323</f>
        <v>23203</v>
      </c>
      <c r="AC323" s="174">
        <f t="shared" si="420"/>
        <v>21568</v>
      </c>
      <c r="BI323" s="147" t="s">
        <v>20</v>
      </c>
      <c r="BJ323" s="130">
        <f t="shared" ref="BJ323:CK323" si="426">B323/B343</f>
        <v>0.1059539851275141</v>
      </c>
      <c r="BK323" s="131">
        <f t="shared" si="426"/>
        <v>2.413314002657968E-2</v>
      </c>
      <c r="BL323" s="132">
        <f t="shared" si="426"/>
        <v>8.1169911798968208E-2</v>
      </c>
      <c r="BM323" s="133">
        <f t="shared" si="426"/>
        <v>5.3154798133495641E-2</v>
      </c>
      <c r="BN323" s="130">
        <f t="shared" si="426"/>
        <v>7.2793316382128589E-2</v>
      </c>
      <c r="BO323" s="131">
        <f t="shared" si="426"/>
        <v>7.0368059887710541E-2</v>
      </c>
      <c r="BP323" s="132">
        <f t="shared" si="426"/>
        <v>4.6485669019155983E-2</v>
      </c>
      <c r="BQ323" s="133">
        <f t="shared" si="426"/>
        <v>3.2083281073623481E-2</v>
      </c>
      <c r="BR323" s="130">
        <f t="shared" si="426"/>
        <v>7.3970906839987624E-2</v>
      </c>
      <c r="BS323" s="131">
        <f t="shared" si="426"/>
        <v>8.4612504679895173E-2</v>
      </c>
      <c r="BT323" s="132">
        <f t="shared" si="426"/>
        <v>3.5961390620995987E-2</v>
      </c>
      <c r="BU323" s="130">
        <f t="shared" si="426"/>
        <v>9.4108747886446562E-2</v>
      </c>
      <c r="BV323" s="134">
        <f t="shared" si="426"/>
        <v>5.9709711678401445E-2</v>
      </c>
      <c r="BW323" s="135">
        <f t="shared" si="426"/>
        <v>8.0328992460589443E-2</v>
      </c>
      <c r="BX323" s="130">
        <f t="shared" si="426"/>
        <v>9.1543435119390559E-2</v>
      </c>
      <c r="BY323" s="131">
        <f t="shared" si="426"/>
        <v>7.0911300121506676E-2</v>
      </c>
      <c r="BZ323" s="132">
        <f t="shared" si="426"/>
        <v>8.4083508906339782E-2</v>
      </c>
      <c r="CA323" s="133">
        <f t="shared" si="426"/>
        <v>7.5744023418442025E-2</v>
      </c>
      <c r="CB323" s="130">
        <f t="shared" si="426"/>
        <v>3.5249214189492589E-2</v>
      </c>
      <c r="CC323" s="131">
        <f t="shared" si="426"/>
        <v>0.16020264097666306</v>
      </c>
      <c r="CD323" s="132">
        <f t="shared" si="426"/>
        <v>2.8196609591958428E-2</v>
      </c>
      <c r="CE323" s="133">
        <f t="shared" si="426"/>
        <v>0.10080471570023512</v>
      </c>
      <c r="CF323" s="130">
        <f t="shared" si="426"/>
        <v>5.3232777630766517E-2</v>
      </c>
      <c r="CG323" s="131">
        <f t="shared" si="426"/>
        <v>0.10734991584065831</v>
      </c>
      <c r="CH323" s="132">
        <f t="shared" si="426"/>
        <v>8.5483469162603645E-2</v>
      </c>
      <c r="CI323" s="130">
        <f t="shared" si="426"/>
        <v>4.6465129419946537E-2</v>
      </c>
      <c r="CJ323" s="136">
        <f t="shared" si="426"/>
        <v>7.3186579569075094E-2</v>
      </c>
      <c r="CK323" s="137">
        <f t="shared" si="426"/>
        <v>6.8010178823128764E-2</v>
      </c>
    </row>
    <row r="324" spans="1:89" ht="14" thickBot="1">
      <c r="A324" s="138" t="s">
        <v>21</v>
      </c>
      <c r="B324" s="192">
        <v>6107</v>
      </c>
      <c r="C324" s="193">
        <v>1072</v>
      </c>
      <c r="D324" s="194">
        <v>1866</v>
      </c>
      <c r="E324" s="195">
        <v>1523</v>
      </c>
      <c r="F324" s="192">
        <v>801</v>
      </c>
      <c r="G324" s="196">
        <v>724</v>
      </c>
      <c r="H324" s="194">
        <v>1021</v>
      </c>
      <c r="I324" s="195">
        <v>1838</v>
      </c>
      <c r="J324" s="192">
        <v>401</v>
      </c>
      <c r="K324" s="196">
        <v>1071</v>
      </c>
      <c r="L324" s="194">
        <v>455</v>
      </c>
      <c r="M324" s="192">
        <v>2719</v>
      </c>
      <c r="N324" s="197">
        <v>1399</v>
      </c>
      <c r="O324" s="198">
        <v>3087</v>
      </c>
      <c r="P324" s="192">
        <v>1153</v>
      </c>
      <c r="Q324" s="196">
        <v>1327</v>
      </c>
      <c r="R324" s="194">
        <v>1721</v>
      </c>
      <c r="S324" s="195">
        <v>1297</v>
      </c>
      <c r="T324" s="192">
        <v>264</v>
      </c>
      <c r="U324" s="196">
        <v>1550</v>
      </c>
      <c r="V324" s="194">
        <v>652</v>
      </c>
      <c r="W324" s="195">
        <v>2401</v>
      </c>
      <c r="X324" s="192">
        <v>1136</v>
      </c>
      <c r="Y324" s="196">
        <v>1638</v>
      </c>
      <c r="Z324" s="194">
        <v>4482</v>
      </c>
      <c r="AA324" s="192">
        <v>2118</v>
      </c>
      <c r="AB324" s="173">
        <f t="shared" si="425"/>
        <v>21458</v>
      </c>
      <c r="AC324" s="174">
        <f t="shared" si="420"/>
        <v>22365</v>
      </c>
      <c r="AE324" s="246" t="s">
        <v>88</v>
      </c>
      <c r="BI324" s="138" t="s">
        <v>21</v>
      </c>
      <c r="BJ324" s="130">
        <f t="shared" ref="BJ324:CK324" si="427">B324/B343</f>
        <v>0.10159538187686114</v>
      </c>
      <c r="BK324" s="131">
        <f t="shared" si="427"/>
        <v>3.2378881237163225E-2</v>
      </c>
      <c r="BL324" s="132">
        <f t="shared" si="427"/>
        <v>7.7633549675486774E-2</v>
      </c>
      <c r="BM324" s="133">
        <f t="shared" si="427"/>
        <v>7.7246906066139182E-2</v>
      </c>
      <c r="BN324" s="130">
        <f t="shared" si="427"/>
        <v>5.8191064293498004E-2</v>
      </c>
      <c r="BO324" s="131">
        <f t="shared" si="427"/>
        <v>9.033063006862134E-2</v>
      </c>
      <c r="BP324" s="132">
        <f t="shared" si="427"/>
        <v>3.676364683854242E-2</v>
      </c>
      <c r="BQ324" s="133">
        <f t="shared" si="427"/>
        <v>4.6105606421673148E-2</v>
      </c>
      <c r="BR324" s="130">
        <f t="shared" si="427"/>
        <v>6.2055091303002165E-2</v>
      </c>
      <c r="BS324" s="131">
        <f t="shared" si="427"/>
        <v>0.13365780606514413</v>
      </c>
      <c r="BT324" s="132">
        <f t="shared" si="427"/>
        <v>3.8865635944306823E-2</v>
      </c>
      <c r="BU324" s="130">
        <f t="shared" si="427"/>
        <v>0.12098424846489277</v>
      </c>
      <c r="BV324" s="134">
        <f t="shared" si="427"/>
        <v>5.5028910828777089E-2</v>
      </c>
      <c r="BW324" s="135">
        <f t="shared" si="427"/>
        <v>8.463331048663468E-2</v>
      </c>
      <c r="BX324" s="130">
        <f t="shared" si="427"/>
        <v>7.3810895589270856E-2</v>
      </c>
      <c r="BY324" s="131">
        <f t="shared" si="427"/>
        <v>6.4495747266099634E-2</v>
      </c>
      <c r="BZ324" s="132">
        <f t="shared" si="427"/>
        <v>8.2407584753878563E-2</v>
      </c>
      <c r="CA324" s="133">
        <f t="shared" si="427"/>
        <v>5.2732151569360869E-2</v>
      </c>
      <c r="CB324" s="130">
        <f t="shared" si="427"/>
        <v>2.9636281993713515E-2</v>
      </c>
      <c r="CC324" s="131">
        <f t="shared" si="427"/>
        <v>0.12872684992940786</v>
      </c>
      <c r="CD324" s="132">
        <f t="shared" si="427"/>
        <v>2.7770678933469631E-2</v>
      </c>
      <c r="CE324" s="133">
        <f t="shared" si="427"/>
        <v>7.951120972282015E-2</v>
      </c>
      <c r="CF324" s="130">
        <f t="shared" si="427"/>
        <v>5.0101437770133192E-2</v>
      </c>
      <c r="CG324" s="131">
        <f t="shared" si="427"/>
        <v>0.1021133345801384</v>
      </c>
      <c r="CH324" s="132">
        <f t="shared" si="427"/>
        <v>7.9753727890672269E-2</v>
      </c>
      <c r="CI324" s="130">
        <f t="shared" si="427"/>
        <v>4.6030469649881556E-2</v>
      </c>
      <c r="CJ324" s="136">
        <f t="shared" si="427"/>
        <v>6.7682524862871754E-2</v>
      </c>
      <c r="CK324" s="137">
        <f t="shared" si="427"/>
        <v>7.0523351695997522E-2</v>
      </c>
    </row>
    <row r="325" spans="1:89" ht="15" thickTop="1" thickBot="1">
      <c r="A325" s="147" t="s">
        <v>22</v>
      </c>
      <c r="B325" s="199">
        <v>5090</v>
      </c>
      <c r="C325" s="200">
        <v>1049</v>
      </c>
      <c r="D325" s="201">
        <v>1758</v>
      </c>
      <c r="E325" s="202">
        <v>898</v>
      </c>
      <c r="F325" s="199">
        <v>988</v>
      </c>
      <c r="G325" s="203">
        <v>453</v>
      </c>
      <c r="H325" s="201">
        <v>1535</v>
      </c>
      <c r="I325" s="202">
        <v>1900</v>
      </c>
      <c r="J325" s="199">
        <v>325</v>
      </c>
      <c r="K325" s="203">
        <v>1069</v>
      </c>
      <c r="L325" s="201">
        <v>542</v>
      </c>
      <c r="M325" s="199">
        <v>2724</v>
      </c>
      <c r="N325" s="204">
        <v>1405</v>
      </c>
      <c r="O325" s="205">
        <v>3632</v>
      </c>
      <c r="P325" s="199">
        <v>869</v>
      </c>
      <c r="Q325" s="203">
        <v>1694</v>
      </c>
      <c r="R325" s="201">
        <v>1510</v>
      </c>
      <c r="S325" s="202">
        <v>1644</v>
      </c>
      <c r="T325" s="199">
        <v>286</v>
      </c>
      <c r="U325" s="203">
        <v>1257</v>
      </c>
      <c r="V325" s="201">
        <v>592</v>
      </c>
      <c r="W325" s="202">
        <v>2850</v>
      </c>
      <c r="X325" s="199">
        <v>1012</v>
      </c>
      <c r="Y325" s="203">
        <v>1526</v>
      </c>
      <c r="Z325" s="201">
        <v>3962</v>
      </c>
      <c r="AA325" s="199">
        <v>1917</v>
      </c>
      <c r="AB325" s="173">
        <f t="shared" si="425"/>
        <v>19874</v>
      </c>
      <c r="AC325" s="174">
        <f t="shared" si="420"/>
        <v>22613</v>
      </c>
      <c r="AE325" s="315" t="s">
        <v>0</v>
      </c>
      <c r="AF325" s="309" t="s">
        <v>1</v>
      </c>
      <c r="AG325" s="310"/>
      <c r="AH325" s="309" t="s">
        <v>2</v>
      </c>
      <c r="AI325" s="310"/>
      <c r="AJ325" s="309" t="s">
        <v>3</v>
      </c>
      <c r="AK325" s="310"/>
      <c r="AL325" s="309" t="s">
        <v>4</v>
      </c>
      <c r="AM325" s="310"/>
      <c r="AN325" s="309" t="s">
        <v>5</v>
      </c>
      <c r="AO325" s="310"/>
      <c r="AP325" s="309" t="s">
        <v>6</v>
      </c>
      <c r="AQ325" s="310"/>
      <c r="AR325" s="309" t="s">
        <v>7</v>
      </c>
      <c r="AS325" s="310"/>
      <c r="AT325" s="309" t="s">
        <v>8</v>
      </c>
      <c r="AU325" s="310"/>
      <c r="AV325" s="309" t="s">
        <v>9</v>
      </c>
      <c r="AW325" s="310"/>
      <c r="AX325" s="309" t="s">
        <v>10</v>
      </c>
      <c r="AY325" s="310"/>
      <c r="AZ325" s="309" t="s">
        <v>11</v>
      </c>
      <c r="BA325" s="310"/>
      <c r="BB325" s="309" t="s">
        <v>12</v>
      </c>
      <c r="BC325" s="310"/>
      <c r="BD325" s="311" t="s">
        <v>40</v>
      </c>
      <c r="BE325" s="312"/>
      <c r="BF325" s="313" t="s">
        <v>41</v>
      </c>
      <c r="BG325" s="314"/>
      <c r="BI325" s="147" t="s">
        <v>22</v>
      </c>
      <c r="BJ325" s="130">
        <f t="shared" ref="BJ325:CK325" si="428">B325/B343</f>
        <v>8.4676681472609011E-2</v>
      </c>
      <c r="BK325" s="131">
        <f t="shared" si="428"/>
        <v>3.1684185091216621E-2</v>
      </c>
      <c r="BL325" s="132">
        <f t="shared" si="428"/>
        <v>7.3140289565651523E-2</v>
      </c>
      <c r="BM325" s="133">
        <f t="shared" si="428"/>
        <v>4.554676404950294E-2</v>
      </c>
      <c r="BN325" s="130">
        <f t="shared" si="428"/>
        <v>7.1776244097348341E-2</v>
      </c>
      <c r="BO325" s="131">
        <f t="shared" si="428"/>
        <v>5.651902682470368E-2</v>
      </c>
      <c r="BP325" s="132">
        <f t="shared" si="428"/>
        <v>5.5271496471266023E-2</v>
      </c>
      <c r="BQ325" s="133">
        <f t="shared" si="428"/>
        <v>4.7660855386930892E-2</v>
      </c>
      <c r="BR325" s="130">
        <f t="shared" si="428"/>
        <v>5.0294026617146395E-2</v>
      </c>
      <c r="BS325" s="131">
        <f t="shared" si="428"/>
        <v>0.1334082116560589</v>
      </c>
      <c r="BT325" s="132">
        <f t="shared" si="428"/>
        <v>4.6297087212778677E-2</v>
      </c>
      <c r="BU325" s="130">
        <f t="shared" si="428"/>
        <v>0.12120672777431699</v>
      </c>
      <c r="BV325" s="134">
        <f t="shared" si="428"/>
        <v>5.5264917594304373E-2</v>
      </c>
      <c r="BW325" s="135">
        <f t="shared" si="428"/>
        <v>9.9575051405071974E-2</v>
      </c>
      <c r="BX325" s="130">
        <f t="shared" si="428"/>
        <v>5.5630241341783494E-2</v>
      </c>
      <c r="BY325" s="131">
        <f t="shared" si="428"/>
        <v>8.233292831105711E-2</v>
      </c>
      <c r="BZ325" s="132">
        <f t="shared" si="428"/>
        <v>7.2304156291898097E-2</v>
      </c>
      <c r="CA325" s="133">
        <f t="shared" si="428"/>
        <v>6.6840136607578468E-2</v>
      </c>
      <c r="CB325" s="130">
        <f t="shared" si="428"/>
        <v>3.2105972159856312E-2</v>
      </c>
      <c r="CC325" s="131">
        <f t="shared" si="428"/>
        <v>0.1043933228137198</v>
      </c>
      <c r="CD325" s="132">
        <f t="shared" si="428"/>
        <v>2.5215094982536844E-2</v>
      </c>
      <c r="CE325" s="133">
        <f t="shared" si="428"/>
        <v>9.4380236447329208E-2</v>
      </c>
      <c r="CF325" s="130">
        <f t="shared" si="428"/>
        <v>4.4632618858604568E-2</v>
      </c>
      <c r="CG325" s="131">
        <f t="shared" si="428"/>
        <v>9.5131226232778504E-2</v>
      </c>
      <c r="CH325" s="132">
        <f t="shared" si="428"/>
        <v>7.0500729563329659E-2</v>
      </c>
      <c r="CI325" s="130">
        <f t="shared" si="428"/>
        <v>4.1662138960728491E-2</v>
      </c>
      <c r="CJ325" s="136">
        <f t="shared" si="428"/>
        <v>6.2686294115235033E-2</v>
      </c>
      <c r="CK325" s="137">
        <f t="shared" si="428"/>
        <v>7.1305367847153675E-2</v>
      </c>
    </row>
    <row r="326" spans="1:89" ht="15" thickTop="1" thickBot="1">
      <c r="A326" s="138" t="s">
        <v>23</v>
      </c>
      <c r="B326" s="192">
        <v>3749</v>
      </c>
      <c r="C326" s="193">
        <v>1139</v>
      </c>
      <c r="D326" s="194">
        <v>1527</v>
      </c>
      <c r="E326" s="195">
        <v>997</v>
      </c>
      <c r="F326" s="192">
        <v>965</v>
      </c>
      <c r="G326" s="196">
        <v>616</v>
      </c>
      <c r="H326" s="194">
        <v>1769</v>
      </c>
      <c r="I326" s="195">
        <v>2046</v>
      </c>
      <c r="J326" s="192">
        <v>312</v>
      </c>
      <c r="K326" s="196">
        <v>905</v>
      </c>
      <c r="L326" s="194">
        <v>435</v>
      </c>
      <c r="M326" s="192">
        <v>1805</v>
      </c>
      <c r="N326" s="197">
        <v>1283</v>
      </c>
      <c r="O326" s="198">
        <v>2609</v>
      </c>
      <c r="P326" s="192">
        <v>785</v>
      </c>
      <c r="Q326" s="196">
        <v>1281</v>
      </c>
      <c r="R326" s="194">
        <v>1261</v>
      </c>
      <c r="S326" s="195">
        <v>1498</v>
      </c>
      <c r="T326" s="192">
        <v>304</v>
      </c>
      <c r="U326" s="196">
        <v>936</v>
      </c>
      <c r="V326" s="194">
        <v>589</v>
      </c>
      <c r="W326" s="195">
        <v>2327</v>
      </c>
      <c r="X326" s="192">
        <v>963</v>
      </c>
      <c r="Y326" s="196">
        <v>1134</v>
      </c>
      <c r="Z326" s="194">
        <v>3711</v>
      </c>
      <c r="AA326" s="192">
        <v>2415</v>
      </c>
      <c r="AB326" s="173">
        <f t="shared" si="425"/>
        <v>17653</v>
      </c>
      <c r="AC326" s="174">
        <f t="shared" si="420"/>
        <v>19708</v>
      </c>
      <c r="AE326" s="316"/>
      <c r="AF326" s="117" t="s">
        <v>14</v>
      </c>
      <c r="AG326" s="118" t="s">
        <v>15</v>
      </c>
      <c r="AH326" s="119" t="s">
        <v>14</v>
      </c>
      <c r="AI326" s="120" t="s">
        <v>15</v>
      </c>
      <c r="AJ326" s="117" t="s">
        <v>14</v>
      </c>
      <c r="AK326" s="118" t="s">
        <v>15</v>
      </c>
      <c r="AL326" s="119" t="s">
        <v>14</v>
      </c>
      <c r="AM326" s="120" t="s">
        <v>15</v>
      </c>
      <c r="AN326" s="117" t="s">
        <v>14</v>
      </c>
      <c r="AO326" s="118" t="s">
        <v>15</v>
      </c>
      <c r="AP326" s="119" t="s">
        <v>14</v>
      </c>
      <c r="AQ326" s="117" t="s">
        <v>15</v>
      </c>
      <c r="AR326" s="121" t="s">
        <v>14</v>
      </c>
      <c r="AS326" s="122" t="s">
        <v>15</v>
      </c>
      <c r="AT326" s="117" t="s">
        <v>14</v>
      </c>
      <c r="AU326" s="118" t="s">
        <v>15</v>
      </c>
      <c r="AV326" s="119" t="s">
        <v>14</v>
      </c>
      <c r="AW326" s="120" t="s">
        <v>15</v>
      </c>
      <c r="AX326" s="117" t="s">
        <v>14</v>
      </c>
      <c r="AY326" s="118" t="s">
        <v>15</v>
      </c>
      <c r="AZ326" s="119" t="s">
        <v>14</v>
      </c>
      <c r="BA326" s="120" t="s">
        <v>15</v>
      </c>
      <c r="BB326" s="117" t="s">
        <v>14</v>
      </c>
      <c r="BC326" s="118" t="s">
        <v>15</v>
      </c>
      <c r="BD326" s="28" t="s">
        <v>14</v>
      </c>
      <c r="BE326" s="123" t="s">
        <v>15</v>
      </c>
      <c r="BF326" s="177" t="s">
        <v>14</v>
      </c>
      <c r="BG326" s="178" t="s">
        <v>15</v>
      </c>
      <c r="BI326" s="138" t="s">
        <v>23</v>
      </c>
      <c r="BJ326" s="130">
        <f t="shared" ref="BJ326:CK326" si="429">B326/B343</f>
        <v>6.2367952620984511E-2</v>
      </c>
      <c r="BK326" s="131">
        <f t="shared" si="429"/>
        <v>3.4402561314485922E-2</v>
      </c>
      <c r="BL326" s="132">
        <f t="shared" si="429"/>
        <v>6.3529705441837239E-2</v>
      </c>
      <c r="BM326" s="133">
        <f t="shared" si="429"/>
        <v>5.0568066544938124E-2</v>
      </c>
      <c r="BN326" s="130">
        <f t="shared" si="429"/>
        <v>7.0105339629495098E-2</v>
      </c>
      <c r="BO326" s="131">
        <f t="shared" si="429"/>
        <v>7.6855895196506555E-2</v>
      </c>
      <c r="BP326" s="132">
        <f t="shared" si="429"/>
        <v>6.3697249027797775E-2</v>
      </c>
      <c r="BQ326" s="133">
        <f t="shared" si="429"/>
        <v>5.1323215853505584E-2</v>
      </c>
      <c r="BR326" s="130">
        <f t="shared" si="429"/>
        <v>4.828226555246054E-2</v>
      </c>
      <c r="BS326" s="131">
        <f t="shared" si="429"/>
        <v>0.11294147011106952</v>
      </c>
      <c r="BT326" s="132">
        <f t="shared" si="429"/>
        <v>3.7157256342359272E-2</v>
      </c>
      <c r="BU326" s="130">
        <f t="shared" si="429"/>
        <v>8.0315030702144699E-2</v>
      </c>
      <c r="BV326" s="134">
        <f t="shared" si="429"/>
        <v>5.0466113361916372E-2</v>
      </c>
      <c r="BW326" s="135">
        <f t="shared" si="429"/>
        <v>7.152844413982179E-2</v>
      </c>
      <c r="BX326" s="130">
        <f t="shared" si="429"/>
        <v>5.0252864733371747E-2</v>
      </c>
      <c r="BY326" s="131">
        <f t="shared" si="429"/>
        <v>6.2260024301336571E-2</v>
      </c>
      <c r="BZ326" s="132">
        <f t="shared" si="429"/>
        <v>6.0381153035816891E-2</v>
      </c>
      <c r="CA326" s="133">
        <f t="shared" si="429"/>
        <v>6.0904212067002764E-2</v>
      </c>
      <c r="CB326" s="130">
        <f t="shared" si="429"/>
        <v>3.4126627750336778E-2</v>
      </c>
      <c r="CC326" s="131">
        <f t="shared" si="429"/>
        <v>7.7734407441242423E-2</v>
      </c>
      <c r="CD326" s="132">
        <f t="shared" si="429"/>
        <v>2.5087315784990204E-2</v>
      </c>
      <c r="CE326" s="133">
        <f t="shared" si="429"/>
        <v>7.7060635162433361E-2</v>
      </c>
      <c r="CF326" s="130">
        <f t="shared" si="429"/>
        <v>4.2471553320984387E-2</v>
      </c>
      <c r="CG326" s="131">
        <f t="shared" si="429"/>
        <v>7.069384701701889E-2</v>
      </c>
      <c r="CH326" s="132">
        <f t="shared" si="429"/>
        <v>6.6034378447631589E-2</v>
      </c>
      <c r="CI326" s="130">
        <f t="shared" si="429"/>
        <v>5.2485167235346533E-2</v>
      </c>
      <c r="CJ326" s="136">
        <f t="shared" si="429"/>
        <v>5.5680846835878234E-2</v>
      </c>
      <c r="CK326" s="137">
        <f t="shared" si="429"/>
        <v>6.2145057689457606E-2</v>
      </c>
    </row>
    <row r="327" spans="1:89" ht="14" thickTop="1">
      <c r="A327" s="147" t="s">
        <v>24</v>
      </c>
      <c r="B327" s="206">
        <v>3663</v>
      </c>
      <c r="C327" s="200">
        <v>1141</v>
      </c>
      <c r="D327" s="201">
        <v>1574</v>
      </c>
      <c r="E327" s="202">
        <v>839</v>
      </c>
      <c r="F327" s="199">
        <v>908</v>
      </c>
      <c r="G327" s="203">
        <v>414</v>
      </c>
      <c r="H327" s="201">
        <v>1973</v>
      </c>
      <c r="I327" s="202">
        <v>2037</v>
      </c>
      <c r="J327" s="199">
        <v>371</v>
      </c>
      <c r="K327" s="203">
        <v>560</v>
      </c>
      <c r="L327" s="201">
        <v>533</v>
      </c>
      <c r="M327" s="199">
        <v>1575</v>
      </c>
      <c r="N327" s="204">
        <v>1328</v>
      </c>
      <c r="O327" s="207">
        <v>2321</v>
      </c>
      <c r="P327" s="199">
        <v>750</v>
      </c>
      <c r="Q327" s="203">
        <v>1006</v>
      </c>
      <c r="R327" s="201">
        <v>1251</v>
      </c>
      <c r="S327" s="202">
        <v>1266</v>
      </c>
      <c r="T327" s="199">
        <v>390</v>
      </c>
      <c r="U327" s="203">
        <v>650</v>
      </c>
      <c r="V327" s="201">
        <v>753</v>
      </c>
      <c r="W327" s="208">
        <v>2124</v>
      </c>
      <c r="X327" s="199">
        <v>993</v>
      </c>
      <c r="Y327" s="203">
        <v>917</v>
      </c>
      <c r="Z327" s="201">
        <v>3026</v>
      </c>
      <c r="AA327" s="199">
        <v>2646</v>
      </c>
      <c r="AB327" s="173">
        <f t="shared" si="425"/>
        <v>17513</v>
      </c>
      <c r="AC327" s="174">
        <f t="shared" si="420"/>
        <v>17496</v>
      </c>
      <c r="AE327" s="254" t="str">
        <f>$AE$17</f>
        <v>17:00 - 17:59</v>
      </c>
      <c r="AF327" s="127">
        <f t="shared" ref="AF327:AO329" si="430">SUMIF($A$9:$A$32,$AE327,B$319:B$342)</f>
        <v>2755</v>
      </c>
      <c r="AG327" s="189">
        <f t="shared" si="430"/>
        <v>3629</v>
      </c>
      <c r="AH327" s="128">
        <f t="shared" si="430"/>
        <v>1855</v>
      </c>
      <c r="AI327" s="181">
        <f t="shared" si="430"/>
        <v>1697</v>
      </c>
      <c r="AJ327" s="127">
        <f t="shared" si="430"/>
        <v>1165</v>
      </c>
      <c r="AK327" s="129">
        <f t="shared" si="430"/>
        <v>528</v>
      </c>
      <c r="AL327" s="128">
        <f t="shared" si="430"/>
        <v>2211</v>
      </c>
      <c r="AM327" s="181">
        <f t="shared" si="430"/>
        <v>4052</v>
      </c>
      <c r="AN327" s="127">
        <f t="shared" si="430"/>
        <v>705</v>
      </c>
      <c r="AO327" s="129">
        <f t="shared" si="430"/>
        <v>291</v>
      </c>
      <c r="AP327" s="128">
        <f t="shared" ref="AP327:AY329" si="431">SUMIF($A$9:$A$32,$AE327,L$319:L$342)</f>
        <v>1538</v>
      </c>
      <c r="AQ327" s="127">
        <f t="shared" si="431"/>
        <v>1124</v>
      </c>
      <c r="AR327" s="180">
        <f t="shared" si="431"/>
        <v>2294</v>
      </c>
      <c r="AS327" s="182">
        <f t="shared" si="431"/>
        <v>2147</v>
      </c>
      <c r="AT327" s="127">
        <f t="shared" si="431"/>
        <v>1284</v>
      </c>
      <c r="AU327" s="129">
        <f t="shared" si="431"/>
        <v>1497</v>
      </c>
      <c r="AV327" s="128">
        <f t="shared" si="431"/>
        <v>1316</v>
      </c>
      <c r="AW327" s="181">
        <f t="shared" si="431"/>
        <v>2247</v>
      </c>
      <c r="AX327" s="127">
        <f t="shared" si="431"/>
        <v>1019</v>
      </c>
      <c r="AY327" s="129">
        <f t="shared" si="431"/>
        <v>479</v>
      </c>
      <c r="AZ327" s="128">
        <f t="shared" ref="AZ327:BE329" si="432">SUMIF($A$9:$A$32,$AE327,V$319:V$342)</f>
        <v>2495</v>
      </c>
      <c r="BA327" s="181">
        <f t="shared" si="432"/>
        <v>1572</v>
      </c>
      <c r="BB327" s="127">
        <f t="shared" si="432"/>
        <v>1978</v>
      </c>
      <c r="BC327" s="129">
        <f t="shared" si="432"/>
        <v>511</v>
      </c>
      <c r="BD327" s="187">
        <f t="shared" si="432"/>
        <v>4231</v>
      </c>
      <c r="BE327" s="188">
        <f t="shared" si="432"/>
        <v>4454</v>
      </c>
      <c r="BF327" s="171">
        <f>AF327+AH327+AJ327+AL327+AN327+AP327+AR327+AT327+AV327+AX327+AZ327+BB327+BD327</f>
        <v>24846</v>
      </c>
      <c r="BG327" s="172">
        <f>AG327+AI327+AK327+AM327+AO327+AQ327+AS327+AU327+AW327+AY327+BA327+BC327+BE327</f>
        <v>24228</v>
      </c>
      <c r="BI327" s="147" t="s">
        <v>24</v>
      </c>
      <c r="BJ327" s="130">
        <f t="shared" ref="BJ327:CK327" si="433">B327/B343</f>
        <v>6.093726605779308E-2</v>
      </c>
      <c r="BK327" s="131">
        <f t="shared" si="433"/>
        <v>3.4462969675003022E-2</v>
      </c>
      <c r="BL327" s="132">
        <f t="shared" si="433"/>
        <v>6.5485105674821104E-2</v>
      </c>
      <c r="BM327" s="133">
        <f t="shared" si="433"/>
        <v>4.2554270643132483E-2</v>
      </c>
      <c r="BN327" s="130">
        <f t="shared" si="433"/>
        <v>6.5964402470032685E-2</v>
      </c>
      <c r="BO327" s="131">
        <f t="shared" si="433"/>
        <v>5.1653150343106677E-2</v>
      </c>
      <c r="BP327" s="132">
        <f t="shared" si="433"/>
        <v>7.1042776897594695E-2</v>
      </c>
      <c r="BQ327" s="133">
        <f t="shared" si="433"/>
        <v>5.1097453906935909E-2</v>
      </c>
      <c r="BR327" s="130">
        <f t="shared" si="433"/>
        <v>5.7412565769111731E-2</v>
      </c>
      <c r="BS327" s="131">
        <f t="shared" si="433"/>
        <v>6.9886434543866213E-2</v>
      </c>
      <c r="BT327" s="132">
        <f t="shared" si="433"/>
        <v>4.5528316391902281E-2</v>
      </c>
      <c r="BU327" s="130">
        <f t="shared" si="433"/>
        <v>7.0080982468630412E-2</v>
      </c>
      <c r="BV327" s="134">
        <f t="shared" si="433"/>
        <v>5.2236164103370966E-2</v>
      </c>
      <c r="BW327" s="135">
        <f t="shared" si="433"/>
        <v>6.3632625085675118E-2</v>
      </c>
      <c r="BX327" s="130">
        <f t="shared" si="433"/>
        <v>4.8012291146533513E-2</v>
      </c>
      <c r="BY327" s="131">
        <f t="shared" si="433"/>
        <v>4.8894289185905222E-2</v>
      </c>
      <c r="BZ327" s="132">
        <f t="shared" si="433"/>
        <v>5.9902317563685116E-2</v>
      </c>
      <c r="CA327" s="133">
        <f t="shared" si="433"/>
        <v>5.1471784029923563E-2</v>
      </c>
      <c r="CB327" s="130">
        <f t="shared" si="433"/>
        <v>4.3780871127076786E-2</v>
      </c>
      <c r="CC327" s="131">
        <f t="shared" si="433"/>
        <v>5.3982227389751683E-2</v>
      </c>
      <c r="CD327" s="132">
        <f t="shared" si="433"/>
        <v>3.2072578584206493E-2</v>
      </c>
      <c r="CE327" s="133">
        <f t="shared" si="433"/>
        <v>7.0338113057588497E-2</v>
      </c>
      <c r="CF327" s="130">
        <f t="shared" si="433"/>
        <v>4.3794654670547765E-2</v>
      </c>
      <c r="CG327" s="131">
        <f t="shared" si="433"/>
        <v>5.7166012094009101E-2</v>
      </c>
      <c r="CH327" s="132">
        <f t="shared" si="433"/>
        <v>5.3845332574112954E-2</v>
      </c>
      <c r="CI327" s="130">
        <f t="shared" si="433"/>
        <v>5.7505487579597073E-2</v>
      </c>
      <c r="CJ327" s="136">
        <f t="shared" si="433"/>
        <v>5.5239260784950749E-2</v>
      </c>
      <c r="CK327" s="137">
        <f t="shared" si="433"/>
        <v>5.5169978147693838E-2</v>
      </c>
    </row>
    <row r="328" spans="1:89">
      <c r="A328" s="138" t="s">
        <v>25</v>
      </c>
      <c r="B328" s="209">
        <v>3678</v>
      </c>
      <c r="C328" s="193">
        <v>1589</v>
      </c>
      <c r="D328" s="194">
        <v>1447</v>
      </c>
      <c r="E328" s="195">
        <v>875</v>
      </c>
      <c r="F328" s="192">
        <v>756</v>
      </c>
      <c r="G328" s="196">
        <v>457</v>
      </c>
      <c r="H328" s="194">
        <v>1880</v>
      </c>
      <c r="I328" s="195">
        <v>2106</v>
      </c>
      <c r="J328" s="192">
        <v>343</v>
      </c>
      <c r="K328" s="193">
        <v>487</v>
      </c>
      <c r="L328" s="194">
        <v>556</v>
      </c>
      <c r="M328" s="192">
        <v>1568</v>
      </c>
      <c r="N328" s="197">
        <v>1332</v>
      </c>
      <c r="O328" s="210">
        <v>2257</v>
      </c>
      <c r="P328" s="192">
        <v>816</v>
      </c>
      <c r="Q328" s="193">
        <v>1134</v>
      </c>
      <c r="R328" s="194">
        <v>1219</v>
      </c>
      <c r="S328" s="195">
        <v>1371</v>
      </c>
      <c r="T328" s="201">
        <v>408</v>
      </c>
      <c r="U328" s="192">
        <v>660</v>
      </c>
      <c r="V328" s="194">
        <v>942</v>
      </c>
      <c r="W328" s="211">
        <v>1811</v>
      </c>
      <c r="X328" s="192">
        <v>1035</v>
      </c>
      <c r="Y328" s="196">
        <v>818</v>
      </c>
      <c r="Z328" s="194">
        <v>3182</v>
      </c>
      <c r="AA328" s="192">
        <v>2541</v>
      </c>
      <c r="AB328" s="173">
        <f t="shared" si="425"/>
        <v>17594</v>
      </c>
      <c r="AC328" s="174">
        <f t="shared" si="420"/>
        <v>17674</v>
      </c>
      <c r="AE328" s="255" t="str">
        <f>$AE$18</f>
        <v>18:00 - 18:59</v>
      </c>
      <c r="AF328" s="127">
        <f t="shared" si="430"/>
        <v>2728</v>
      </c>
      <c r="AG328" s="193">
        <f t="shared" si="430"/>
        <v>5275</v>
      </c>
      <c r="AH328" s="194">
        <f t="shared" si="430"/>
        <v>1628</v>
      </c>
      <c r="AI328" s="195">
        <f t="shared" si="430"/>
        <v>2122</v>
      </c>
      <c r="AJ328" s="192">
        <f t="shared" si="430"/>
        <v>873</v>
      </c>
      <c r="AK328" s="196">
        <f t="shared" si="430"/>
        <v>627</v>
      </c>
      <c r="AL328" s="194">
        <f t="shared" si="430"/>
        <v>2326</v>
      </c>
      <c r="AM328" s="195">
        <f t="shared" si="430"/>
        <v>4076</v>
      </c>
      <c r="AN328" s="192">
        <f t="shared" si="430"/>
        <v>675</v>
      </c>
      <c r="AO328" s="196">
        <f t="shared" si="430"/>
        <v>326</v>
      </c>
      <c r="AP328" s="194">
        <f t="shared" si="431"/>
        <v>1609</v>
      </c>
      <c r="AQ328" s="192">
        <f t="shared" si="431"/>
        <v>972</v>
      </c>
      <c r="AR328" s="197">
        <f t="shared" si="431"/>
        <v>2341</v>
      </c>
      <c r="AS328" s="198">
        <f t="shared" si="431"/>
        <v>2220</v>
      </c>
      <c r="AT328" s="192">
        <f t="shared" si="431"/>
        <v>1307</v>
      </c>
      <c r="AU328" s="196">
        <f t="shared" si="431"/>
        <v>1439</v>
      </c>
      <c r="AV328" s="194">
        <f t="shared" si="431"/>
        <v>1470</v>
      </c>
      <c r="AW328" s="195">
        <f t="shared" si="431"/>
        <v>1973</v>
      </c>
      <c r="AX328" s="192">
        <f t="shared" si="431"/>
        <v>1062</v>
      </c>
      <c r="AY328" s="196">
        <f t="shared" si="431"/>
        <v>395</v>
      </c>
      <c r="AZ328" s="194">
        <f t="shared" si="432"/>
        <v>2643</v>
      </c>
      <c r="BA328" s="195">
        <f t="shared" si="432"/>
        <v>1543</v>
      </c>
      <c r="BB328" s="192">
        <f t="shared" si="432"/>
        <v>2844</v>
      </c>
      <c r="BC328" s="196">
        <f t="shared" si="432"/>
        <v>965</v>
      </c>
      <c r="BD328" s="194">
        <f t="shared" si="432"/>
        <v>4065</v>
      </c>
      <c r="BE328" s="192">
        <f t="shared" si="432"/>
        <v>4605</v>
      </c>
      <c r="BF328" s="173">
        <f>SUM(AF328,AH328,AJ328,AL328,AN328,AP328,AR328,AT328,AV328,AX328,AZ328,BB328,BD328)</f>
        <v>25571</v>
      </c>
      <c r="BG328" s="174">
        <f>SUM(AG328,AI328,AK328,AM328,AO328,AQ328,AS328,AU328,AW328,AY328,BA328,BC328,BE328)</f>
        <v>26538</v>
      </c>
      <c r="BI328" s="138" t="s">
        <v>25</v>
      </c>
      <c r="BJ328" s="130">
        <f t="shared" ref="BJ328:CK328" si="434">B328/B343</f>
        <v>6.1186804411838103E-2</v>
      </c>
      <c r="BK328" s="131">
        <f t="shared" si="434"/>
        <v>4.7994442430832431E-2</v>
      </c>
      <c r="BL328" s="132">
        <f t="shared" si="434"/>
        <v>6.0201364619737061E-2</v>
      </c>
      <c r="BM328" s="133">
        <f t="shared" si="434"/>
        <v>4.438019882329073E-2</v>
      </c>
      <c r="BN328" s="130">
        <f t="shared" si="434"/>
        <v>5.4921903378132943E-2</v>
      </c>
      <c r="BO328" s="131">
        <f t="shared" si="434"/>
        <v>5.7018091079226452E-2</v>
      </c>
      <c r="BP328" s="132">
        <f t="shared" si="434"/>
        <v>6.76940803687167E-2</v>
      </c>
      <c r="BQ328" s="133">
        <f t="shared" si="434"/>
        <v>5.2828295497303397E-2</v>
      </c>
      <c r="BR328" s="130">
        <f t="shared" si="434"/>
        <v>5.3079541937480657E-2</v>
      </c>
      <c r="BS328" s="131">
        <f t="shared" si="434"/>
        <v>6.0776238612255083E-2</v>
      </c>
      <c r="BT328" s="132">
        <f t="shared" si="434"/>
        <v>4.7492952934141963E-2</v>
      </c>
      <c r="BU328" s="130">
        <f t="shared" si="434"/>
        <v>6.9769511435436499E-2</v>
      </c>
      <c r="BV328" s="134">
        <f t="shared" si="434"/>
        <v>5.2393501947055818E-2</v>
      </c>
      <c r="BW328" s="135">
        <f t="shared" si="434"/>
        <v>6.1877998629198079E-2</v>
      </c>
      <c r="BX328" s="130">
        <f t="shared" si="434"/>
        <v>5.2237372767428458E-2</v>
      </c>
      <c r="BY328" s="131">
        <f t="shared" si="434"/>
        <v>5.5115431348724181E-2</v>
      </c>
      <c r="BZ328" s="132">
        <f t="shared" si="434"/>
        <v>5.8370044052863439E-2</v>
      </c>
      <c r="CA328" s="133">
        <f t="shared" si="434"/>
        <v>5.5740770857049926E-2</v>
      </c>
      <c r="CB328" s="130">
        <f t="shared" si="434"/>
        <v>4.5801526717557252E-2</v>
      </c>
      <c r="CC328" s="131">
        <f t="shared" si="434"/>
        <v>5.4812723195747863E-2</v>
      </c>
      <c r="CD328" s="132">
        <f t="shared" si="434"/>
        <v>4.0122668029644773E-2</v>
      </c>
      <c r="CE328" s="133">
        <f t="shared" si="434"/>
        <v>5.997284498460112E-2</v>
      </c>
      <c r="CF328" s="130">
        <f t="shared" si="434"/>
        <v>4.5646996559936488E-2</v>
      </c>
      <c r="CG328" s="131">
        <f t="shared" si="434"/>
        <v>5.0994327036967768E-2</v>
      </c>
      <c r="CH328" s="132">
        <f t="shared" si="434"/>
        <v>5.6621232072315744E-2</v>
      </c>
      <c r="CI328" s="130">
        <f t="shared" si="434"/>
        <v>5.5223523786755914E-2</v>
      </c>
      <c r="CJ328" s="136">
        <f t="shared" si="434"/>
        <v>5.5494749857273082E-2</v>
      </c>
      <c r="CK328" s="137">
        <f t="shared" si="434"/>
        <v>5.5731263933604308E-2</v>
      </c>
    </row>
    <row r="329" spans="1:89" ht="14" thickBot="1">
      <c r="A329" s="147" t="s">
        <v>26</v>
      </c>
      <c r="B329" s="206">
        <v>3053</v>
      </c>
      <c r="C329" s="200">
        <v>1144</v>
      </c>
      <c r="D329" s="201">
        <v>1167</v>
      </c>
      <c r="E329" s="202">
        <v>635</v>
      </c>
      <c r="F329" s="199">
        <v>674</v>
      </c>
      <c r="G329" s="203">
        <v>440</v>
      </c>
      <c r="H329" s="201">
        <v>1833</v>
      </c>
      <c r="I329" s="202">
        <v>1927</v>
      </c>
      <c r="J329" s="199">
        <v>308</v>
      </c>
      <c r="K329" s="200">
        <v>388</v>
      </c>
      <c r="L329" s="201">
        <v>480</v>
      </c>
      <c r="M329" s="199">
        <v>1272</v>
      </c>
      <c r="N329" s="204">
        <v>1267</v>
      </c>
      <c r="O329" s="207">
        <v>1811</v>
      </c>
      <c r="P329" s="199">
        <v>812</v>
      </c>
      <c r="Q329" s="200">
        <v>968</v>
      </c>
      <c r="R329" s="201">
        <v>1102</v>
      </c>
      <c r="S329" s="202">
        <v>1207</v>
      </c>
      <c r="T329" s="199">
        <v>450</v>
      </c>
      <c r="U329" s="203">
        <v>537</v>
      </c>
      <c r="V329" s="201">
        <v>1047</v>
      </c>
      <c r="W329" s="208">
        <v>1855</v>
      </c>
      <c r="X329" s="199">
        <v>985</v>
      </c>
      <c r="Y329" s="203">
        <v>830</v>
      </c>
      <c r="Z329" s="201">
        <v>2876</v>
      </c>
      <c r="AA329" s="199">
        <v>2587</v>
      </c>
      <c r="AB329" s="173">
        <f t="shared" si="425"/>
        <v>16054</v>
      </c>
      <c r="AC329" s="174">
        <f t="shared" si="420"/>
        <v>15601</v>
      </c>
      <c r="AE329" s="254" t="str">
        <f>$AE$19</f>
        <v>19:00 - 19:59</v>
      </c>
      <c r="AF329" s="127">
        <f t="shared" si="430"/>
        <v>2739</v>
      </c>
      <c r="AG329" s="200">
        <f t="shared" si="430"/>
        <v>3703</v>
      </c>
      <c r="AH329" s="201">
        <f t="shared" si="430"/>
        <v>1229</v>
      </c>
      <c r="AI329" s="202">
        <f t="shared" si="430"/>
        <v>1886</v>
      </c>
      <c r="AJ329" s="199">
        <f t="shared" si="430"/>
        <v>707</v>
      </c>
      <c r="AK329" s="203">
        <f t="shared" si="430"/>
        <v>596</v>
      </c>
      <c r="AL329" s="201">
        <f t="shared" si="430"/>
        <v>1914</v>
      </c>
      <c r="AM329" s="202">
        <f t="shared" si="430"/>
        <v>3596</v>
      </c>
      <c r="AN329" s="199">
        <f t="shared" si="430"/>
        <v>397</v>
      </c>
      <c r="AO329" s="203">
        <f t="shared" si="430"/>
        <v>244</v>
      </c>
      <c r="AP329" s="201">
        <f t="shared" si="431"/>
        <v>1071</v>
      </c>
      <c r="AQ329" s="199">
        <f t="shared" si="431"/>
        <v>882</v>
      </c>
      <c r="AR329" s="204">
        <f t="shared" si="431"/>
        <v>1983</v>
      </c>
      <c r="AS329" s="205">
        <f t="shared" si="431"/>
        <v>2259</v>
      </c>
      <c r="AT329" s="199">
        <f t="shared" si="431"/>
        <v>1052</v>
      </c>
      <c r="AU329" s="203">
        <f t="shared" si="431"/>
        <v>1720</v>
      </c>
      <c r="AV329" s="201">
        <f t="shared" si="431"/>
        <v>1266</v>
      </c>
      <c r="AW329" s="202">
        <f t="shared" si="431"/>
        <v>1781</v>
      </c>
      <c r="AX329" s="199">
        <f t="shared" si="431"/>
        <v>929</v>
      </c>
      <c r="AY329" s="203">
        <f t="shared" si="431"/>
        <v>444</v>
      </c>
      <c r="AZ329" s="201">
        <f t="shared" si="432"/>
        <v>2468</v>
      </c>
      <c r="BA329" s="202">
        <f t="shared" si="432"/>
        <v>1449</v>
      </c>
      <c r="BB329" s="199">
        <f t="shared" si="432"/>
        <v>2082</v>
      </c>
      <c r="BC329" s="203">
        <f t="shared" si="432"/>
        <v>857</v>
      </c>
      <c r="BD329" s="201">
        <f t="shared" si="432"/>
        <v>3253</v>
      </c>
      <c r="BE329" s="199">
        <f t="shared" si="432"/>
        <v>4267</v>
      </c>
      <c r="BF329" s="173">
        <f>SUM(AF329,AH329,AJ329,AL329,AN329,AP329,AR329,AT329,AV329,AX329,AZ329,BB329,BD329)</f>
        <v>21090</v>
      </c>
      <c r="BG329" s="174">
        <f>SUM(AG329,AI329,AK329,AM329,AO329,AQ329,AS329,AU329,AW329,AY329,BA329,BC329,BE329)</f>
        <v>23684</v>
      </c>
      <c r="BI329" s="147" t="s">
        <v>26</v>
      </c>
      <c r="BJ329" s="130">
        <f t="shared" ref="BJ329:CK329" si="435">B329/B343</f>
        <v>5.0789372993295737E-2</v>
      </c>
      <c r="BK329" s="131">
        <f t="shared" si="435"/>
        <v>3.4553582215778665E-2</v>
      </c>
      <c r="BL329" s="132">
        <f t="shared" si="435"/>
        <v>4.8552171742386421E-2</v>
      </c>
      <c r="BM329" s="133">
        <f t="shared" si="435"/>
        <v>3.2207344288902415E-2</v>
      </c>
      <c r="BN329" s="130">
        <f t="shared" si="435"/>
        <v>4.8964765710134396E-2</v>
      </c>
      <c r="BO329" s="131">
        <f t="shared" si="435"/>
        <v>5.4897067997504677E-2</v>
      </c>
      <c r="BP329" s="132">
        <f t="shared" si="435"/>
        <v>6.6001728359498774E-2</v>
      </c>
      <c r="BQ329" s="133">
        <f t="shared" si="435"/>
        <v>4.8338141226639909E-2</v>
      </c>
      <c r="BR329" s="130">
        <f t="shared" si="435"/>
        <v>4.7663262147941816E-2</v>
      </c>
      <c r="BS329" s="131">
        <f t="shared" si="435"/>
        <v>4.8421315362535876E-2</v>
      </c>
      <c r="BT329" s="132">
        <f t="shared" si="435"/>
        <v>4.1001110446741269E-2</v>
      </c>
      <c r="BU329" s="130">
        <f t="shared" si="435"/>
        <v>5.659873631752247E-2</v>
      </c>
      <c r="BV329" s="134">
        <f t="shared" si="435"/>
        <v>4.9836761987176965E-2</v>
      </c>
      <c r="BW329" s="135">
        <f t="shared" si="435"/>
        <v>4.9650445510623718E-2</v>
      </c>
      <c r="BX329" s="130">
        <f t="shared" si="435"/>
        <v>5.198130721464695E-2</v>
      </c>
      <c r="BY329" s="131">
        <f t="shared" si="435"/>
        <v>4.7047387606318346E-2</v>
      </c>
      <c r="BZ329" s="132">
        <f t="shared" si="435"/>
        <v>5.276766902892166E-2</v>
      </c>
      <c r="CA329" s="133">
        <f t="shared" si="435"/>
        <v>4.907302000325256E-2</v>
      </c>
      <c r="CB329" s="130">
        <f t="shared" si="435"/>
        <v>5.0516389762011678E-2</v>
      </c>
      <c r="CC329" s="131">
        <f t="shared" si="435"/>
        <v>4.4597624781994853E-2</v>
      </c>
      <c r="CD329" s="132">
        <f t="shared" si="435"/>
        <v>4.4594939943777154E-2</v>
      </c>
      <c r="CE329" s="133">
        <f t="shared" si="435"/>
        <v>6.1429943371858128E-2</v>
      </c>
      <c r="CF329" s="130">
        <f t="shared" si="435"/>
        <v>4.3441827643997531E-2</v>
      </c>
      <c r="CG329" s="131">
        <f t="shared" si="435"/>
        <v>5.1742410074184904E-2</v>
      </c>
      <c r="CH329" s="132">
        <f t="shared" si="435"/>
        <v>5.1176198441225666E-2</v>
      </c>
      <c r="CI329" s="130">
        <f t="shared" si="435"/>
        <v>5.6223241257905378E-2</v>
      </c>
      <c r="CJ329" s="136">
        <f t="shared" si="435"/>
        <v>5.063730329707071E-2</v>
      </c>
      <c r="CK329" s="137">
        <f t="shared" si="435"/>
        <v>4.9194491831399838E-2</v>
      </c>
    </row>
    <row r="330" spans="1:89" ht="15" thickTop="1" thickBot="1">
      <c r="A330" s="138" t="s">
        <v>27</v>
      </c>
      <c r="B330" s="209">
        <v>2411</v>
      </c>
      <c r="C330" s="193">
        <v>1616</v>
      </c>
      <c r="D330" s="194">
        <v>1113</v>
      </c>
      <c r="E330" s="195">
        <v>1076</v>
      </c>
      <c r="F330" s="192">
        <v>666</v>
      </c>
      <c r="G330" s="196">
        <v>432</v>
      </c>
      <c r="H330" s="194">
        <v>1602</v>
      </c>
      <c r="I330" s="195">
        <v>2369</v>
      </c>
      <c r="J330" s="192">
        <v>377</v>
      </c>
      <c r="K330" s="193">
        <v>411</v>
      </c>
      <c r="L330" s="194">
        <v>633</v>
      </c>
      <c r="M330" s="192">
        <v>1002</v>
      </c>
      <c r="N330" s="197">
        <v>1524</v>
      </c>
      <c r="O330" s="210">
        <v>1966</v>
      </c>
      <c r="P330" s="192">
        <v>809</v>
      </c>
      <c r="Q330" s="193">
        <v>1072</v>
      </c>
      <c r="R330" s="194">
        <v>1105</v>
      </c>
      <c r="S330" s="195">
        <v>1233</v>
      </c>
      <c r="T330" s="192">
        <v>524</v>
      </c>
      <c r="U330" s="196">
        <v>547</v>
      </c>
      <c r="V330" s="194">
        <v>1391</v>
      </c>
      <c r="W330" s="211">
        <v>1640</v>
      </c>
      <c r="X330" s="192">
        <v>1164</v>
      </c>
      <c r="Y330" s="196">
        <v>636</v>
      </c>
      <c r="Z330" s="194">
        <v>3054</v>
      </c>
      <c r="AA330" s="192">
        <v>2470</v>
      </c>
      <c r="AB330" s="173">
        <f t="shared" si="425"/>
        <v>16373</v>
      </c>
      <c r="AC330" s="174">
        <f t="shared" si="420"/>
        <v>16470</v>
      </c>
      <c r="AE330" s="253" t="s">
        <v>13</v>
      </c>
      <c r="AF330" s="20">
        <f t="shared" ref="AF330:BG330" si="436">SUM(AF327:AF329)</f>
        <v>8222</v>
      </c>
      <c r="AG330" s="21">
        <f t="shared" si="436"/>
        <v>12607</v>
      </c>
      <c r="AH330" s="20">
        <f t="shared" si="436"/>
        <v>4712</v>
      </c>
      <c r="AI330" s="21">
        <f t="shared" si="436"/>
        <v>5705</v>
      </c>
      <c r="AJ330" s="20">
        <f t="shared" si="436"/>
        <v>2745</v>
      </c>
      <c r="AK330" s="21">
        <f t="shared" si="436"/>
        <v>1751</v>
      </c>
      <c r="AL330" s="20">
        <f t="shared" si="436"/>
        <v>6451</v>
      </c>
      <c r="AM330" s="21">
        <f t="shared" si="436"/>
        <v>11724</v>
      </c>
      <c r="AN330" s="20">
        <f t="shared" si="436"/>
        <v>1777</v>
      </c>
      <c r="AO330" s="21">
        <f t="shared" si="436"/>
        <v>861</v>
      </c>
      <c r="AP330" s="20">
        <f t="shared" si="436"/>
        <v>4218</v>
      </c>
      <c r="AQ330" s="21">
        <f t="shared" si="436"/>
        <v>2978</v>
      </c>
      <c r="AR330" s="20">
        <f t="shared" si="436"/>
        <v>6618</v>
      </c>
      <c r="AS330" s="21">
        <f t="shared" si="436"/>
        <v>6626</v>
      </c>
      <c r="AT330" s="20">
        <f t="shared" si="436"/>
        <v>3643</v>
      </c>
      <c r="AU330" s="21">
        <f t="shared" si="436"/>
        <v>4656</v>
      </c>
      <c r="AV330" s="20">
        <f t="shared" si="436"/>
        <v>4052</v>
      </c>
      <c r="AW330" s="21">
        <f t="shared" si="436"/>
        <v>6001</v>
      </c>
      <c r="AX330" s="20">
        <f t="shared" si="436"/>
        <v>3010</v>
      </c>
      <c r="AY330" s="21">
        <f t="shared" si="436"/>
        <v>1318</v>
      </c>
      <c r="AZ330" s="20">
        <f t="shared" si="436"/>
        <v>7606</v>
      </c>
      <c r="BA330" s="21">
        <f t="shared" si="436"/>
        <v>4564</v>
      </c>
      <c r="BB330" s="20">
        <f t="shared" si="436"/>
        <v>6904</v>
      </c>
      <c r="BC330" s="21">
        <f t="shared" si="436"/>
        <v>2333</v>
      </c>
      <c r="BD330" s="20">
        <f t="shared" si="436"/>
        <v>11549</v>
      </c>
      <c r="BE330" s="21">
        <f t="shared" si="436"/>
        <v>13326</v>
      </c>
      <c r="BF330" s="175">
        <f t="shared" si="436"/>
        <v>71507</v>
      </c>
      <c r="BG330" s="176">
        <f t="shared" si="436"/>
        <v>74450</v>
      </c>
      <c r="BI330" s="138" t="s">
        <v>27</v>
      </c>
      <c r="BJ330" s="130">
        <f t="shared" ref="BJ330:CK330" si="437">B330/B343</f>
        <v>4.0109131440169019E-2</v>
      </c>
      <c r="BK330" s="131">
        <f t="shared" si="437"/>
        <v>4.8809955297813221E-2</v>
      </c>
      <c r="BL330" s="132">
        <f t="shared" si="437"/>
        <v>4.6305541687468796E-2</v>
      </c>
      <c r="BM330" s="133">
        <f t="shared" si="437"/>
        <v>5.4574964495840941E-2</v>
      </c>
      <c r="BN330" s="130">
        <f t="shared" si="437"/>
        <v>4.8383581547402833E-2</v>
      </c>
      <c r="BO330" s="131">
        <f t="shared" si="437"/>
        <v>5.3898939488459141E-2</v>
      </c>
      <c r="BP330" s="132">
        <f t="shared" si="437"/>
        <v>5.7683998271640502E-2</v>
      </c>
      <c r="BQ330" s="133">
        <f t="shared" si="437"/>
        <v>5.9425561269283833E-2</v>
      </c>
      <c r="BR330" s="130">
        <f t="shared" si="437"/>
        <v>5.8341070875889821E-2</v>
      </c>
      <c r="BS330" s="131">
        <f t="shared" si="437"/>
        <v>5.1291651067016102E-2</v>
      </c>
      <c r="BT330" s="132">
        <f t="shared" si="437"/>
        <v>5.4070214401640046E-2</v>
      </c>
      <c r="BU330" s="130">
        <f t="shared" si="437"/>
        <v>4.4584853608614396E-2</v>
      </c>
      <c r="BV330" s="134">
        <f t="shared" si="437"/>
        <v>5.9945718443928729E-2</v>
      </c>
      <c r="BW330" s="135">
        <f t="shared" si="437"/>
        <v>5.3899931459904044E-2</v>
      </c>
      <c r="BX330" s="130">
        <f t="shared" si="437"/>
        <v>5.1789258050060814E-2</v>
      </c>
      <c r="BY330" s="131">
        <f t="shared" si="437"/>
        <v>5.210206561360875E-2</v>
      </c>
      <c r="BZ330" s="132">
        <f t="shared" si="437"/>
        <v>5.2911319670561195E-2</v>
      </c>
      <c r="CA330" s="133">
        <f t="shared" si="437"/>
        <v>5.0130102455683848E-2</v>
      </c>
      <c r="CB330" s="130">
        <f t="shared" si="437"/>
        <v>5.8823529411764705E-2</v>
      </c>
      <c r="CC330" s="131">
        <f t="shared" si="437"/>
        <v>4.5428120587991033E-2</v>
      </c>
      <c r="CD330" s="132">
        <f t="shared" si="437"/>
        <v>5.9246954595791802E-2</v>
      </c>
      <c r="CE330" s="133">
        <f t="shared" si="437"/>
        <v>5.4310030797761366E-2</v>
      </c>
      <c r="CF330" s="130">
        <f t="shared" si="437"/>
        <v>5.1336332363059012E-2</v>
      </c>
      <c r="CG330" s="131">
        <f t="shared" si="437"/>
        <v>3.9648400972507949E-2</v>
      </c>
      <c r="CH330" s="132">
        <f t="shared" si="437"/>
        <v>5.434357094558525E-2</v>
      </c>
      <c r="CI330" s="130">
        <f t="shared" si="437"/>
        <v>5.3680481603025229E-2</v>
      </c>
      <c r="CJ330" s="136">
        <f t="shared" si="437"/>
        <v>5.1643488655969773E-2</v>
      </c>
      <c r="CK330" s="137">
        <f t="shared" si="437"/>
        <v>5.1934701651378458E-2</v>
      </c>
    </row>
    <row r="331" spans="1:89" ht="14" thickTop="1">
      <c r="A331" s="147" t="s">
        <v>28</v>
      </c>
      <c r="B331" s="206">
        <v>2220</v>
      </c>
      <c r="C331" s="200">
        <v>1995</v>
      </c>
      <c r="D331" s="201">
        <v>1083</v>
      </c>
      <c r="E331" s="202">
        <v>1041</v>
      </c>
      <c r="F331" s="199">
        <v>678</v>
      </c>
      <c r="G331" s="203">
        <v>414</v>
      </c>
      <c r="H331" s="201">
        <v>1788</v>
      </c>
      <c r="I331" s="202">
        <v>2582</v>
      </c>
      <c r="J331" s="199">
        <v>423</v>
      </c>
      <c r="K331" s="200">
        <v>340</v>
      </c>
      <c r="L331" s="201">
        <v>812</v>
      </c>
      <c r="M331" s="199">
        <v>1119</v>
      </c>
      <c r="N331" s="204">
        <v>1642</v>
      </c>
      <c r="O331" s="207">
        <v>1903</v>
      </c>
      <c r="P331" s="199">
        <v>928</v>
      </c>
      <c r="Q331" s="200">
        <v>1125</v>
      </c>
      <c r="R331" s="201">
        <v>1252</v>
      </c>
      <c r="S331" s="202">
        <v>1616</v>
      </c>
      <c r="T331" s="199">
        <v>669</v>
      </c>
      <c r="U331" s="203">
        <v>483</v>
      </c>
      <c r="V331" s="201">
        <v>1942</v>
      </c>
      <c r="W331" s="208">
        <v>1417</v>
      </c>
      <c r="X331" s="199">
        <v>1418</v>
      </c>
      <c r="Y331" s="203">
        <v>696</v>
      </c>
      <c r="Z331" s="201">
        <v>3065</v>
      </c>
      <c r="AA331" s="199">
        <v>3197</v>
      </c>
      <c r="AB331" s="173">
        <f t="shared" si="425"/>
        <v>17920</v>
      </c>
      <c r="AC331" s="174">
        <f t="shared" si="420"/>
        <v>17928</v>
      </c>
      <c r="BI331" s="147" t="s">
        <v>28</v>
      </c>
      <c r="BJ331" s="130">
        <f t="shared" ref="BJ331:CK331" si="438">B331/B343</f>
        <v>3.6931676398662475E-2</v>
      </c>
      <c r="BK331" s="131">
        <f t="shared" si="438"/>
        <v>6.0257339615802825E-2</v>
      </c>
      <c r="BL331" s="132">
        <f t="shared" si="438"/>
        <v>4.5057413879181225E-2</v>
      </c>
      <c r="BM331" s="133">
        <f t="shared" si="438"/>
        <v>5.2799756542909311E-2</v>
      </c>
      <c r="BN331" s="130">
        <f t="shared" si="438"/>
        <v>4.9255357791500184E-2</v>
      </c>
      <c r="BO331" s="131">
        <f t="shared" si="438"/>
        <v>5.1653150343106677E-2</v>
      </c>
      <c r="BP331" s="132">
        <f t="shared" si="438"/>
        <v>6.438139132939652E-2</v>
      </c>
      <c r="BQ331" s="133">
        <f t="shared" si="438"/>
        <v>6.4768594004766089E-2</v>
      </c>
      <c r="BR331" s="130">
        <f t="shared" si="438"/>
        <v>6.545961002785515E-2</v>
      </c>
      <c r="BS331" s="131">
        <f t="shared" si="438"/>
        <v>4.2431049544490201E-2</v>
      </c>
      <c r="BT331" s="132">
        <f t="shared" si="438"/>
        <v>6.9360211839070637E-2</v>
      </c>
      <c r="BU331" s="130">
        <f t="shared" si="438"/>
        <v>4.9790869449141233E-2</v>
      </c>
      <c r="BV331" s="134">
        <f t="shared" si="438"/>
        <v>6.4587184832631872E-2</v>
      </c>
      <c r="BW331" s="135">
        <f t="shared" si="438"/>
        <v>5.2172721041809457E-2</v>
      </c>
      <c r="BX331" s="130">
        <f t="shared" si="438"/>
        <v>5.9407208245310802E-2</v>
      </c>
      <c r="BY331" s="131">
        <f t="shared" si="438"/>
        <v>5.4678007290400975E-2</v>
      </c>
      <c r="BZ331" s="132">
        <f t="shared" si="438"/>
        <v>5.9950201110898292E-2</v>
      </c>
      <c r="CA331" s="133">
        <f t="shared" si="438"/>
        <v>6.570174012034477E-2</v>
      </c>
      <c r="CB331" s="130">
        <f t="shared" si="438"/>
        <v>7.5101032779524027E-2</v>
      </c>
      <c r="CC331" s="131">
        <f t="shared" si="438"/>
        <v>4.0112947429615478E-2</v>
      </c>
      <c r="CD331" s="132">
        <f t="shared" si="438"/>
        <v>8.2715733878524572E-2</v>
      </c>
      <c r="CE331" s="133">
        <f t="shared" si="438"/>
        <v>4.6925191244163326E-2</v>
      </c>
      <c r="CF331" s="130">
        <f t="shared" si="438"/>
        <v>6.2538590456028928E-2</v>
      </c>
      <c r="CG331" s="131">
        <f t="shared" si="438"/>
        <v>4.3388816158593607E-2</v>
      </c>
      <c r="CH331" s="132">
        <f t="shared" si="438"/>
        <v>5.453930744866365E-2</v>
      </c>
      <c r="CI331" s="130">
        <f t="shared" si="438"/>
        <v>6.9480364244887308E-2</v>
      </c>
      <c r="CJ331" s="136">
        <f t="shared" si="438"/>
        <v>5.6523014518718516E-2</v>
      </c>
      <c r="CK331" s="137">
        <f t="shared" si="438"/>
        <v>5.6532199830352951E-2</v>
      </c>
    </row>
    <row r="332" spans="1:89">
      <c r="A332" s="138" t="s">
        <v>29</v>
      </c>
      <c r="B332" s="209">
        <v>2301</v>
      </c>
      <c r="C332" s="193">
        <v>2106</v>
      </c>
      <c r="D332" s="194">
        <v>1265</v>
      </c>
      <c r="E332" s="195">
        <v>1307</v>
      </c>
      <c r="F332" s="192">
        <v>857</v>
      </c>
      <c r="G332" s="196">
        <v>440</v>
      </c>
      <c r="H332" s="194">
        <v>1932</v>
      </c>
      <c r="I332" s="195">
        <v>2844</v>
      </c>
      <c r="J332" s="192">
        <v>575</v>
      </c>
      <c r="K332" s="193">
        <v>274</v>
      </c>
      <c r="L332" s="194">
        <v>1013</v>
      </c>
      <c r="M332" s="192">
        <v>769</v>
      </c>
      <c r="N332" s="197">
        <v>1865</v>
      </c>
      <c r="O332" s="210">
        <v>1574</v>
      </c>
      <c r="P332" s="192">
        <v>951</v>
      </c>
      <c r="Q332" s="193">
        <v>1019</v>
      </c>
      <c r="R332" s="194">
        <v>1338</v>
      </c>
      <c r="S332" s="195">
        <v>1361</v>
      </c>
      <c r="T332" s="192">
        <v>964</v>
      </c>
      <c r="U332" s="196">
        <v>298</v>
      </c>
      <c r="V332" s="194">
        <v>2304</v>
      </c>
      <c r="W332" s="211">
        <v>1091</v>
      </c>
      <c r="X332" s="192">
        <v>2137</v>
      </c>
      <c r="Y332" s="196">
        <v>553</v>
      </c>
      <c r="Z332" s="194">
        <v>3732</v>
      </c>
      <c r="AA332" s="192">
        <v>2563</v>
      </c>
      <c r="AB332" s="173">
        <f t="shared" si="425"/>
        <v>21234</v>
      </c>
      <c r="AC332" s="174">
        <f t="shared" si="420"/>
        <v>16199</v>
      </c>
      <c r="BI332" s="138" t="s">
        <v>29</v>
      </c>
      <c r="BJ332" s="130">
        <f t="shared" ref="BJ332:CK332" si="439">B332/B343</f>
        <v>3.8279183510505563E-2</v>
      </c>
      <c r="BK332" s="131">
        <f t="shared" si="439"/>
        <v>6.3610003624501629E-2</v>
      </c>
      <c r="BL332" s="132">
        <f t="shared" si="439"/>
        <v>5.2629389249459146E-2</v>
      </c>
      <c r="BM332" s="133">
        <f t="shared" si="439"/>
        <v>6.62913369851897E-2</v>
      </c>
      <c r="BN332" s="130">
        <f t="shared" si="439"/>
        <v>6.2259353432618958E-2</v>
      </c>
      <c r="BO332" s="131">
        <f t="shared" si="439"/>
        <v>5.4897067997504677E-2</v>
      </c>
      <c r="BP332" s="132">
        <f t="shared" si="439"/>
        <v>6.9566469825723745E-2</v>
      </c>
      <c r="BQ332" s="133">
        <f t="shared" si="439"/>
        <v>7.1340775116016553E-2</v>
      </c>
      <c r="BR332" s="130">
        <f t="shared" si="439"/>
        <v>8.8981739399566703E-2</v>
      </c>
      <c r="BS332" s="131">
        <f t="shared" si="439"/>
        <v>3.4194434044677396E-2</v>
      </c>
      <c r="BT332" s="132">
        <f t="shared" si="439"/>
        <v>8.652942683864355E-2</v>
      </c>
      <c r="BU332" s="130">
        <f t="shared" si="439"/>
        <v>3.4217317789445582E-2</v>
      </c>
      <c r="BV332" s="134">
        <f t="shared" si="439"/>
        <v>7.3358769618062383E-2</v>
      </c>
      <c r="BW332" s="135">
        <f t="shared" si="439"/>
        <v>4.3152844413982178E-2</v>
      </c>
      <c r="BX332" s="130">
        <f t="shared" si="439"/>
        <v>6.0879585173804492E-2</v>
      </c>
      <c r="BY332" s="131">
        <f t="shared" si="439"/>
        <v>4.9526123936816525E-2</v>
      </c>
      <c r="BZ332" s="132">
        <f t="shared" si="439"/>
        <v>6.406818617123157E-2</v>
      </c>
      <c r="CA332" s="133">
        <f t="shared" si="439"/>
        <v>5.533420068303789E-2</v>
      </c>
      <c r="CB332" s="130">
        <f t="shared" si="439"/>
        <v>0.10821733273462057</v>
      </c>
      <c r="CC332" s="131">
        <f t="shared" si="439"/>
        <v>2.4748775018686154E-2</v>
      </c>
      <c r="CD332" s="132">
        <f t="shared" si="439"/>
        <v>9.8134423715819069E-2</v>
      </c>
      <c r="CE332" s="133">
        <f t="shared" si="439"/>
        <v>3.6129416829486373E-2</v>
      </c>
      <c r="CF332" s="130">
        <f t="shared" si="439"/>
        <v>9.4248919467231185E-2</v>
      </c>
      <c r="CG332" s="131">
        <f t="shared" si="439"/>
        <v>3.4474159965089457E-2</v>
      </c>
      <c r="CH332" s="132">
        <f t="shared" si="439"/>
        <v>6.6408057226235814E-2</v>
      </c>
      <c r="CI332" s="130">
        <f t="shared" si="439"/>
        <v>5.5701649533827398E-2</v>
      </c>
      <c r="CJ332" s="136">
        <f t="shared" si="439"/>
        <v>6.6975987181387781E-2</v>
      </c>
      <c r="CK332" s="137">
        <f t="shared" si="439"/>
        <v>5.1080159808784435E-2</v>
      </c>
    </row>
    <row r="333" spans="1:89">
      <c r="A333" s="147" t="s">
        <v>30</v>
      </c>
      <c r="B333" s="206">
        <v>2755</v>
      </c>
      <c r="C333" s="200">
        <v>3629</v>
      </c>
      <c r="D333" s="201">
        <v>1855</v>
      </c>
      <c r="E333" s="202">
        <v>1697</v>
      </c>
      <c r="F333" s="199">
        <v>1165</v>
      </c>
      <c r="G333" s="203">
        <v>528</v>
      </c>
      <c r="H333" s="201">
        <v>2211</v>
      </c>
      <c r="I333" s="202">
        <v>4052</v>
      </c>
      <c r="J333" s="199">
        <v>705</v>
      </c>
      <c r="K333" s="200">
        <v>291</v>
      </c>
      <c r="L333" s="201">
        <v>1538</v>
      </c>
      <c r="M333" s="199">
        <v>1124</v>
      </c>
      <c r="N333" s="204">
        <v>2294</v>
      </c>
      <c r="O333" s="207">
        <v>2147</v>
      </c>
      <c r="P333" s="199">
        <v>1284</v>
      </c>
      <c r="Q333" s="200">
        <v>1497</v>
      </c>
      <c r="R333" s="201">
        <v>1316</v>
      </c>
      <c r="S333" s="202">
        <v>2247</v>
      </c>
      <c r="T333" s="199">
        <v>1019</v>
      </c>
      <c r="U333" s="203">
        <v>479</v>
      </c>
      <c r="V333" s="201">
        <v>2495</v>
      </c>
      <c r="W333" s="208">
        <v>1572</v>
      </c>
      <c r="X333" s="199">
        <v>1978</v>
      </c>
      <c r="Y333" s="203">
        <v>511</v>
      </c>
      <c r="Z333" s="201">
        <v>4231</v>
      </c>
      <c r="AA333" s="199">
        <v>4454</v>
      </c>
      <c r="AB333" s="173">
        <f t="shared" si="425"/>
        <v>24846</v>
      </c>
      <c r="AC333" s="174">
        <f t="shared" si="420"/>
        <v>24228</v>
      </c>
      <c r="BI333" s="147" t="s">
        <v>30</v>
      </c>
      <c r="BJ333" s="130">
        <f t="shared" ref="BJ333:CK333" si="440">B333/B343</f>
        <v>4.5831877692934737E-2</v>
      </c>
      <c r="BK333" s="131">
        <f t="shared" si="440"/>
        <v>0.1096109701582699</v>
      </c>
      <c r="BL333" s="132">
        <f t="shared" si="440"/>
        <v>7.7175902812447988E-2</v>
      </c>
      <c r="BM333" s="133">
        <f t="shared" si="440"/>
        <v>8.607222560357071E-2</v>
      </c>
      <c r="BN333" s="130">
        <f t="shared" si="440"/>
        <v>8.4634943697784237E-2</v>
      </c>
      <c r="BO333" s="131">
        <f t="shared" si="440"/>
        <v>6.5876481597005612E-2</v>
      </c>
      <c r="BP333" s="132">
        <f t="shared" si="440"/>
        <v>7.9612559412357772E-2</v>
      </c>
      <c r="BQ333" s="133">
        <f t="shared" si="440"/>
        <v>0.10164304527781262</v>
      </c>
      <c r="BR333" s="130">
        <f t="shared" si="440"/>
        <v>0.10909935004642525</v>
      </c>
      <c r="BS333" s="131">
        <f t="shared" si="440"/>
        <v>3.6315986521901912E-2</v>
      </c>
      <c r="BT333" s="132">
        <f t="shared" si="440"/>
        <v>0.13137439138976681</v>
      </c>
      <c r="BU333" s="130">
        <f t="shared" si="440"/>
        <v>5.0013348758565453E-2</v>
      </c>
      <c r="BV333" s="134">
        <f t="shared" si="440"/>
        <v>9.0233253353262793E-2</v>
      </c>
      <c r="BW333" s="135">
        <f t="shared" si="440"/>
        <v>5.8862234407128171E-2</v>
      </c>
      <c r="BX333" s="130">
        <f t="shared" si="440"/>
        <v>8.2197042442865367E-2</v>
      </c>
      <c r="BY333" s="131">
        <f t="shared" si="440"/>
        <v>7.2758201701093567E-2</v>
      </c>
      <c r="BZ333" s="132">
        <f t="shared" si="440"/>
        <v>6.3014748132541654E-2</v>
      </c>
      <c r="CA333" s="133">
        <f t="shared" si="440"/>
        <v>9.1356318100504152E-2</v>
      </c>
      <c r="CB333" s="130">
        <f t="shared" si="440"/>
        <v>0.11439155814997755</v>
      </c>
      <c r="CC333" s="131">
        <f t="shared" si="440"/>
        <v>3.978074910721701E-2</v>
      </c>
      <c r="CD333" s="132">
        <f t="shared" si="440"/>
        <v>0.10626969929295511</v>
      </c>
      <c r="CE333" s="133">
        <f t="shared" si="440"/>
        <v>5.2058151472000533E-2</v>
      </c>
      <c r="CF333" s="130">
        <f t="shared" si="440"/>
        <v>8.7236482314545297E-2</v>
      </c>
      <c r="CG333" s="131">
        <f t="shared" si="440"/>
        <v>3.1855869334829499E-2</v>
      </c>
      <c r="CH333" s="132">
        <f t="shared" si="440"/>
        <v>7.5287376774974199E-2</v>
      </c>
      <c r="CI333" s="130">
        <f t="shared" si="440"/>
        <v>9.6798730793471413E-2</v>
      </c>
      <c r="CJ333" s="136">
        <f t="shared" si="440"/>
        <v>7.8368907295316981E-2</v>
      </c>
      <c r="CK333" s="137">
        <f t="shared" si="440"/>
        <v>7.6397932702464921E-2</v>
      </c>
    </row>
    <row r="334" spans="1:89">
      <c r="A334" s="138" t="s">
        <v>31</v>
      </c>
      <c r="B334" s="209">
        <v>2728</v>
      </c>
      <c r="C334" s="193">
        <v>5275</v>
      </c>
      <c r="D334" s="194">
        <v>1628</v>
      </c>
      <c r="E334" s="195">
        <v>2122</v>
      </c>
      <c r="F334" s="192">
        <v>873</v>
      </c>
      <c r="G334" s="196">
        <v>627</v>
      </c>
      <c r="H334" s="194">
        <v>2326</v>
      </c>
      <c r="I334" s="195">
        <v>4076</v>
      </c>
      <c r="J334" s="192">
        <v>675</v>
      </c>
      <c r="K334" s="193">
        <v>326</v>
      </c>
      <c r="L334" s="194">
        <v>1609</v>
      </c>
      <c r="M334" s="192">
        <v>972</v>
      </c>
      <c r="N334" s="197">
        <v>2341</v>
      </c>
      <c r="O334" s="210">
        <v>2220</v>
      </c>
      <c r="P334" s="192">
        <v>1307</v>
      </c>
      <c r="Q334" s="193">
        <v>1439</v>
      </c>
      <c r="R334" s="194">
        <v>1470</v>
      </c>
      <c r="S334" s="195">
        <v>1973</v>
      </c>
      <c r="T334" s="192">
        <v>1062</v>
      </c>
      <c r="U334" s="196">
        <v>395</v>
      </c>
      <c r="V334" s="194">
        <v>2643</v>
      </c>
      <c r="W334" s="211">
        <v>1543</v>
      </c>
      <c r="X334" s="192">
        <v>2844</v>
      </c>
      <c r="Y334" s="196">
        <v>965</v>
      </c>
      <c r="Z334" s="194">
        <v>4065</v>
      </c>
      <c r="AA334" s="192">
        <v>4605</v>
      </c>
      <c r="AB334" s="173">
        <f t="shared" si="425"/>
        <v>25571</v>
      </c>
      <c r="AC334" s="174">
        <f t="shared" si="420"/>
        <v>26538</v>
      </c>
      <c r="BI334" s="138" t="s">
        <v>31</v>
      </c>
      <c r="BJ334" s="130">
        <f t="shared" ref="BJ334:CK334" si="441">B334/B343</f>
        <v>4.5382708655653706E-2</v>
      </c>
      <c r="BK334" s="131">
        <f t="shared" si="441"/>
        <v>0.15932705086383955</v>
      </c>
      <c r="BL334" s="132">
        <f t="shared" si="441"/>
        <v>6.7731735729738729E-2</v>
      </c>
      <c r="BM334" s="133">
        <f t="shared" si="441"/>
        <v>0.10762832217488334</v>
      </c>
      <c r="BN334" s="130">
        <f t="shared" si="441"/>
        <v>6.3421721758082097E-2</v>
      </c>
      <c r="BO334" s="131">
        <f t="shared" si="441"/>
        <v>7.8228321896444172E-2</v>
      </c>
      <c r="BP334" s="132">
        <f t="shared" si="441"/>
        <v>8.3753420711508E-2</v>
      </c>
      <c r="BQ334" s="133">
        <f t="shared" si="441"/>
        <v>0.10224507713533175</v>
      </c>
      <c r="BR334" s="130">
        <f t="shared" si="441"/>
        <v>0.10445682451253482</v>
      </c>
      <c r="BS334" s="131">
        <f t="shared" si="441"/>
        <v>4.0683888680893551E-2</v>
      </c>
      <c r="BT334" s="132">
        <f t="shared" si="441"/>
        <v>0.13743913897668061</v>
      </c>
      <c r="BU334" s="130">
        <f t="shared" si="441"/>
        <v>4.3249977752069055E-2</v>
      </c>
      <c r="BV334" s="134">
        <f t="shared" si="441"/>
        <v>9.2081973016559807E-2</v>
      </c>
      <c r="BW334" s="135">
        <f t="shared" si="441"/>
        <v>6.0863605209047295E-2</v>
      </c>
      <c r="BX334" s="130">
        <f t="shared" si="441"/>
        <v>8.3669419371359063E-2</v>
      </c>
      <c r="BY334" s="131">
        <f t="shared" si="441"/>
        <v>6.9939246658566226E-2</v>
      </c>
      <c r="BZ334" s="132">
        <f t="shared" si="441"/>
        <v>7.0388814403370997E-2</v>
      </c>
      <c r="CA334" s="133">
        <f t="shared" si="441"/>
        <v>8.0216295332574405E-2</v>
      </c>
      <c r="CB334" s="130">
        <f t="shared" si="441"/>
        <v>0.11921867983834755</v>
      </c>
      <c r="CC334" s="131">
        <f t="shared" si="441"/>
        <v>3.2804584336849102E-2</v>
      </c>
      <c r="CD334" s="132">
        <f t="shared" si="441"/>
        <v>0.11257347303858932</v>
      </c>
      <c r="CE334" s="133">
        <f t="shared" si="441"/>
        <v>5.1097791171308408E-2</v>
      </c>
      <c r="CF334" s="130">
        <f t="shared" si="441"/>
        <v>0.12543000793860809</v>
      </c>
      <c r="CG334" s="131">
        <f t="shared" si="441"/>
        <v>6.0158344242877623E-2</v>
      </c>
      <c r="CH334" s="132">
        <f t="shared" si="441"/>
        <v>7.2333535001245591E-2</v>
      </c>
      <c r="CI334" s="130">
        <f t="shared" si="441"/>
        <v>0.10008041205746201</v>
      </c>
      <c r="CJ334" s="136">
        <f t="shared" si="441"/>
        <v>8.0655692201905757E-2</v>
      </c>
      <c r="CK334" s="137">
        <f t="shared" si="441"/>
        <v>8.3682034755572648E-2</v>
      </c>
    </row>
    <row r="335" spans="1:89">
      <c r="A335" s="147" t="s">
        <v>32</v>
      </c>
      <c r="B335" s="206">
        <v>2739</v>
      </c>
      <c r="C335" s="200">
        <v>3703</v>
      </c>
      <c r="D335" s="201">
        <v>1229</v>
      </c>
      <c r="E335" s="202">
        <v>1886</v>
      </c>
      <c r="F335" s="199">
        <v>707</v>
      </c>
      <c r="G335" s="203">
        <v>596</v>
      </c>
      <c r="H335" s="201">
        <v>1914</v>
      </c>
      <c r="I335" s="202">
        <v>3596</v>
      </c>
      <c r="J335" s="199">
        <v>397</v>
      </c>
      <c r="K335" s="200">
        <v>244</v>
      </c>
      <c r="L335" s="201">
        <v>1071</v>
      </c>
      <c r="M335" s="199">
        <v>882</v>
      </c>
      <c r="N335" s="204">
        <v>1983</v>
      </c>
      <c r="O335" s="207">
        <v>2259</v>
      </c>
      <c r="P335" s="199">
        <v>1052</v>
      </c>
      <c r="Q335" s="200">
        <v>1720</v>
      </c>
      <c r="R335" s="201">
        <v>1266</v>
      </c>
      <c r="S335" s="202">
        <v>1781</v>
      </c>
      <c r="T335" s="199">
        <v>929</v>
      </c>
      <c r="U335" s="203">
        <v>444</v>
      </c>
      <c r="V335" s="201">
        <v>2468</v>
      </c>
      <c r="W335" s="208">
        <v>1449</v>
      </c>
      <c r="X335" s="199">
        <v>2082</v>
      </c>
      <c r="Y335" s="203">
        <v>857</v>
      </c>
      <c r="Z335" s="201">
        <v>3253</v>
      </c>
      <c r="AA335" s="199">
        <v>4267</v>
      </c>
      <c r="AB335" s="173">
        <f t="shared" si="425"/>
        <v>21090</v>
      </c>
      <c r="AC335" s="174">
        <f t="shared" si="420"/>
        <v>23684</v>
      </c>
      <c r="BI335" s="147" t="s">
        <v>32</v>
      </c>
      <c r="BJ335" s="130">
        <f t="shared" ref="BJ335:CK335" si="442">B335/B343</f>
        <v>4.556570344862005E-2</v>
      </c>
      <c r="BK335" s="131">
        <f t="shared" si="442"/>
        <v>0.11184607949740244</v>
      </c>
      <c r="BL335" s="132">
        <f t="shared" si="442"/>
        <v>5.113163587951406E-2</v>
      </c>
      <c r="BM335" s="133">
        <f t="shared" si="442"/>
        <v>9.5658348549401501E-2</v>
      </c>
      <c r="BN335" s="130">
        <f t="shared" si="442"/>
        <v>5.1362150381402107E-2</v>
      </c>
      <c r="BO335" s="131">
        <f t="shared" si="442"/>
        <v>7.4360573923892698E-2</v>
      </c>
      <c r="BP335" s="132">
        <f t="shared" si="442"/>
        <v>6.8918335013682844E-2</v>
      </c>
      <c r="BQ335" s="133">
        <f t="shared" si="442"/>
        <v>9.0204439984949203E-2</v>
      </c>
      <c r="BR335" s="130">
        <f t="shared" si="442"/>
        <v>6.1436087898483441E-2</v>
      </c>
      <c r="BS335" s="131">
        <f t="shared" si="442"/>
        <v>3.0450517908398853E-2</v>
      </c>
      <c r="BT335" s="132">
        <f t="shared" si="442"/>
        <v>9.1483727684291444E-2</v>
      </c>
      <c r="BU335" s="130">
        <f t="shared" si="442"/>
        <v>3.9245350182433032E-2</v>
      </c>
      <c r="BV335" s="134">
        <f t="shared" si="442"/>
        <v>7.8000236006765533E-2</v>
      </c>
      <c r="BW335" s="135">
        <f t="shared" si="442"/>
        <v>6.1932830705962991E-2</v>
      </c>
      <c r="BX335" s="130">
        <f t="shared" si="442"/>
        <v>6.7345240381537677E-2</v>
      </c>
      <c r="BY335" s="131">
        <f t="shared" si="442"/>
        <v>8.3596597812879703E-2</v>
      </c>
      <c r="BZ335" s="132">
        <f t="shared" si="442"/>
        <v>6.0620570771882779E-2</v>
      </c>
      <c r="CA335" s="133">
        <f t="shared" si="442"/>
        <v>7.2410147991543342E-2</v>
      </c>
      <c r="CB335" s="130">
        <f t="shared" si="442"/>
        <v>0.10428828019757522</v>
      </c>
      <c r="CC335" s="131">
        <f t="shared" si="442"/>
        <v>3.6874013786230377E-2</v>
      </c>
      <c r="CD335" s="132">
        <f t="shared" si="442"/>
        <v>0.10511968651503535</v>
      </c>
      <c r="CE335" s="133">
        <f t="shared" si="442"/>
        <v>4.7984899162168429E-2</v>
      </c>
      <c r="CF335" s="130">
        <f t="shared" si="442"/>
        <v>9.1823233659698328E-2</v>
      </c>
      <c r="CG335" s="131">
        <f t="shared" si="442"/>
        <v>5.3425596907923444E-2</v>
      </c>
      <c r="CH335" s="132">
        <f t="shared" si="442"/>
        <v>5.7884622228549058E-2</v>
      </c>
      <c r="CI335" s="130">
        <f t="shared" si="442"/>
        <v>9.2734661943363828E-2</v>
      </c>
      <c r="CJ335" s="136">
        <f t="shared" si="442"/>
        <v>6.6521784386148072E-2</v>
      </c>
      <c r="CK335" s="137">
        <f t="shared" si="442"/>
        <v>7.4682542435412724E-2</v>
      </c>
    </row>
    <row r="336" spans="1:89">
      <c r="A336" s="138" t="s">
        <v>33</v>
      </c>
      <c r="B336" s="209">
        <v>2199</v>
      </c>
      <c r="C336" s="193">
        <v>3167</v>
      </c>
      <c r="D336" s="194">
        <v>921</v>
      </c>
      <c r="E336" s="195">
        <v>1526</v>
      </c>
      <c r="F336" s="192">
        <v>470</v>
      </c>
      <c r="G336" s="196">
        <v>425</v>
      </c>
      <c r="H336" s="194">
        <v>1400</v>
      </c>
      <c r="I336" s="195">
        <v>3160</v>
      </c>
      <c r="J336" s="192">
        <v>265</v>
      </c>
      <c r="K336" s="193">
        <v>193</v>
      </c>
      <c r="L336" s="194">
        <v>731</v>
      </c>
      <c r="M336" s="192">
        <v>812</v>
      </c>
      <c r="N336" s="197">
        <v>1416</v>
      </c>
      <c r="O336" s="210">
        <v>1896</v>
      </c>
      <c r="P336" s="192">
        <v>844</v>
      </c>
      <c r="Q336" s="193">
        <v>1574</v>
      </c>
      <c r="R336" s="194">
        <v>942</v>
      </c>
      <c r="S336" s="195">
        <v>1544</v>
      </c>
      <c r="T336" s="192">
        <v>640</v>
      </c>
      <c r="U336" s="196">
        <v>427</v>
      </c>
      <c r="V336" s="194">
        <v>2273</v>
      </c>
      <c r="W336" s="211">
        <v>1426</v>
      </c>
      <c r="X336" s="192">
        <v>1383</v>
      </c>
      <c r="Y336" s="196">
        <v>810</v>
      </c>
      <c r="Z336" s="194">
        <v>2433</v>
      </c>
      <c r="AA336" s="192">
        <v>3356</v>
      </c>
      <c r="AB336" s="173">
        <f t="shared" si="425"/>
        <v>15917</v>
      </c>
      <c r="AC336" s="174">
        <f t="shared" si="420"/>
        <v>20316</v>
      </c>
      <c r="BI336" s="138" t="s">
        <v>33</v>
      </c>
      <c r="BJ336" s="130">
        <f t="shared" ref="BJ336:CK336" si="443">B336/B343</f>
        <v>3.6582322702999451E-2</v>
      </c>
      <c r="BK336" s="131">
        <f t="shared" si="443"/>
        <v>9.5656638878820824E-2</v>
      </c>
      <c r="BL336" s="132">
        <f t="shared" si="443"/>
        <v>3.8317523714428356E-2</v>
      </c>
      <c r="BM336" s="133">
        <f t="shared" si="443"/>
        <v>7.7399066747819031E-2</v>
      </c>
      <c r="BN336" s="130">
        <f t="shared" si="443"/>
        <v>3.4144569560479475E-2</v>
      </c>
      <c r="BO336" s="131">
        <f t="shared" si="443"/>
        <v>5.3025577043044295E-2</v>
      </c>
      <c r="BP336" s="132">
        <f t="shared" si="443"/>
        <v>5.0410485380959241E-2</v>
      </c>
      <c r="BQ336" s="133">
        <f t="shared" si="443"/>
        <v>7.9267527906685065E-2</v>
      </c>
      <c r="BR336" s="130">
        <f t="shared" si="443"/>
        <v>4.1008975549365521E-2</v>
      </c>
      <c r="BS336" s="131">
        <f t="shared" si="443"/>
        <v>2.4085860476725323E-2</v>
      </c>
      <c r="BT336" s="132">
        <f t="shared" si="443"/>
        <v>6.2441274451183054E-2</v>
      </c>
      <c r="BU336" s="130">
        <f t="shared" si="443"/>
        <v>3.6130639850493904E-2</v>
      </c>
      <c r="BV336" s="134">
        <f t="shared" si="443"/>
        <v>5.5697596664437715E-2</v>
      </c>
      <c r="BW336" s="135">
        <f t="shared" si="443"/>
        <v>5.1980808773132284E-2</v>
      </c>
      <c r="BX336" s="130">
        <f t="shared" si="443"/>
        <v>5.4029831636899048E-2</v>
      </c>
      <c r="BY336" s="131">
        <f t="shared" si="443"/>
        <v>7.6500607533414339E-2</v>
      </c>
      <c r="BZ336" s="132">
        <f t="shared" si="443"/>
        <v>4.5106301474813253E-2</v>
      </c>
      <c r="CA336" s="133">
        <f t="shared" si="443"/>
        <v>6.2774434867458123E-2</v>
      </c>
      <c r="CB336" s="130">
        <f t="shared" si="443"/>
        <v>7.1845532105972165E-2</v>
      </c>
      <c r="CC336" s="131">
        <f t="shared" si="443"/>
        <v>3.5462170916036873E-2</v>
      </c>
      <c r="CD336" s="132">
        <f t="shared" si="443"/>
        <v>9.6814038674503791E-2</v>
      </c>
      <c r="CE336" s="133">
        <f t="shared" si="443"/>
        <v>4.7223234096102261E-2</v>
      </c>
      <c r="CF336" s="130">
        <f t="shared" si="443"/>
        <v>6.0994972214871657E-2</v>
      </c>
      <c r="CG336" s="131">
        <f t="shared" si="443"/>
        <v>5.0495605012156351E-2</v>
      </c>
      <c r="CH336" s="132">
        <f t="shared" si="443"/>
        <v>4.3293355635431865E-2</v>
      </c>
      <c r="CI336" s="130">
        <f t="shared" si="443"/>
        <v>7.2935909416903921E-2</v>
      </c>
      <c r="CJ336" s="136">
        <f t="shared" si="443"/>
        <v>5.020517980437738E-2</v>
      </c>
      <c r="CK336" s="137">
        <f t="shared" si="443"/>
        <v>6.4062258576163017E-2</v>
      </c>
    </row>
    <row r="337" spans="1:89">
      <c r="A337" s="147" t="s">
        <v>34</v>
      </c>
      <c r="B337" s="206">
        <v>374</v>
      </c>
      <c r="C337" s="200">
        <v>2123</v>
      </c>
      <c r="D337" s="201">
        <v>190</v>
      </c>
      <c r="E337" s="202">
        <v>1083</v>
      </c>
      <c r="F337" s="199">
        <v>118</v>
      </c>
      <c r="G337" s="203">
        <v>373</v>
      </c>
      <c r="H337" s="201">
        <v>450</v>
      </c>
      <c r="I337" s="202">
        <v>2156</v>
      </c>
      <c r="J337" s="199">
        <v>110</v>
      </c>
      <c r="K337" s="200">
        <v>144</v>
      </c>
      <c r="L337" s="201">
        <v>392</v>
      </c>
      <c r="M337" s="199">
        <v>444</v>
      </c>
      <c r="N337" s="204">
        <v>891</v>
      </c>
      <c r="O337" s="207">
        <v>1122</v>
      </c>
      <c r="P337" s="199">
        <v>556</v>
      </c>
      <c r="Q337" s="200">
        <v>855</v>
      </c>
      <c r="R337" s="201">
        <v>664</v>
      </c>
      <c r="S337" s="202">
        <v>795</v>
      </c>
      <c r="T337" s="199">
        <v>408</v>
      </c>
      <c r="U337" s="203">
        <v>256</v>
      </c>
      <c r="V337" s="201">
        <v>2099</v>
      </c>
      <c r="W337" s="208">
        <v>897</v>
      </c>
      <c r="X337" s="199">
        <v>850</v>
      </c>
      <c r="Y337" s="203">
        <v>629</v>
      </c>
      <c r="Z337" s="201">
        <v>1488</v>
      </c>
      <c r="AA337" s="199">
        <v>2169</v>
      </c>
      <c r="AB337" s="173">
        <f t="shared" si="425"/>
        <v>8590</v>
      </c>
      <c r="AC337" s="174">
        <f t="shared" si="420"/>
        <v>13046</v>
      </c>
      <c r="BI337" s="147" t="s">
        <v>34</v>
      </c>
      <c r="BJ337" s="130">
        <f t="shared" ref="BJ337:CK337" si="444">B337/B343</f>
        <v>6.2218229608557501E-3</v>
      </c>
      <c r="BK337" s="131">
        <f t="shared" si="444"/>
        <v>6.4123474688896939E-2</v>
      </c>
      <c r="BL337" s="132">
        <f t="shared" si="444"/>
        <v>7.9048094524879348E-3</v>
      </c>
      <c r="BM337" s="133">
        <f t="shared" si="444"/>
        <v>5.4930006086427265E-2</v>
      </c>
      <c r="BN337" s="130">
        <f t="shared" si="444"/>
        <v>8.5724664002905914E-3</v>
      </c>
      <c r="BO337" s="131">
        <f t="shared" si="444"/>
        <v>4.6537741734248288E-2</v>
      </c>
      <c r="BP337" s="132">
        <f t="shared" si="444"/>
        <v>1.6203370301022611E-2</v>
      </c>
      <c r="BQ337" s="133">
        <f t="shared" si="444"/>
        <v>5.4082528533801577E-2</v>
      </c>
      <c r="BR337" s="130">
        <f t="shared" si="444"/>
        <v>1.7022593624264934E-2</v>
      </c>
      <c r="BS337" s="131">
        <f t="shared" si="444"/>
        <v>1.7970797454137027E-2</v>
      </c>
      <c r="BT337" s="132">
        <f t="shared" si="444"/>
        <v>3.3484240198172033E-2</v>
      </c>
      <c r="BU337" s="130">
        <f t="shared" si="444"/>
        <v>1.975616267687105E-2</v>
      </c>
      <c r="BV337" s="134">
        <f t="shared" si="444"/>
        <v>3.5047004680800853E-2</v>
      </c>
      <c r="BW337" s="135">
        <f t="shared" si="444"/>
        <v>3.0760795065113093E-2</v>
      </c>
      <c r="BX337" s="130">
        <f t="shared" si="444"/>
        <v>3.5593111836630179E-2</v>
      </c>
      <c r="BY337" s="131">
        <f t="shared" si="444"/>
        <v>4.1555285540704742E-2</v>
      </c>
      <c r="BZ337" s="132">
        <f t="shared" si="444"/>
        <v>3.1794675349549897E-2</v>
      </c>
      <c r="CA337" s="133">
        <f t="shared" si="444"/>
        <v>3.2322328833956741E-2</v>
      </c>
      <c r="CB337" s="130">
        <f t="shared" si="444"/>
        <v>4.5801526717557252E-2</v>
      </c>
      <c r="CC337" s="131">
        <f t="shared" si="444"/>
        <v>2.12606926335022E-2</v>
      </c>
      <c r="CD337" s="132">
        <f t="shared" si="444"/>
        <v>8.9402845216798699E-2</v>
      </c>
      <c r="CE337" s="133">
        <f t="shared" si="444"/>
        <v>2.9704937576580454E-2</v>
      </c>
      <c r="CF337" s="130">
        <f t="shared" si="444"/>
        <v>3.7487871570962339E-2</v>
      </c>
      <c r="CG337" s="131">
        <f t="shared" si="444"/>
        <v>3.9212019200797955E-2</v>
      </c>
      <c r="CH337" s="132">
        <f t="shared" si="444"/>
        <v>2.6477810598241929E-2</v>
      </c>
      <c r="CI337" s="130">
        <f t="shared" si="444"/>
        <v>4.713885206354726E-2</v>
      </c>
      <c r="CJ337" s="136">
        <f t="shared" si="444"/>
        <v>2.7094458410479468E-2</v>
      </c>
      <c r="CK337" s="137">
        <f t="shared" si="444"/>
        <v>4.1137833499932205E-2</v>
      </c>
    </row>
    <row r="338" spans="1:89">
      <c r="A338" s="138" t="s">
        <v>35</v>
      </c>
      <c r="B338" s="209">
        <v>0</v>
      </c>
      <c r="C338" s="193">
        <v>945</v>
      </c>
      <c r="D338" s="194">
        <v>4</v>
      </c>
      <c r="E338" s="195">
        <v>413</v>
      </c>
      <c r="F338" s="192">
        <v>7</v>
      </c>
      <c r="G338" s="196">
        <v>125</v>
      </c>
      <c r="H338" s="194">
        <v>18</v>
      </c>
      <c r="I338" s="195">
        <v>712</v>
      </c>
      <c r="J338" s="192">
        <v>14</v>
      </c>
      <c r="K338" s="193">
        <v>44</v>
      </c>
      <c r="L338" s="194">
        <v>52</v>
      </c>
      <c r="M338" s="192">
        <v>62</v>
      </c>
      <c r="N338" s="197">
        <v>93</v>
      </c>
      <c r="O338" s="210">
        <v>196</v>
      </c>
      <c r="P338" s="192">
        <v>110</v>
      </c>
      <c r="Q338" s="193">
        <v>105</v>
      </c>
      <c r="R338" s="194">
        <v>56</v>
      </c>
      <c r="S338" s="195">
        <v>61</v>
      </c>
      <c r="T338" s="192">
        <v>39</v>
      </c>
      <c r="U338" s="196">
        <v>7</v>
      </c>
      <c r="V338" s="194">
        <v>58</v>
      </c>
      <c r="W338" s="211">
        <v>28</v>
      </c>
      <c r="X338" s="192">
        <v>84</v>
      </c>
      <c r="Y338" s="196">
        <v>8</v>
      </c>
      <c r="Z338" s="194">
        <v>12</v>
      </c>
      <c r="AA338" s="192">
        <v>42</v>
      </c>
      <c r="AB338" s="173">
        <f t="shared" si="425"/>
        <v>547</v>
      </c>
      <c r="AC338" s="174">
        <f t="shared" si="420"/>
        <v>2748</v>
      </c>
      <c r="BI338" s="138" t="s">
        <v>35</v>
      </c>
      <c r="BJ338" s="130">
        <f t="shared" ref="BJ338:CK338" si="445">B338/B343</f>
        <v>0</v>
      </c>
      <c r="BK338" s="131">
        <f t="shared" si="445"/>
        <v>2.8542950344327654E-2</v>
      </c>
      <c r="BL338" s="132">
        <f t="shared" si="445"/>
        <v>1.6641704110500916E-4</v>
      </c>
      <c r="BM338" s="133">
        <f t="shared" si="445"/>
        <v>2.0947453844593223E-2</v>
      </c>
      <c r="BN338" s="130">
        <f t="shared" si="445"/>
        <v>5.0853614239011985E-4</v>
      </c>
      <c r="BO338" s="131">
        <f t="shared" si="445"/>
        <v>1.5595757953836557E-2</v>
      </c>
      <c r="BP338" s="132">
        <f t="shared" si="445"/>
        <v>6.4813481204090454E-4</v>
      </c>
      <c r="BQ338" s="133">
        <f t="shared" si="445"/>
        <v>1.7860278439734104E-2</v>
      </c>
      <c r="BR338" s="130">
        <f t="shared" si="445"/>
        <v>2.166511915815537E-3</v>
      </c>
      <c r="BS338" s="131">
        <f t="shared" si="445"/>
        <v>5.4910769998752027E-3</v>
      </c>
      <c r="BT338" s="132">
        <f t="shared" si="445"/>
        <v>4.4417869650636372E-3</v>
      </c>
      <c r="BU338" s="130">
        <f t="shared" si="445"/>
        <v>2.7587434368603718E-3</v>
      </c>
      <c r="BV338" s="134">
        <f t="shared" si="445"/>
        <v>3.6581048656728161E-3</v>
      </c>
      <c r="BW338" s="135">
        <f t="shared" si="445"/>
        <v>5.3735435229609321E-3</v>
      </c>
      <c r="BX338" s="130">
        <f t="shared" si="445"/>
        <v>7.0418027014915816E-3</v>
      </c>
      <c r="BY338" s="131">
        <f t="shared" si="445"/>
        <v>5.1032806804374243E-3</v>
      </c>
      <c r="BZ338" s="132">
        <f t="shared" si="445"/>
        <v>2.6814786439379431E-3</v>
      </c>
      <c r="CA338" s="133">
        <f t="shared" si="445"/>
        <v>2.4800780614734103E-3</v>
      </c>
      <c r="CB338" s="130">
        <f t="shared" si="445"/>
        <v>4.3780871127076784E-3</v>
      </c>
      <c r="CC338" s="131">
        <f t="shared" si="445"/>
        <v>5.813470641973258E-4</v>
      </c>
      <c r="CD338" s="132">
        <f t="shared" si="445"/>
        <v>2.4703978192350284E-3</v>
      </c>
      <c r="CE338" s="133">
        <f t="shared" si="445"/>
        <v>9.2724442825446241E-4</v>
      </c>
      <c r="CF338" s="130">
        <f t="shared" si="445"/>
        <v>3.7046837787774543E-3</v>
      </c>
      <c r="CG338" s="131">
        <f t="shared" si="445"/>
        <v>4.9872202481142077E-4</v>
      </c>
      <c r="CH338" s="132">
        <f t="shared" si="445"/>
        <v>2.1353073063098331E-4</v>
      </c>
      <c r="CI338" s="130">
        <f t="shared" si="445"/>
        <v>9.1278551713646142E-4</v>
      </c>
      <c r="CJ338" s="136">
        <f t="shared" si="445"/>
        <v>1.7253397846952584E-3</v>
      </c>
      <c r="CK338" s="137">
        <f t="shared" si="445"/>
        <v>8.66524348135932E-3</v>
      </c>
    </row>
    <row r="339" spans="1:89">
      <c r="A339" s="147" t="s">
        <v>36</v>
      </c>
      <c r="B339" s="206">
        <v>0</v>
      </c>
      <c r="C339" s="200">
        <v>0</v>
      </c>
      <c r="D339" s="201">
        <v>0</v>
      </c>
      <c r="E339" s="202">
        <v>0</v>
      </c>
      <c r="F339" s="199">
        <v>0</v>
      </c>
      <c r="G339" s="203">
        <v>0</v>
      </c>
      <c r="H339" s="201">
        <v>0</v>
      </c>
      <c r="I339" s="202">
        <v>0</v>
      </c>
      <c r="J339" s="199">
        <v>0</v>
      </c>
      <c r="K339" s="203">
        <v>0</v>
      </c>
      <c r="L339" s="201">
        <v>0</v>
      </c>
      <c r="M339" s="199">
        <v>7</v>
      </c>
      <c r="N339" s="204">
        <v>0</v>
      </c>
      <c r="O339" s="207">
        <v>0</v>
      </c>
      <c r="P339" s="199">
        <v>0</v>
      </c>
      <c r="Q339" s="203">
        <v>0</v>
      </c>
      <c r="R339" s="201">
        <v>0</v>
      </c>
      <c r="S339" s="202">
        <v>0</v>
      </c>
      <c r="T339" s="199">
        <v>0</v>
      </c>
      <c r="U339" s="203">
        <v>0</v>
      </c>
      <c r="V339" s="201">
        <v>0</v>
      </c>
      <c r="W339" s="202">
        <v>0</v>
      </c>
      <c r="X339" s="199">
        <v>0</v>
      </c>
      <c r="Y339" s="203">
        <v>0</v>
      </c>
      <c r="Z339" s="201">
        <v>0</v>
      </c>
      <c r="AA339" s="199">
        <v>0</v>
      </c>
      <c r="AB339" s="173">
        <f t="shared" si="425"/>
        <v>0</v>
      </c>
      <c r="AC339" s="174">
        <f t="shared" si="420"/>
        <v>7</v>
      </c>
      <c r="BI339" s="147" t="s">
        <v>36</v>
      </c>
      <c r="BJ339" s="130">
        <f t="shared" ref="BJ339:CK339" si="446">B339/B343</f>
        <v>0</v>
      </c>
      <c r="BK339" s="131">
        <f t="shared" si="446"/>
        <v>0</v>
      </c>
      <c r="BL339" s="132">
        <f t="shared" si="446"/>
        <v>0</v>
      </c>
      <c r="BM339" s="133">
        <f t="shared" si="446"/>
        <v>0</v>
      </c>
      <c r="BN339" s="130">
        <f t="shared" si="446"/>
        <v>0</v>
      </c>
      <c r="BO339" s="131">
        <f t="shared" si="446"/>
        <v>0</v>
      </c>
      <c r="BP339" s="132">
        <f t="shared" si="446"/>
        <v>0</v>
      </c>
      <c r="BQ339" s="133">
        <f t="shared" si="446"/>
        <v>0</v>
      </c>
      <c r="BR339" s="130">
        <f t="shared" si="446"/>
        <v>0</v>
      </c>
      <c r="BS339" s="131">
        <f t="shared" si="446"/>
        <v>0</v>
      </c>
      <c r="BT339" s="132">
        <f t="shared" si="446"/>
        <v>0</v>
      </c>
      <c r="BU339" s="130">
        <f t="shared" si="446"/>
        <v>3.1147103319391296E-4</v>
      </c>
      <c r="BV339" s="134">
        <f t="shared" si="446"/>
        <v>0</v>
      </c>
      <c r="BW339" s="135">
        <f t="shared" si="446"/>
        <v>0</v>
      </c>
      <c r="BX339" s="130">
        <f t="shared" si="446"/>
        <v>0</v>
      </c>
      <c r="BY339" s="131">
        <f t="shared" si="446"/>
        <v>0</v>
      </c>
      <c r="BZ339" s="132">
        <f t="shared" si="446"/>
        <v>0</v>
      </c>
      <c r="CA339" s="133">
        <f t="shared" si="446"/>
        <v>0</v>
      </c>
      <c r="CB339" s="130">
        <f t="shared" si="446"/>
        <v>0</v>
      </c>
      <c r="CC339" s="131">
        <f t="shared" si="446"/>
        <v>0</v>
      </c>
      <c r="CD339" s="132">
        <f t="shared" si="446"/>
        <v>0</v>
      </c>
      <c r="CE339" s="133">
        <f t="shared" si="446"/>
        <v>0</v>
      </c>
      <c r="CF339" s="130">
        <f t="shared" si="446"/>
        <v>0</v>
      </c>
      <c r="CG339" s="131">
        <f t="shared" si="446"/>
        <v>0</v>
      </c>
      <c r="CH339" s="132">
        <f t="shared" si="446"/>
        <v>0</v>
      </c>
      <c r="CI339" s="130">
        <f t="shared" si="446"/>
        <v>0</v>
      </c>
      <c r="CJ339" s="136">
        <f t="shared" si="446"/>
        <v>0</v>
      </c>
      <c r="CK339" s="137">
        <f t="shared" si="446"/>
        <v>2.2073036524568865E-5</v>
      </c>
    </row>
    <row r="340" spans="1:89">
      <c r="A340" s="138" t="s">
        <v>37</v>
      </c>
      <c r="B340" s="60">
        <v>0</v>
      </c>
      <c r="C340" s="61">
        <v>0</v>
      </c>
      <c r="D340" s="140">
        <v>0</v>
      </c>
      <c r="E340" s="141">
        <v>0</v>
      </c>
      <c r="F340" s="139">
        <v>0</v>
      </c>
      <c r="G340" s="142">
        <v>0</v>
      </c>
      <c r="H340" s="140">
        <v>0</v>
      </c>
      <c r="I340" s="141">
        <v>0</v>
      </c>
      <c r="J340" s="139">
        <v>0</v>
      </c>
      <c r="K340" s="142">
        <v>0</v>
      </c>
      <c r="L340" s="140">
        <v>0</v>
      </c>
      <c r="M340" s="139">
        <v>0</v>
      </c>
      <c r="N340" s="143">
        <v>0</v>
      </c>
      <c r="O340" s="144">
        <v>0</v>
      </c>
      <c r="P340" s="139">
        <v>0</v>
      </c>
      <c r="Q340" s="142">
        <v>0</v>
      </c>
      <c r="R340" s="140">
        <v>0</v>
      </c>
      <c r="S340" s="141">
        <v>0</v>
      </c>
      <c r="T340" s="139">
        <v>0</v>
      </c>
      <c r="U340" s="142">
        <v>0</v>
      </c>
      <c r="V340" s="140">
        <v>0</v>
      </c>
      <c r="W340" s="141">
        <v>0</v>
      </c>
      <c r="X340" s="139">
        <v>0</v>
      </c>
      <c r="Y340" s="142">
        <v>0</v>
      </c>
      <c r="Z340" s="145">
        <v>0</v>
      </c>
      <c r="AA340" s="146">
        <v>0</v>
      </c>
      <c r="AB340" s="173"/>
      <c r="AC340" s="174">
        <f t="shared" si="420"/>
        <v>0</v>
      </c>
      <c r="BI340" s="138" t="s">
        <v>37</v>
      </c>
      <c r="BJ340" s="130">
        <f t="shared" ref="BJ340:CK340" si="447">B340/B343</f>
        <v>0</v>
      </c>
      <c r="BK340" s="131">
        <f t="shared" si="447"/>
        <v>0</v>
      </c>
      <c r="BL340" s="132">
        <f t="shared" si="447"/>
        <v>0</v>
      </c>
      <c r="BM340" s="133">
        <f t="shared" si="447"/>
        <v>0</v>
      </c>
      <c r="BN340" s="130">
        <f t="shared" si="447"/>
        <v>0</v>
      </c>
      <c r="BO340" s="131">
        <f t="shared" si="447"/>
        <v>0</v>
      </c>
      <c r="BP340" s="132">
        <f t="shared" si="447"/>
        <v>0</v>
      </c>
      <c r="BQ340" s="133">
        <f t="shared" si="447"/>
        <v>0</v>
      </c>
      <c r="BR340" s="130">
        <f t="shared" si="447"/>
        <v>0</v>
      </c>
      <c r="BS340" s="131">
        <f t="shared" si="447"/>
        <v>0</v>
      </c>
      <c r="BT340" s="132">
        <f t="shared" si="447"/>
        <v>0</v>
      </c>
      <c r="BU340" s="130">
        <f t="shared" si="447"/>
        <v>0</v>
      </c>
      <c r="BV340" s="134">
        <f t="shared" si="447"/>
        <v>0</v>
      </c>
      <c r="BW340" s="135">
        <f t="shared" si="447"/>
        <v>0</v>
      </c>
      <c r="BX340" s="130">
        <f t="shared" si="447"/>
        <v>0</v>
      </c>
      <c r="BY340" s="131">
        <f t="shared" si="447"/>
        <v>0</v>
      </c>
      <c r="BZ340" s="132">
        <f t="shared" si="447"/>
        <v>0</v>
      </c>
      <c r="CA340" s="133">
        <f t="shared" si="447"/>
        <v>0</v>
      </c>
      <c r="CB340" s="130">
        <f t="shared" si="447"/>
        <v>0</v>
      </c>
      <c r="CC340" s="131">
        <f t="shared" si="447"/>
        <v>0</v>
      </c>
      <c r="CD340" s="132">
        <f t="shared" si="447"/>
        <v>0</v>
      </c>
      <c r="CE340" s="133">
        <f t="shared" si="447"/>
        <v>0</v>
      </c>
      <c r="CF340" s="130">
        <f t="shared" si="447"/>
        <v>0</v>
      </c>
      <c r="CG340" s="131">
        <f t="shared" si="447"/>
        <v>0</v>
      </c>
      <c r="CH340" s="132">
        <f t="shared" si="447"/>
        <v>0</v>
      </c>
      <c r="CI340" s="130">
        <f t="shared" si="447"/>
        <v>0</v>
      </c>
      <c r="CJ340" s="136">
        <f t="shared" si="447"/>
        <v>0</v>
      </c>
      <c r="CK340" s="137">
        <f t="shared" si="447"/>
        <v>0</v>
      </c>
    </row>
    <row r="341" spans="1:89">
      <c r="A341" s="147" t="s">
        <v>38</v>
      </c>
      <c r="B341" s="58"/>
      <c r="C341" s="59"/>
      <c r="D341" s="153"/>
      <c r="E341" s="150"/>
      <c r="F341" s="151"/>
      <c r="G341" s="152"/>
      <c r="H341" s="153"/>
      <c r="I341" s="150"/>
      <c r="J341" s="151"/>
      <c r="K341" s="152"/>
      <c r="L341" s="153"/>
      <c r="M341" s="151"/>
      <c r="N341" s="155"/>
      <c r="O341" s="154"/>
      <c r="P341" s="151"/>
      <c r="Q341" s="152"/>
      <c r="R341" s="153"/>
      <c r="S341" s="150"/>
      <c r="T341" s="151"/>
      <c r="U341" s="152"/>
      <c r="V341" s="153"/>
      <c r="W341" s="150"/>
      <c r="X341" s="151"/>
      <c r="Y341" s="152"/>
      <c r="Z341" s="149"/>
      <c r="AA341" s="148"/>
      <c r="AB341" s="173"/>
      <c r="AC341" s="174"/>
      <c r="BI341" s="147" t="s">
        <v>38</v>
      </c>
      <c r="BJ341" s="130">
        <f t="shared" ref="BJ341:CK341" si="448">B341/B343</f>
        <v>0</v>
      </c>
      <c r="BK341" s="131">
        <f t="shared" si="448"/>
        <v>0</v>
      </c>
      <c r="BL341" s="132">
        <f t="shared" si="448"/>
        <v>0</v>
      </c>
      <c r="BM341" s="133">
        <f t="shared" si="448"/>
        <v>0</v>
      </c>
      <c r="BN341" s="130">
        <f t="shared" si="448"/>
        <v>0</v>
      </c>
      <c r="BO341" s="131">
        <f t="shared" si="448"/>
        <v>0</v>
      </c>
      <c r="BP341" s="132">
        <f t="shared" si="448"/>
        <v>0</v>
      </c>
      <c r="BQ341" s="133">
        <f t="shared" si="448"/>
        <v>0</v>
      </c>
      <c r="BR341" s="130">
        <f t="shared" si="448"/>
        <v>0</v>
      </c>
      <c r="BS341" s="131">
        <f t="shared" si="448"/>
        <v>0</v>
      </c>
      <c r="BT341" s="132">
        <f t="shared" si="448"/>
        <v>0</v>
      </c>
      <c r="BU341" s="130">
        <f t="shared" si="448"/>
        <v>0</v>
      </c>
      <c r="BV341" s="134">
        <f t="shared" si="448"/>
        <v>0</v>
      </c>
      <c r="BW341" s="135">
        <f t="shared" si="448"/>
        <v>0</v>
      </c>
      <c r="BX341" s="130">
        <f t="shared" si="448"/>
        <v>0</v>
      </c>
      <c r="BY341" s="131">
        <f t="shared" si="448"/>
        <v>0</v>
      </c>
      <c r="BZ341" s="132">
        <f t="shared" si="448"/>
        <v>0</v>
      </c>
      <c r="CA341" s="133">
        <f t="shared" si="448"/>
        <v>0</v>
      </c>
      <c r="CB341" s="130">
        <f t="shared" si="448"/>
        <v>0</v>
      </c>
      <c r="CC341" s="131">
        <f t="shared" si="448"/>
        <v>0</v>
      </c>
      <c r="CD341" s="132">
        <f t="shared" si="448"/>
        <v>0</v>
      </c>
      <c r="CE341" s="133">
        <f t="shared" si="448"/>
        <v>0</v>
      </c>
      <c r="CF341" s="130">
        <f t="shared" si="448"/>
        <v>0</v>
      </c>
      <c r="CG341" s="131">
        <f t="shared" si="448"/>
        <v>0</v>
      </c>
      <c r="CH341" s="132">
        <f t="shared" si="448"/>
        <v>0</v>
      </c>
      <c r="CI341" s="130">
        <f t="shared" si="448"/>
        <v>0</v>
      </c>
      <c r="CJ341" s="136">
        <f t="shared" si="448"/>
        <v>0</v>
      </c>
      <c r="CK341" s="137">
        <f t="shared" si="448"/>
        <v>0</v>
      </c>
    </row>
    <row r="342" spans="1:89" ht="14" thickBot="1">
      <c r="A342" s="138" t="s">
        <v>39</v>
      </c>
      <c r="B342" s="60"/>
      <c r="C342" s="61"/>
      <c r="D342" s="140"/>
      <c r="E342" s="141"/>
      <c r="F342" s="139"/>
      <c r="G342" s="142"/>
      <c r="H342" s="140"/>
      <c r="I342" s="141"/>
      <c r="J342" s="139"/>
      <c r="K342" s="142"/>
      <c r="L342" s="140"/>
      <c r="M342" s="139"/>
      <c r="N342" s="143"/>
      <c r="O342" s="144"/>
      <c r="P342" s="139"/>
      <c r="Q342" s="142"/>
      <c r="R342" s="140"/>
      <c r="S342" s="141"/>
      <c r="T342" s="139"/>
      <c r="U342" s="142"/>
      <c r="V342" s="140"/>
      <c r="W342" s="141"/>
      <c r="X342" s="139"/>
      <c r="Y342" s="142"/>
      <c r="Z342" s="145"/>
      <c r="AA342" s="146"/>
      <c r="AB342" s="173"/>
      <c r="AC342" s="174"/>
      <c r="BI342" s="138" t="s">
        <v>39</v>
      </c>
      <c r="BJ342" s="130">
        <f t="shared" ref="BJ342:CK342" si="449">B342/B343</f>
        <v>0</v>
      </c>
      <c r="BK342" s="131">
        <f t="shared" si="449"/>
        <v>0</v>
      </c>
      <c r="BL342" s="132">
        <f t="shared" si="449"/>
        <v>0</v>
      </c>
      <c r="BM342" s="133">
        <f t="shared" si="449"/>
        <v>0</v>
      </c>
      <c r="BN342" s="130">
        <f t="shared" si="449"/>
        <v>0</v>
      </c>
      <c r="BO342" s="131">
        <f t="shared" si="449"/>
        <v>0</v>
      </c>
      <c r="BP342" s="132">
        <f t="shared" si="449"/>
        <v>0</v>
      </c>
      <c r="BQ342" s="133">
        <f t="shared" si="449"/>
        <v>0</v>
      </c>
      <c r="BR342" s="130">
        <f t="shared" si="449"/>
        <v>0</v>
      </c>
      <c r="BS342" s="131">
        <f t="shared" si="449"/>
        <v>0</v>
      </c>
      <c r="BT342" s="132">
        <f t="shared" si="449"/>
        <v>0</v>
      </c>
      <c r="BU342" s="130">
        <f t="shared" si="449"/>
        <v>0</v>
      </c>
      <c r="BV342" s="134">
        <f t="shared" si="449"/>
        <v>0</v>
      </c>
      <c r="BW342" s="135">
        <f t="shared" si="449"/>
        <v>0</v>
      </c>
      <c r="BX342" s="130">
        <f t="shared" si="449"/>
        <v>0</v>
      </c>
      <c r="BY342" s="131">
        <f t="shared" si="449"/>
        <v>0</v>
      </c>
      <c r="BZ342" s="132">
        <f t="shared" si="449"/>
        <v>0</v>
      </c>
      <c r="CA342" s="133">
        <f t="shared" si="449"/>
        <v>0</v>
      </c>
      <c r="CB342" s="130">
        <f t="shared" si="449"/>
        <v>0</v>
      </c>
      <c r="CC342" s="131">
        <f t="shared" si="449"/>
        <v>0</v>
      </c>
      <c r="CD342" s="132">
        <f t="shared" si="449"/>
        <v>0</v>
      </c>
      <c r="CE342" s="133">
        <f t="shared" si="449"/>
        <v>0</v>
      </c>
      <c r="CF342" s="130">
        <f t="shared" si="449"/>
        <v>0</v>
      </c>
      <c r="CG342" s="131">
        <f t="shared" si="449"/>
        <v>0</v>
      </c>
      <c r="CH342" s="132">
        <f t="shared" si="449"/>
        <v>0</v>
      </c>
      <c r="CI342" s="130">
        <f t="shared" si="449"/>
        <v>0</v>
      </c>
      <c r="CJ342" s="136">
        <f t="shared" si="449"/>
        <v>0</v>
      </c>
      <c r="CK342" s="137">
        <f t="shared" si="449"/>
        <v>0</v>
      </c>
    </row>
    <row r="343" spans="1:89" ht="15" thickTop="1" thickBot="1">
      <c r="A343" s="242" t="s">
        <v>13</v>
      </c>
      <c r="B343" s="281">
        <f>SUM(B319:B342)</f>
        <v>60111</v>
      </c>
      <c r="C343" s="281">
        <f t="shared" ref="C343:AA343" si="450">SUM(C319:C342)</f>
        <v>33108</v>
      </c>
      <c r="D343" s="281">
        <f t="shared" si="450"/>
        <v>24036</v>
      </c>
      <c r="E343" s="281">
        <f t="shared" si="450"/>
        <v>19716</v>
      </c>
      <c r="F343" s="281">
        <f t="shared" si="450"/>
        <v>13765</v>
      </c>
      <c r="G343" s="281">
        <f t="shared" si="450"/>
        <v>8015</v>
      </c>
      <c r="H343" s="281">
        <f t="shared" si="450"/>
        <v>27772</v>
      </c>
      <c r="I343" s="281">
        <f t="shared" si="450"/>
        <v>39865</v>
      </c>
      <c r="J343" s="281">
        <f t="shared" si="450"/>
        <v>6462</v>
      </c>
      <c r="K343" s="281">
        <f t="shared" si="450"/>
        <v>8013</v>
      </c>
      <c r="L343" s="281">
        <f t="shared" si="450"/>
        <v>11707</v>
      </c>
      <c r="M343" s="281">
        <f t="shared" si="450"/>
        <v>22474</v>
      </c>
      <c r="N343" s="281">
        <f t="shared" si="450"/>
        <v>25423</v>
      </c>
      <c r="O343" s="281">
        <f t="shared" si="450"/>
        <v>36475</v>
      </c>
      <c r="P343" s="281">
        <f t="shared" si="450"/>
        <v>15621</v>
      </c>
      <c r="Q343" s="281">
        <f t="shared" si="450"/>
        <v>20575</v>
      </c>
      <c r="R343" s="281">
        <f t="shared" si="450"/>
        <v>20884</v>
      </c>
      <c r="S343" s="281">
        <f t="shared" si="450"/>
        <v>24596</v>
      </c>
      <c r="T343" s="281">
        <f t="shared" si="450"/>
        <v>8908</v>
      </c>
      <c r="U343" s="281">
        <f t="shared" si="450"/>
        <v>12041</v>
      </c>
      <c r="V343" s="281">
        <f t="shared" si="450"/>
        <v>23478</v>
      </c>
      <c r="W343" s="281">
        <f t="shared" si="450"/>
        <v>30197</v>
      </c>
      <c r="X343" s="281">
        <f t="shared" si="450"/>
        <v>22674</v>
      </c>
      <c r="Y343" s="281">
        <f t="shared" si="450"/>
        <v>16041</v>
      </c>
      <c r="Z343" s="281">
        <f t="shared" si="450"/>
        <v>56198</v>
      </c>
      <c r="AA343" s="281">
        <f t="shared" si="450"/>
        <v>46013</v>
      </c>
      <c r="AB343" s="175">
        <f>SUM(AB319:AB342)</f>
        <v>317039</v>
      </c>
      <c r="AC343" s="176">
        <f>SUM(AC319:AC342)</f>
        <v>317129</v>
      </c>
      <c r="BI343" s="242" t="s">
        <v>13</v>
      </c>
      <c r="BJ343" s="156">
        <f>SUM(BJ319:BJ342)</f>
        <v>1</v>
      </c>
      <c r="BK343" s="157">
        <f t="shared" ref="BK343:CK343" si="451">SUM(BK319:BK342)</f>
        <v>0.99999999999999989</v>
      </c>
      <c r="BL343" s="156">
        <f t="shared" si="451"/>
        <v>1</v>
      </c>
      <c r="BM343" s="157">
        <f t="shared" si="451"/>
        <v>1.0000000000000002</v>
      </c>
      <c r="BN343" s="156">
        <f t="shared" si="451"/>
        <v>1.0000000000000002</v>
      </c>
      <c r="BO343" s="157">
        <f t="shared" si="451"/>
        <v>1.0000000000000002</v>
      </c>
      <c r="BP343" s="156">
        <f t="shared" si="451"/>
        <v>1</v>
      </c>
      <c r="BQ343" s="157">
        <f t="shared" si="451"/>
        <v>1</v>
      </c>
      <c r="BR343" s="156">
        <f t="shared" si="451"/>
        <v>1</v>
      </c>
      <c r="BS343" s="157">
        <f t="shared" si="451"/>
        <v>0.99999999999999989</v>
      </c>
      <c r="BT343" s="156">
        <f t="shared" si="451"/>
        <v>0.99999999999999989</v>
      </c>
      <c r="BU343" s="157">
        <f t="shared" si="451"/>
        <v>1</v>
      </c>
      <c r="BV343" s="156">
        <f t="shared" si="451"/>
        <v>1.0000000000000002</v>
      </c>
      <c r="BW343" s="157">
        <f t="shared" si="451"/>
        <v>1</v>
      </c>
      <c r="BX343" s="156">
        <f t="shared" si="451"/>
        <v>1</v>
      </c>
      <c r="BY343" s="157">
        <f t="shared" si="451"/>
        <v>1</v>
      </c>
      <c r="BZ343" s="156">
        <f t="shared" si="451"/>
        <v>1</v>
      </c>
      <c r="CA343" s="157">
        <f t="shared" si="451"/>
        <v>0.99999999999999989</v>
      </c>
      <c r="CB343" s="156">
        <f t="shared" si="451"/>
        <v>1</v>
      </c>
      <c r="CC343" s="157">
        <f t="shared" si="451"/>
        <v>0.99999999999999967</v>
      </c>
      <c r="CD343" s="156">
        <f t="shared" si="451"/>
        <v>1</v>
      </c>
      <c r="CE343" s="157">
        <f t="shared" si="451"/>
        <v>0.99999999999999989</v>
      </c>
      <c r="CF343" s="156">
        <f t="shared" si="451"/>
        <v>0.99999999999999989</v>
      </c>
      <c r="CG343" s="157">
        <f t="shared" si="451"/>
        <v>0.99999999999999978</v>
      </c>
      <c r="CH343" s="156">
        <f t="shared" si="451"/>
        <v>1</v>
      </c>
      <c r="CI343" s="157">
        <f t="shared" si="451"/>
        <v>1</v>
      </c>
      <c r="CJ343" s="156">
        <f t="shared" si="451"/>
        <v>0.99999999999999978</v>
      </c>
      <c r="CK343" s="157">
        <f t="shared" si="451"/>
        <v>0.99999999999999989</v>
      </c>
    </row>
    <row r="344" spans="1:89" ht="14" thickTop="1">
      <c r="A344" s="190"/>
    </row>
    <row r="346" spans="1:89">
      <c r="A346" s="318">
        <f>+A315+1</f>
        <v>43536</v>
      </c>
      <c r="B346" s="318"/>
      <c r="C346" s="318"/>
      <c r="D346" s="318"/>
      <c r="BI346" s="317">
        <f>+BI315+1</f>
        <v>43536</v>
      </c>
      <c r="BJ346" s="317"/>
      <c r="BK346" s="317"/>
      <c r="BL346" s="317"/>
    </row>
    <row r="347" spans="1:89" ht="14" thickBot="1">
      <c r="AE347" s="246" t="s">
        <v>87</v>
      </c>
    </row>
    <row r="348" spans="1:89" ht="15" thickTop="1" thickBot="1">
      <c r="A348" s="315" t="s">
        <v>0</v>
      </c>
      <c r="B348" s="309" t="s">
        <v>1</v>
      </c>
      <c r="C348" s="310"/>
      <c r="D348" s="309" t="s">
        <v>2</v>
      </c>
      <c r="E348" s="310"/>
      <c r="F348" s="309" t="s">
        <v>3</v>
      </c>
      <c r="G348" s="310"/>
      <c r="H348" s="309" t="s">
        <v>4</v>
      </c>
      <c r="I348" s="310"/>
      <c r="J348" s="309" t="s">
        <v>5</v>
      </c>
      <c r="K348" s="310"/>
      <c r="L348" s="309" t="s">
        <v>6</v>
      </c>
      <c r="M348" s="310"/>
      <c r="N348" s="309" t="s">
        <v>7</v>
      </c>
      <c r="O348" s="310"/>
      <c r="P348" s="309" t="s">
        <v>8</v>
      </c>
      <c r="Q348" s="310"/>
      <c r="R348" s="309" t="s">
        <v>9</v>
      </c>
      <c r="S348" s="310"/>
      <c r="T348" s="309" t="s">
        <v>10</v>
      </c>
      <c r="U348" s="310"/>
      <c r="V348" s="309" t="s">
        <v>11</v>
      </c>
      <c r="W348" s="310"/>
      <c r="X348" s="309" t="s">
        <v>12</v>
      </c>
      <c r="Y348" s="310"/>
      <c r="Z348" s="311" t="s">
        <v>40</v>
      </c>
      <c r="AA348" s="312"/>
      <c r="AB348" s="313" t="s">
        <v>41</v>
      </c>
      <c r="AC348" s="314"/>
      <c r="AE348" s="315" t="s">
        <v>0</v>
      </c>
      <c r="AF348" s="309" t="s">
        <v>1</v>
      </c>
      <c r="AG348" s="310"/>
      <c r="AH348" s="309" t="s">
        <v>2</v>
      </c>
      <c r="AI348" s="310"/>
      <c r="AJ348" s="309" t="s">
        <v>3</v>
      </c>
      <c r="AK348" s="310"/>
      <c r="AL348" s="309" t="s">
        <v>4</v>
      </c>
      <c r="AM348" s="310"/>
      <c r="AN348" s="309" t="s">
        <v>5</v>
      </c>
      <c r="AO348" s="310"/>
      <c r="AP348" s="309" t="s">
        <v>6</v>
      </c>
      <c r="AQ348" s="310"/>
      <c r="AR348" s="309" t="s">
        <v>7</v>
      </c>
      <c r="AS348" s="310"/>
      <c r="AT348" s="309" t="s">
        <v>8</v>
      </c>
      <c r="AU348" s="310"/>
      <c r="AV348" s="309" t="s">
        <v>9</v>
      </c>
      <c r="AW348" s="310"/>
      <c r="AX348" s="309" t="s">
        <v>10</v>
      </c>
      <c r="AY348" s="310"/>
      <c r="AZ348" s="309" t="s">
        <v>11</v>
      </c>
      <c r="BA348" s="310"/>
      <c r="BB348" s="309" t="s">
        <v>12</v>
      </c>
      <c r="BC348" s="310"/>
      <c r="BD348" s="311" t="s">
        <v>40</v>
      </c>
      <c r="BE348" s="312"/>
      <c r="BF348" s="313" t="s">
        <v>41</v>
      </c>
      <c r="BG348" s="314"/>
      <c r="BI348" s="315" t="s">
        <v>0</v>
      </c>
      <c r="BJ348" s="309" t="s">
        <v>1</v>
      </c>
      <c r="BK348" s="310"/>
      <c r="BL348" s="309" t="s">
        <v>2</v>
      </c>
      <c r="BM348" s="310"/>
      <c r="BN348" s="309" t="s">
        <v>3</v>
      </c>
      <c r="BO348" s="310"/>
      <c r="BP348" s="309" t="s">
        <v>4</v>
      </c>
      <c r="BQ348" s="310"/>
      <c r="BR348" s="309" t="s">
        <v>5</v>
      </c>
      <c r="BS348" s="310"/>
      <c r="BT348" s="309" t="s">
        <v>6</v>
      </c>
      <c r="BU348" s="310"/>
      <c r="BV348" s="309" t="s">
        <v>7</v>
      </c>
      <c r="BW348" s="310"/>
      <c r="BX348" s="309" t="s">
        <v>8</v>
      </c>
      <c r="BY348" s="310"/>
      <c r="BZ348" s="309" t="s">
        <v>9</v>
      </c>
      <c r="CA348" s="310"/>
      <c r="CB348" s="309" t="s">
        <v>10</v>
      </c>
      <c r="CC348" s="310"/>
      <c r="CD348" s="309" t="s">
        <v>11</v>
      </c>
      <c r="CE348" s="310"/>
      <c r="CF348" s="309" t="s">
        <v>12</v>
      </c>
      <c r="CG348" s="310"/>
      <c r="CH348" s="311" t="s">
        <v>40</v>
      </c>
      <c r="CI348" s="312"/>
      <c r="CJ348" s="309" t="s">
        <v>41</v>
      </c>
      <c r="CK348" s="310"/>
    </row>
    <row r="349" spans="1:89" ht="15" thickTop="1" thickBot="1">
      <c r="A349" s="316"/>
      <c r="B349" s="117" t="s">
        <v>14</v>
      </c>
      <c r="C349" s="118" t="s">
        <v>15</v>
      </c>
      <c r="D349" s="119" t="s">
        <v>14</v>
      </c>
      <c r="E349" s="120" t="s">
        <v>15</v>
      </c>
      <c r="F349" s="117" t="s">
        <v>14</v>
      </c>
      <c r="G349" s="118" t="s">
        <v>15</v>
      </c>
      <c r="H349" s="119" t="s">
        <v>14</v>
      </c>
      <c r="I349" s="120" t="s">
        <v>15</v>
      </c>
      <c r="J349" s="117" t="s">
        <v>14</v>
      </c>
      <c r="K349" s="118" t="s">
        <v>15</v>
      </c>
      <c r="L349" s="119" t="s">
        <v>14</v>
      </c>
      <c r="M349" s="117" t="s">
        <v>15</v>
      </c>
      <c r="N349" s="121" t="s">
        <v>14</v>
      </c>
      <c r="O349" s="122" t="s">
        <v>15</v>
      </c>
      <c r="P349" s="117" t="s">
        <v>14</v>
      </c>
      <c r="Q349" s="118" t="s">
        <v>15</v>
      </c>
      <c r="R349" s="119" t="s">
        <v>14</v>
      </c>
      <c r="S349" s="120" t="s">
        <v>15</v>
      </c>
      <c r="T349" s="117" t="s">
        <v>14</v>
      </c>
      <c r="U349" s="118" t="s">
        <v>15</v>
      </c>
      <c r="V349" s="119" t="s">
        <v>14</v>
      </c>
      <c r="W349" s="120" t="s">
        <v>15</v>
      </c>
      <c r="X349" s="117" t="s">
        <v>14</v>
      </c>
      <c r="Y349" s="118" t="s">
        <v>15</v>
      </c>
      <c r="Z349" s="28" t="s">
        <v>14</v>
      </c>
      <c r="AA349" s="123" t="s">
        <v>15</v>
      </c>
      <c r="AB349" s="177" t="s">
        <v>14</v>
      </c>
      <c r="AC349" s="178" t="s">
        <v>15</v>
      </c>
      <c r="AE349" s="316"/>
      <c r="AF349" s="117" t="s">
        <v>14</v>
      </c>
      <c r="AG349" s="118" t="s">
        <v>15</v>
      </c>
      <c r="AH349" s="119" t="s">
        <v>14</v>
      </c>
      <c r="AI349" s="120" t="s">
        <v>15</v>
      </c>
      <c r="AJ349" s="117" t="s">
        <v>14</v>
      </c>
      <c r="AK349" s="118" t="s">
        <v>15</v>
      </c>
      <c r="AL349" s="119" t="s">
        <v>14</v>
      </c>
      <c r="AM349" s="120" t="s">
        <v>15</v>
      </c>
      <c r="AN349" s="117" t="s">
        <v>14</v>
      </c>
      <c r="AO349" s="118" t="s">
        <v>15</v>
      </c>
      <c r="AP349" s="119" t="s">
        <v>14</v>
      </c>
      <c r="AQ349" s="117" t="s">
        <v>15</v>
      </c>
      <c r="AR349" s="121" t="s">
        <v>14</v>
      </c>
      <c r="AS349" s="122" t="s">
        <v>15</v>
      </c>
      <c r="AT349" s="117" t="s">
        <v>14</v>
      </c>
      <c r="AU349" s="118" t="s">
        <v>15</v>
      </c>
      <c r="AV349" s="119" t="s">
        <v>14</v>
      </c>
      <c r="AW349" s="120" t="s">
        <v>15</v>
      </c>
      <c r="AX349" s="117" t="s">
        <v>14</v>
      </c>
      <c r="AY349" s="118" t="s">
        <v>15</v>
      </c>
      <c r="AZ349" s="119" t="s">
        <v>14</v>
      </c>
      <c r="BA349" s="120" t="s">
        <v>15</v>
      </c>
      <c r="BB349" s="117" t="s">
        <v>14</v>
      </c>
      <c r="BC349" s="118" t="s">
        <v>15</v>
      </c>
      <c r="BD349" s="28" t="s">
        <v>14</v>
      </c>
      <c r="BE349" s="123" t="s">
        <v>15</v>
      </c>
      <c r="BF349" s="177" t="s">
        <v>14</v>
      </c>
      <c r="BG349" s="178" t="s">
        <v>15</v>
      </c>
      <c r="BI349" s="316"/>
      <c r="BJ349" s="117" t="s">
        <v>14</v>
      </c>
      <c r="BK349" s="118" t="s">
        <v>15</v>
      </c>
      <c r="BL349" s="119" t="s">
        <v>14</v>
      </c>
      <c r="BM349" s="120" t="s">
        <v>15</v>
      </c>
      <c r="BN349" s="117" t="s">
        <v>14</v>
      </c>
      <c r="BO349" s="118" t="s">
        <v>15</v>
      </c>
      <c r="BP349" s="119" t="s">
        <v>14</v>
      </c>
      <c r="BQ349" s="120" t="s">
        <v>15</v>
      </c>
      <c r="BR349" s="117" t="s">
        <v>14</v>
      </c>
      <c r="BS349" s="118" t="s">
        <v>15</v>
      </c>
      <c r="BT349" s="119" t="s">
        <v>14</v>
      </c>
      <c r="BU349" s="117" t="s">
        <v>15</v>
      </c>
      <c r="BV349" s="121" t="s">
        <v>14</v>
      </c>
      <c r="BW349" s="122" t="s">
        <v>15</v>
      </c>
      <c r="BX349" s="117" t="s">
        <v>14</v>
      </c>
      <c r="BY349" s="118" t="s">
        <v>15</v>
      </c>
      <c r="BZ349" s="119" t="s">
        <v>14</v>
      </c>
      <c r="CA349" s="120" t="s">
        <v>15</v>
      </c>
      <c r="CB349" s="117" t="s">
        <v>14</v>
      </c>
      <c r="CC349" s="118" t="s">
        <v>15</v>
      </c>
      <c r="CD349" s="119" t="s">
        <v>14</v>
      </c>
      <c r="CE349" s="120" t="s">
        <v>15</v>
      </c>
      <c r="CF349" s="117" t="s">
        <v>14</v>
      </c>
      <c r="CG349" s="118" t="s">
        <v>15</v>
      </c>
      <c r="CH349" s="28" t="s">
        <v>14</v>
      </c>
      <c r="CI349" s="123" t="s">
        <v>15</v>
      </c>
      <c r="CJ349" s="121" t="s">
        <v>14</v>
      </c>
      <c r="CK349" s="122" t="s">
        <v>15</v>
      </c>
    </row>
    <row r="350" spans="1:89" ht="14" thickTop="1">
      <c r="A350" s="126" t="s">
        <v>16</v>
      </c>
      <c r="B350" s="127"/>
      <c r="C350" s="189"/>
      <c r="D350" s="128"/>
      <c r="E350" s="181"/>
      <c r="F350" s="127"/>
      <c r="G350" s="129"/>
      <c r="H350" s="128"/>
      <c r="I350" s="181"/>
      <c r="J350" s="127"/>
      <c r="K350" s="129"/>
      <c r="L350" s="128"/>
      <c r="M350" s="127"/>
      <c r="N350" s="180"/>
      <c r="O350" s="182"/>
      <c r="P350" s="127"/>
      <c r="Q350" s="129"/>
      <c r="R350" s="128"/>
      <c r="S350" s="181"/>
      <c r="T350" s="127"/>
      <c r="U350" s="129"/>
      <c r="V350" s="128"/>
      <c r="W350" s="181"/>
      <c r="X350" s="127"/>
      <c r="Y350" s="129"/>
      <c r="Z350" s="187"/>
      <c r="AA350" s="188"/>
      <c r="AB350" s="171">
        <f>B350+D350+F350+H350+J350+L350+N350+P350+R350+T350+V350+X350+Z350</f>
        <v>0</v>
      </c>
      <c r="AC350" s="172">
        <f>C350+E350+G350+I350+K350+M350+O350+Q350+S350+U350+W350+Y350+AA350</f>
        <v>0</v>
      </c>
      <c r="AE350" s="254" t="str">
        <f>$AE$9</f>
        <v>07:00 - 07:59</v>
      </c>
      <c r="AF350" s="127">
        <f>SUMIF($A$9:$A$32,$AE350,B$350:B$373)</f>
        <v>5888</v>
      </c>
      <c r="AG350" s="189">
        <f t="shared" ref="AG350:BE352" si="452">SUMIF($A$9:$A$32,$AE350,C$350:C$373)</f>
        <v>1123</v>
      </c>
      <c r="AH350" s="128">
        <f t="shared" si="452"/>
        <v>1965</v>
      </c>
      <c r="AI350" s="181">
        <f t="shared" si="452"/>
        <v>1499</v>
      </c>
      <c r="AJ350" s="127">
        <f t="shared" si="452"/>
        <v>1035</v>
      </c>
      <c r="AK350" s="129">
        <f t="shared" si="452"/>
        <v>749</v>
      </c>
      <c r="AL350" s="128">
        <f t="shared" si="452"/>
        <v>1244</v>
      </c>
      <c r="AM350" s="181">
        <f t="shared" si="452"/>
        <v>1866</v>
      </c>
      <c r="AN350" s="127">
        <f t="shared" si="452"/>
        <v>466</v>
      </c>
      <c r="AO350" s="129">
        <f t="shared" si="452"/>
        <v>998</v>
      </c>
      <c r="AP350" s="128">
        <f t="shared" si="452"/>
        <v>535</v>
      </c>
      <c r="AQ350" s="127">
        <f t="shared" si="452"/>
        <v>2495</v>
      </c>
      <c r="AR350" s="180">
        <f t="shared" si="452"/>
        <v>1764</v>
      </c>
      <c r="AS350" s="182">
        <f t="shared" si="452"/>
        <v>3271</v>
      </c>
      <c r="AT350" s="127">
        <f t="shared" si="452"/>
        <v>1524</v>
      </c>
      <c r="AU350" s="129">
        <f t="shared" si="452"/>
        <v>1666</v>
      </c>
      <c r="AV350" s="128">
        <f t="shared" si="452"/>
        <v>2003</v>
      </c>
      <c r="AW350" s="181">
        <f t="shared" si="452"/>
        <v>1698</v>
      </c>
      <c r="AX350" s="127">
        <f t="shared" si="452"/>
        <v>365</v>
      </c>
      <c r="AY350" s="129">
        <f t="shared" si="452"/>
        <v>1860</v>
      </c>
      <c r="AZ350" s="128">
        <f t="shared" si="452"/>
        <v>1117</v>
      </c>
      <c r="BA350" s="181">
        <f t="shared" si="452"/>
        <v>2689</v>
      </c>
      <c r="BB350" s="127">
        <f t="shared" si="452"/>
        <v>1541</v>
      </c>
      <c r="BC350" s="129">
        <f t="shared" si="452"/>
        <v>1702</v>
      </c>
      <c r="BD350" s="187">
        <f t="shared" si="452"/>
        <v>4997</v>
      </c>
      <c r="BE350" s="188">
        <f t="shared" si="452"/>
        <v>2728</v>
      </c>
      <c r="BF350" s="171">
        <f>AF350+AH350+AJ350+AL350+AN350+AP350+AR350+AT350+AV350+AX350+AZ350+BB350+BD350</f>
        <v>24444</v>
      </c>
      <c r="BG350" s="172">
        <f>AG350+AI350+AK350+AM350+AO350+AQ350+AS350+AU350+AW350+AY350+BA350+BC350+BE350</f>
        <v>24344</v>
      </c>
      <c r="BI350" s="126" t="s">
        <v>16</v>
      </c>
      <c r="BJ350" s="130">
        <f t="shared" ref="BJ350:CK350" si="453">B350/B374</f>
        <v>0</v>
      </c>
      <c r="BK350" s="131">
        <f t="shared" si="453"/>
        <v>0</v>
      </c>
      <c r="BL350" s="132">
        <f t="shared" si="453"/>
        <v>0</v>
      </c>
      <c r="BM350" s="133">
        <f t="shared" si="453"/>
        <v>0</v>
      </c>
      <c r="BN350" s="130">
        <f t="shared" si="453"/>
        <v>0</v>
      </c>
      <c r="BO350" s="131">
        <f t="shared" si="453"/>
        <v>0</v>
      </c>
      <c r="BP350" s="132">
        <f t="shared" si="453"/>
        <v>0</v>
      </c>
      <c r="BQ350" s="133">
        <f t="shared" si="453"/>
        <v>0</v>
      </c>
      <c r="BR350" s="130">
        <f t="shared" si="453"/>
        <v>0</v>
      </c>
      <c r="BS350" s="131">
        <f t="shared" si="453"/>
        <v>0</v>
      </c>
      <c r="BT350" s="132">
        <f t="shared" si="453"/>
        <v>0</v>
      </c>
      <c r="BU350" s="130">
        <f t="shared" si="453"/>
        <v>0</v>
      </c>
      <c r="BV350" s="134">
        <f t="shared" si="453"/>
        <v>0</v>
      </c>
      <c r="BW350" s="135">
        <f t="shared" si="453"/>
        <v>0</v>
      </c>
      <c r="BX350" s="130">
        <f t="shared" si="453"/>
        <v>0</v>
      </c>
      <c r="BY350" s="131">
        <f t="shared" si="453"/>
        <v>0</v>
      </c>
      <c r="BZ350" s="132">
        <f t="shared" si="453"/>
        <v>0</v>
      </c>
      <c r="CA350" s="133">
        <f t="shared" si="453"/>
        <v>0</v>
      </c>
      <c r="CB350" s="130">
        <f t="shared" si="453"/>
        <v>0</v>
      </c>
      <c r="CC350" s="131">
        <f t="shared" si="453"/>
        <v>0</v>
      </c>
      <c r="CD350" s="132">
        <f t="shared" si="453"/>
        <v>0</v>
      </c>
      <c r="CE350" s="133">
        <f t="shared" si="453"/>
        <v>0</v>
      </c>
      <c r="CF350" s="130">
        <f t="shared" si="453"/>
        <v>0</v>
      </c>
      <c r="CG350" s="131">
        <f t="shared" si="453"/>
        <v>0</v>
      </c>
      <c r="CH350" s="132">
        <f t="shared" si="453"/>
        <v>0</v>
      </c>
      <c r="CI350" s="130">
        <f t="shared" si="453"/>
        <v>0</v>
      </c>
      <c r="CJ350" s="136">
        <f t="shared" si="453"/>
        <v>0</v>
      </c>
      <c r="CK350" s="137">
        <f t="shared" si="453"/>
        <v>0</v>
      </c>
    </row>
    <row r="351" spans="1:89">
      <c r="A351" s="138" t="s">
        <v>17</v>
      </c>
      <c r="B351" s="192">
        <v>678</v>
      </c>
      <c r="C351" s="193">
        <v>0</v>
      </c>
      <c r="D351" s="194">
        <v>246</v>
      </c>
      <c r="E351" s="195">
        <v>0</v>
      </c>
      <c r="F351" s="192">
        <v>94</v>
      </c>
      <c r="G351" s="196">
        <v>0</v>
      </c>
      <c r="H351" s="194">
        <v>316</v>
      </c>
      <c r="I351" s="195">
        <v>19</v>
      </c>
      <c r="J351" s="192">
        <v>8</v>
      </c>
      <c r="K351" s="196">
        <v>3</v>
      </c>
      <c r="L351" s="194">
        <v>4</v>
      </c>
      <c r="M351" s="192">
        <v>37</v>
      </c>
      <c r="N351" s="197">
        <v>48</v>
      </c>
      <c r="O351" s="198">
        <v>21</v>
      </c>
      <c r="P351" s="192">
        <v>18</v>
      </c>
      <c r="Q351" s="196">
        <v>24</v>
      </c>
      <c r="R351" s="194">
        <v>9</v>
      </c>
      <c r="S351" s="195">
        <v>18</v>
      </c>
      <c r="T351" s="192">
        <v>0</v>
      </c>
      <c r="U351" s="196">
        <v>0</v>
      </c>
      <c r="V351" s="194">
        <v>0</v>
      </c>
      <c r="W351" s="195">
        <v>0</v>
      </c>
      <c r="X351" s="192">
        <v>0</v>
      </c>
      <c r="Y351" s="196">
        <v>0</v>
      </c>
      <c r="Z351" s="194">
        <v>0</v>
      </c>
      <c r="AA351" s="192">
        <v>0</v>
      </c>
      <c r="AB351" s="173">
        <f>B351+D351+F351+H351+J351+L351+N351+P351+R351+T351+V351+X351+Z351</f>
        <v>1421</v>
      </c>
      <c r="AC351" s="174">
        <f t="shared" ref="AC351:AC371" si="454">C351+E351+G351+I351+K351+M351+O351+Q351+S351+U351+W351+Y351+AA351</f>
        <v>122</v>
      </c>
      <c r="AE351" s="255" t="str">
        <f>$AE$10</f>
        <v>08:00 - 08:59</v>
      </c>
      <c r="AF351" s="127">
        <f>SUMIF($A$9:$A$32,$AE351,B$350:B$373)</f>
        <v>6155</v>
      </c>
      <c r="AG351" s="193">
        <f t="shared" si="452"/>
        <v>1036</v>
      </c>
      <c r="AH351" s="194">
        <f t="shared" si="452"/>
        <v>1623</v>
      </c>
      <c r="AI351" s="195">
        <f t="shared" si="452"/>
        <v>1411</v>
      </c>
      <c r="AJ351" s="192">
        <f t="shared" si="452"/>
        <v>750</v>
      </c>
      <c r="AK351" s="196">
        <f t="shared" si="452"/>
        <v>677</v>
      </c>
      <c r="AL351" s="194">
        <f t="shared" si="452"/>
        <v>1210</v>
      </c>
      <c r="AM351" s="195">
        <f t="shared" si="452"/>
        <v>2052</v>
      </c>
      <c r="AN351" s="192">
        <f t="shared" si="452"/>
        <v>396</v>
      </c>
      <c r="AO351" s="196">
        <f t="shared" si="452"/>
        <v>1043</v>
      </c>
      <c r="AP351" s="194">
        <f t="shared" si="452"/>
        <v>502</v>
      </c>
      <c r="AQ351" s="192">
        <f t="shared" si="452"/>
        <v>2835</v>
      </c>
      <c r="AR351" s="197">
        <f t="shared" si="452"/>
        <v>1657</v>
      </c>
      <c r="AS351" s="198">
        <f t="shared" si="452"/>
        <v>3514</v>
      </c>
      <c r="AT351" s="192">
        <f t="shared" si="452"/>
        <v>1191</v>
      </c>
      <c r="AU351" s="196">
        <f t="shared" si="452"/>
        <v>1603</v>
      </c>
      <c r="AV351" s="194">
        <f t="shared" si="452"/>
        <v>1767</v>
      </c>
      <c r="AW351" s="195">
        <f t="shared" si="452"/>
        <v>1438</v>
      </c>
      <c r="AX351" s="192">
        <f t="shared" si="452"/>
        <v>322</v>
      </c>
      <c r="AY351" s="196">
        <f t="shared" si="452"/>
        <v>1617</v>
      </c>
      <c r="AZ351" s="194">
        <f t="shared" si="452"/>
        <v>892</v>
      </c>
      <c r="BA351" s="195">
        <f t="shared" si="452"/>
        <v>2523</v>
      </c>
      <c r="BB351" s="192">
        <f t="shared" si="452"/>
        <v>1303</v>
      </c>
      <c r="BC351" s="196">
        <f t="shared" si="452"/>
        <v>1853</v>
      </c>
      <c r="BD351" s="194">
        <f t="shared" si="452"/>
        <v>4562</v>
      </c>
      <c r="BE351" s="192">
        <f t="shared" si="452"/>
        <v>2056</v>
      </c>
      <c r="BF351" s="173">
        <f>SUM(AF351,AH351,AJ351,AL351,AN351,AP351,AR351,AT351,AV351,AX351,AZ351,BB351,BD351)</f>
        <v>22330</v>
      </c>
      <c r="BG351" s="174">
        <f>SUM(AG351,AI351,AK351,AM351,AO351,AQ351,AS351,AU351,AW351,AY351,BA351,BC351,BE351)</f>
        <v>23658</v>
      </c>
      <c r="BI351" s="138" t="s">
        <v>17</v>
      </c>
      <c r="BJ351" s="130">
        <f t="shared" ref="BJ351:CK351" si="455">B351/B374</f>
        <v>1.1503028452180994E-2</v>
      </c>
      <c r="BK351" s="131">
        <f t="shared" si="455"/>
        <v>0</v>
      </c>
      <c r="BL351" s="132">
        <f t="shared" si="455"/>
        <v>1.0057236304170073E-2</v>
      </c>
      <c r="BM351" s="133">
        <f t="shared" si="455"/>
        <v>0</v>
      </c>
      <c r="BN351" s="130">
        <f t="shared" si="455"/>
        <v>7.4044899566758568E-3</v>
      </c>
      <c r="BO351" s="131">
        <f t="shared" si="455"/>
        <v>0</v>
      </c>
      <c r="BP351" s="132">
        <f t="shared" si="455"/>
        <v>1.1005467906523177E-2</v>
      </c>
      <c r="BQ351" s="133">
        <f t="shared" si="455"/>
        <v>4.690663111637782E-4</v>
      </c>
      <c r="BR351" s="130">
        <f t="shared" si="455"/>
        <v>1.2366671819446591E-3</v>
      </c>
      <c r="BS351" s="131">
        <f t="shared" si="455"/>
        <v>3.5722791140747797E-4</v>
      </c>
      <c r="BT351" s="132">
        <f t="shared" si="455"/>
        <v>3.3414084036421352E-4</v>
      </c>
      <c r="BU351" s="130">
        <f t="shared" si="455"/>
        <v>1.5911925342966498E-3</v>
      </c>
      <c r="BV351" s="134">
        <f t="shared" si="455"/>
        <v>1.8096817976172522E-3</v>
      </c>
      <c r="BW351" s="135">
        <f t="shared" si="455"/>
        <v>5.7149077450606867E-4</v>
      </c>
      <c r="BX351" s="130">
        <f t="shared" si="455"/>
        <v>1.0921004732435385E-3</v>
      </c>
      <c r="BY351" s="131">
        <f t="shared" si="455"/>
        <v>1.1494803390967E-3</v>
      </c>
      <c r="BZ351" s="132">
        <f t="shared" si="455"/>
        <v>4.1961954494591569E-4</v>
      </c>
      <c r="CA351" s="133">
        <f t="shared" si="455"/>
        <v>7.6271186440677967E-4</v>
      </c>
      <c r="CB351" s="130">
        <f t="shared" si="455"/>
        <v>0</v>
      </c>
      <c r="CC351" s="131">
        <f t="shared" si="455"/>
        <v>0</v>
      </c>
      <c r="CD351" s="132">
        <f t="shared" si="455"/>
        <v>0</v>
      </c>
      <c r="CE351" s="133">
        <f t="shared" si="455"/>
        <v>0</v>
      </c>
      <c r="CF351" s="130">
        <f t="shared" si="455"/>
        <v>0</v>
      </c>
      <c r="CG351" s="131">
        <f t="shared" si="455"/>
        <v>0</v>
      </c>
      <c r="CH351" s="132">
        <f t="shared" si="455"/>
        <v>0</v>
      </c>
      <c r="CI351" s="130">
        <f t="shared" si="455"/>
        <v>0</v>
      </c>
      <c r="CJ351" s="136">
        <f t="shared" si="455"/>
        <v>4.3929613691447789E-3</v>
      </c>
      <c r="CK351" s="137">
        <f t="shared" si="455"/>
        <v>3.7769494631778388E-4</v>
      </c>
    </row>
    <row r="352" spans="1:89" ht="14" thickBot="1">
      <c r="A352" s="147" t="s">
        <v>18</v>
      </c>
      <c r="B352" s="199">
        <v>3599</v>
      </c>
      <c r="C352" s="200">
        <v>0</v>
      </c>
      <c r="D352" s="201">
        <v>1240</v>
      </c>
      <c r="E352" s="202">
        <v>53</v>
      </c>
      <c r="F352" s="199">
        <v>538</v>
      </c>
      <c r="G352" s="203">
        <v>25</v>
      </c>
      <c r="H352" s="201">
        <v>1310</v>
      </c>
      <c r="I352" s="202">
        <v>311</v>
      </c>
      <c r="J352" s="199">
        <v>90</v>
      </c>
      <c r="K352" s="203">
        <v>101</v>
      </c>
      <c r="L352" s="201">
        <v>103</v>
      </c>
      <c r="M352" s="199">
        <v>475</v>
      </c>
      <c r="N352" s="204">
        <v>573</v>
      </c>
      <c r="O352" s="205">
        <v>730</v>
      </c>
      <c r="P352" s="199">
        <v>361</v>
      </c>
      <c r="Q352" s="203">
        <v>428</v>
      </c>
      <c r="R352" s="201">
        <v>451</v>
      </c>
      <c r="S352" s="202">
        <v>495</v>
      </c>
      <c r="T352" s="199">
        <v>108</v>
      </c>
      <c r="U352" s="203">
        <v>395</v>
      </c>
      <c r="V352" s="201">
        <v>351</v>
      </c>
      <c r="W352" s="202">
        <v>851</v>
      </c>
      <c r="X352" s="199">
        <v>421</v>
      </c>
      <c r="Y352" s="203">
        <v>520</v>
      </c>
      <c r="Z352" s="201">
        <v>1374</v>
      </c>
      <c r="AA352" s="199">
        <v>785</v>
      </c>
      <c r="AB352" s="173">
        <f>B352+D352+F352+H352+J352+L352+N352+P352+R352+T352+V352+X352+Z352</f>
        <v>10519</v>
      </c>
      <c r="AC352" s="174">
        <f t="shared" si="454"/>
        <v>5169</v>
      </c>
      <c r="AE352" s="254" t="str">
        <f>$AE$11</f>
        <v>09:00 - 09:59</v>
      </c>
      <c r="AF352" s="127">
        <f>SUMIF($A$9:$A$32,$AE352,B$350:B$373)</f>
        <v>4540</v>
      </c>
      <c r="AG352" s="200">
        <f t="shared" si="452"/>
        <v>1457</v>
      </c>
      <c r="AH352" s="201">
        <f t="shared" si="452"/>
        <v>1499</v>
      </c>
      <c r="AI352" s="202">
        <f t="shared" si="452"/>
        <v>1159</v>
      </c>
      <c r="AJ352" s="199">
        <f t="shared" si="452"/>
        <v>762</v>
      </c>
      <c r="AK352" s="203">
        <f t="shared" si="452"/>
        <v>574</v>
      </c>
      <c r="AL352" s="201">
        <f t="shared" si="452"/>
        <v>1711</v>
      </c>
      <c r="AM352" s="202">
        <f t="shared" si="452"/>
        <v>1871</v>
      </c>
      <c r="AN352" s="199">
        <f t="shared" si="452"/>
        <v>340</v>
      </c>
      <c r="AO352" s="203">
        <f t="shared" si="452"/>
        <v>993</v>
      </c>
      <c r="AP352" s="201">
        <f t="shared" si="452"/>
        <v>496</v>
      </c>
      <c r="AQ352" s="199">
        <f t="shared" si="452"/>
        <v>2364</v>
      </c>
      <c r="AR352" s="204">
        <f t="shared" si="452"/>
        <v>1483</v>
      </c>
      <c r="AS352" s="205">
        <f t="shared" si="452"/>
        <v>2867</v>
      </c>
      <c r="AT352" s="199">
        <f t="shared" si="452"/>
        <v>942</v>
      </c>
      <c r="AU352" s="203">
        <f t="shared" si="452"/>
        <v>1445</v>
      </c>
      <c r="AV352" s="201">
        <f t="shared" si="452"/>
        <v>1514</v>
      </c>
      <c r="AW352" s="202">
        <f t="shared" si="452"/>
        <v>1237</v>
      </c>
      <c r="AX352" s="199">
        <f t="shared" si="452"/>
        <v>345</v>
      </c>
      <c r="AY352" s="203">
        <f t="shared" si="452"/>
        <v>1099</v>
      </c>
      <c r="AZ352" s="201">
        <f t="shared" si="452"/>
        <v>831</v>
      </c>
      <c r="BA352" s="202">
        <f t="shared" si="452"/>
        <v>2905</v>
      </c>
      <c r="BB352" s="199">
        <f t="shared" si="452"/>
        <v>1191</v>
      </c>
      <c r="BC352" s="203">
        <f t="shared" si="452"/>
        <v>1362</v>
      </c>
      <c r="BD352" s="201">
        <f t="shared" si="452"/>
        <v>3723</v>
      </c>
      <c r="BE352" s="199">
        <f t="shared" si="452"/>
        <v>2392</v>
      </c>
      <c r="BF352" s="173">
        <f>SUM(AF352,AH352,AJ352,AL352,AN352,AP352,AR352,AT352,AV352,AX352,AZ352,BB352,BD352)</f>
        <v>19377</v>
      </c>
      <c r="BG352" s="174">
        <f>SUM(AG352,AI352,AK352,AM352,AO352,AQ352,AS352,AU352,AW352,AY352,BA352,BC352,BE352)</f>
        <v>21725</v>
      </c>
      <c r="BI352" s="147" t="s">
        <v>18</v>
      </c>
      <c r="BJ352" s="130">
        <f t="shared" ref="BJ352:CK352" si="456">B352/B374</f>
        <v>6.1061061061061059E-2</v>
      </c>
      <c r="BK352" s="131">
        <f t="shared" si="456"/>
        <v>0</v>
      </c>
      <c r="BL352" s="132">
        <f t="shared" si="456"/>
        <v>5.0695012264922325E-2</v>
      </c>
      <c r="BM352" s="133">
        <f t="shared" si="456"/>
        <v>2.5413569887317192E-3</v>
      </c>
      <c r="BN352" s="130">
        <f t="shared" si="456"/>
        <v>4.2378889326506498E-2</v>
      </c>
      <c r="BO352" s="131">
        <f t="shared" si="456"/>
        <v>3.0720078643401327E-3</v>
      </c>
      <c r="BP352" s="132">
        <f t="shared" si="456"/>
        <v>4.5623933409953681E-2</v>
      </c>
      <c r="BQ352" s="133">
        <f t="shared" si="456"/>
        <v>7.6778748827334223E-3</v>
      </c>
      <c r="BR352" s="130">
        <f t="shared" si="456"/>
        <v>1.3912505796877415E-2</v>
      </c>
      <c r="BS352" s="131">
        <f t="shared" si="456"/>
        <v>1.2026673017385092E-2</v>
      </c>
      <c r="BT352" s="132">
        <f t="shared" si="456"/>
        <v>8.6041266393784982E-3</v>
      </c>
      <c r="BU352" s="130">
        <f t="shared" si="456"/>
        <v>2.0427471724078612E-2</v>
      </c>
      <c r="BV352" s="134">
        <f t="shared" si="456"/>
        <v>2.1603076459055948E-2</v>
      </c>
      <c r="BW352" s="135">
        <f t="shared" si="456"/>
        <v>1.9866107875687149E-2</v>
      </c>
      <c r="BX352" s="130">
        <f t="shared" si="456"/>
        <v>2.1902681713384296E-2</v>
      </c>
      <c r="BY352" s="131">
        <f t="shared" si="456"/>
        <v>2.0499066047224485E-2</v>
      </c>
      <c r="BZ352" s="132">
        <f t="shared" si="456"/>
        <v>2.1027601641178666E-2</v>
      </c>
      <c r="CA352" s="133">
        <f t="shared" si="456"/>
        <v>2.097457627118644E-2</v>
      </c>
      <c r="CB352" s="130">
        <f t="shared" si="456"/>
        <v>1.1799410029498525E-2</v>
      </c>
      <c r="CC352" s="131">
        <f t="shared" si="456"/>
        <v>3.2171363414236848E-2</v>
      </c>
      <c r="CD352" s="132">
        <f t="shared" si="456"/>
        <v>1.3663435711783254E-2</v>
      </c>
      <c r="CE352" s="133">
        <f t="shared" si="456"/>
        <v>2.8054328476297224E-2</v>
      </c>
      <c r="CF352" s="130">
        <f t="shared" si="456"/>
        <v>1.6897451334537426E-2</v>
      </c>
      <c r="CG352" s="131">
        <f t="shared" si="456"/>
        <v>3.1962628311512691E-2</v>
      </c>
      <c r="CH352" s="132">
        <f t="shared" si="456"/>
        <v>2.4530457759051633E-2</v>
      </c>
      <c r="CI352" s="130">
        <f t="shared" si="456"/>
        <v>1.671457468327478E-2</v>
      </c>
      <c r="CJ352" s="136">
        <f t="shared" si="456"/>
        <v>3.2519043379334221E-2</v>
      </c>
      <c r="CK352" s="137">
        <f t="shared" si="456"/>
        <v>1.6002501455054302E-2</v>
      </c>
    </row>
    <row r="353" spans="1:89" ht="15" thickTop="1" thickBot="1">
      <c r="A353" s="138" t="s">
        <v>19</v>
      </c>
      <c r="B353" s="192">
        <v>6869</v>
      </c>
      <c r="C353" s="193">
        <v>775</v>
      </c>
      <c r="D353" s="194">
        <v>2510</v>
      </c>
      <c r="E353" s="195">
        <v>750</v>
      </c>
      <c r="F353" s="192">
        <v>1043</v>
      </c>
      <c r="G353" s="196">
        <v>284</v>
      </c>
      <c r="H353" s="194">
        <v>1182</v>
      </c>
      <c r="I353" s="195">
        <v>1180</v>
      </c>
      <c r="J353" s="192">
        <v>244</v>
      </c>
      <c r="K353" s="196">
        <v>402</v>
      </c>
      <c r="L353" s="194">
        <v>364</v>
      </c>
      <c r="M353" s="192">
        <v>1298</v>
      </c>
      <c r="N353" s="197">
        <v>1367</v>
      </c>
      <c r="O353" s="198">
        <v>1900</v>
      </c>
      <c r="P353" s="192">
        <v>1083</v>
      </c>
      <c r="Q353" s="196">
        <v>994</v>
      </c>
      <c r="R353" s="194">
        <v>1267</v>
      </c>
      <c r="S353" s="195">
        <v>1354</v>
      </c>
      <c r="T353" s="192">
        <v>284</v>
      </c>
      <c r="U353" s="196">
        <v>1091</v>
      </c>
      <c r="V353" s="194">
        <v>922</v>
      </c>
      <c r="W353" s="195">
        <v>2089</v>
      </c>
      <c r="X353" s="192">
        <v>1135</v>
      </c>
      <c r="Y353" s="196">
        <v>1224</v>
      </c>
      <c r="Z353" s="194">
        <v>3674</v>
      </c>
      <c r="AA353" s="192">
        <v>1842</v>
      </c>
      <c r="AB353" s="173">
        <f>B353+D353+F353+H353+J353+L353+N353+P353+R353+T353+V353+X353+Z353</f>
        <v>21944</v>
      </c>
      <c r="AC353" s="174">
        <f t="shared" si="454"/>
        <v>15183</v>
      </c>
      <c r="AE353" s="253" t="s">
        <v>13</v>
      </c>
      <c r="AF353" s="20">
        <f t="shared" ref="AF353:BG353" si="457">SUM(AF350:AF352)</f>
        <v>16583</v>
      </c>
      <c r="AG353" s="21">
        <f t="shared" si="457"/>
        <v>3616</v>
      </c>
      <c r="AH353" s="20">
        <f t="shared" si="457"/>
        <v>5087</v>
      </c>
      <c r="AI353" s="21">
        <f t="shared" si="457"/>
        <v>4069</v>
      </c>
      <c r="AJ353" s="20">
        <f t="shared" si="457"/>
        <v>2547</v>
      </c>
      <c r="AK353" s="21">
        <f t="shared" si="457"/>
        <v>2000</v>
      </c>
      <c r="AL353" s="20">
        <f t="shared" si="457"/>
        <v>4165</v>
      </c>
      <c r="AM353" s="21">
        <f t="shared" si="457"/>
        <v>5789</v>
      </c>
      <c r="AN353" s="20">
        <f t="shared" si="457"/>
        <v>1202</v>
      </c>
      <c r="AO353" s="21">
        <f t="shared" si="457"/>
        <v>3034</v>
      </c>
      <c r="AP353" s="20">
        <f t="shared" si="457"/>
        <v>1533</v>
      </c>
      <c r="AQ353" s="21">
        <f t="shared" si="457"/>
        <v>7694</v>
      </c>
      <c r="AR353" s="20">
        <f t="shared" si="457"/>
        <v>4904</v>
      </c>
      <c r="AS353" s="21">
        <f t="shared" si="457"/>
        <v>9652</v>
      </c>
      <c r="AT353" s="20">
        <f t="shared" si="457"/>
        <v>3657</v>
      </c>
      <c r="AU353" s="21">
        <f t="shared" si="457"/>
        <v>4714</v>
      </c>
      <c r="AV353" s="20">
        <f t="shared" si="457"/>
        <v>5284</v>
      </c>
      <c r="AW353" s="21">
        <f t="shared" si="457"/>
        <v>4373</v>
      </c>
      <c r="AX353" s="20">
        <f t="shared" si="457"/>
        <v>1032</v>
      </c>
      <c r="AY353" s="21">
        <f t="shared" si="457"/>
        <v>4576</v>
      </c>
      <c r="AZ353" s="20">
        <f t="shared" si="457"/>
        <v>2840</v>
      </c>
      <c r="BA353" s="21">
        <f t="shared" si="457"/>
        <v>8117</v>
      </c>
      <c r="BB353" s="20">
        <f t="shared" si="457"/>
        <v>4035</v>
      </c>
      <c r="BC353" s="21">
        <f t="shared" si="457"/>
        <v>4917</v>
      </c>
      <c r="BD353" s="20">
        <f t="shared" si="457"/>
        <v>13282</v>
      </c>
      <c r="BE353" s="21">
        <f t="shared" si="457"/>
        <v>7176</v>
      </c>
      <c r="BF353" s="175">
        <f t="shared" si="457"/>
        <v>66151</v>
      </c>
      <c r="BG353" s="176">
        <f t="shared" si="457"/>
        <v>69727</v>
      </c>
      <c r="BI353" s="138" t="s">
        <v>19</v>
      </c>
      <c r="BJ353" s="130">
        <f t="shared" ref="BJ353:CK353" si="458">B353/B374</f>
        <v>0.11654026908264196</v>
      </c>
      <c r="BK353" s="131">
        <f t="shared" si="458"/>
        <v>2.2275875944928285E-2</v>
      </c>
      <c r="BL353" s="132">
        <f t="shared" si="458"/>
        <v>0.1026165167620605</v>
      </c>
      <c r="BM353" s="133">
        <f t="shared" si="458"/>
        <v>3.5962598897146966E-2</v>
      </c>
      <c r="BN353" s="130">
        <f t="shared" si="458"/>
        <v>8.2158330051201267E-2</v>
      </c>
      <c r="BO353" s="131">
        <f t="shared" si="458"/>
        <v>3.4898009338903906E-2</v>
      </c>
      <c r="BP353" s="132">
        <f t="shared" si="458"/>
        <v>4.1166022359210117E-2</v>
      </c>
      <c r="BQ353" s="133">
        <f t="shared" si="458"/>
        <v>2.9131486693329382E-2</v>
      </c>
      <c r="BR353" s="130">
        <f t="shared" si="458"/>
        <v>3.7718349049312101E-2</v>
      </c>
      <c r="BS353" s="131">
        <f t="shared" si="458"/>
        <v>4.7868540128602047E-2</v>
      </c>
      <c r="BT353" s="132">
        <f t="shared" si="458"/>
        <v>3.040681647314343E-2</v>
      </c>
      <c r="BU353" s="130">
        <f t="shared" si="458"/>
        <v>5.5820754311271661E-2</v>
      </c>
      <c r="BV353" s="134">
        <f t="shared" si="458"/>
        <v>5.1538229527974662E-2</v>
      </c>
      <c r="BW353" s="135">
        <f t="shared" si="458"/>
        <v>5.170630816959669E-2</v>
      </c>
      <c r="BX353" s="130">
        <f t="shared" si="458"/>
        <v>6.5708045140152896E-2</v>
      </c>
      <c r="BY353" s="131">
        <f t="shared" si="458"/>
        <v>4.7607644044254993E-2</v>
      </c>
      <c r="BZ353" s="132">
        <f t="shared" si="458"/>
        <v>5.9073107049608352E-2</v>
      </c>
      <c r="CA353" s="133">
        <f t="shared" si="458"/>
        <v>5.7372881355932201E-2</v>
      </c>
      <c r="CB353" s="130">
        <f t="shared" si="458"/>
        <v>3.1028078225718344E-2</v>
      </c>
      <c r="CC353" s="131">
        <f t="shared" si="458"/>
        <v>8.8858120215018738E-2</v>
      </c>
      <c r="CD353" s="132">
        <f t="shared" si="458"/>
        <v>3.5890848222974815E-2</v>
      </c>
      <c r="CE353" s="133">
        <f t="shared" si="458"/>
        <v>6.8866618316080971E-2</v>
      </c>
      <c r="CF353" s="130">
        <f t="shared" si="458"/>
        <v>4.5554886614489261E-2</v>
      </c>
      <c r="CG353" s="131">
        <f t="shared" si="458"/>
        <v>7.5235109717868343E-2</v>
      </c>
      <c r="CH353" s="132">
        <f t="shared" si="458"/>
        <v>6.5593087195600946E-2</v>
      </c>
      <c r="CI353" s="130">
        <f t="shared" si="458"/>
        <v>3.9220696263174704E-2</v>
      </c>
      <c r="CJ353" s="136">
        <f t="shared" si="458"/>
        <v>6.7838947420487711E-2</v>
      </c>
      <c r="CK353" s="137">
        <f t="shared" si="458"/>
        <v>4.7004445655269775E-2</v>
      </c>
    </row>
    <row r="354" spans="1:89" ht="14" thickTop="1">
      <c r="A354" s="147" t="s">
        <v>20</v>
      </c>
      <c r="B354" s="199">
        <v>5888</v>
      </c>
      <c r="C354" s="200">
        <v>1123</v>
      </c>
      <c r="D354" s="201">
        <v>1965</v>
      </c>
      <c r="E354" s="202">
        <v>1499</v>
      </c>
      <c r="F354" s="199">
        <v>1035</v>
      </c>
      <c r="G354" s="203">
        <v>749</v>
      </c>
      <c r="H354" s="201">
        <v>1244</v>
      </c>
      <c r="I354" s="202">
        <v>1866</v>
      </c>
      <c r="J354" s="199">
        <v>466</v>
      </c>
      <c r="K354" s="203">
        <v>998</v>
      </c>
      <c r="L354" s="201">
        <v>535</v>
      </c>
      <c r="M354" s="199">
        <v>2495</v>
      </c>
      <c r="N354" s="204">
        <v>1764</v>
      </c>
      <c r="O354" s="205">
        <v>3271</v>
      </c>
      <c r="P354" s="199">
        <v>1524</v>
      </c>
      <c r="Q354" s="203">
        <v>1666</v>
      </c>
      <c r="R354" s="201">
        <v>2003</v>
      </c>
      <c r="S354" s="202">
        <v>1698</v>
      </c>
      <c r="T354" s="199">
        <v>365</v>
      </c>
      <c r="U354" s="203">
        <v>1860</v>
      </c>
      <c r="V354" s="201">
        <v>1117</v>
      </c>
      <c r="W354" s="202">
        <v>2689</v>
      </c>
      <c r="X354" s="199">
        <v>1541</v>
      </c>
      <c r="Y354" s="203">
        <v>1702</v>
      </c>
      <c r="Z354" s="201">
        <v>4997</v>
      </c>
      <c r="AA354" s="199">
        <v>2728</v>
      </c>
      <c r="AB354" s="173">
        <f t="shared" ref="AB354:AB370" si="459">B354+D354+F354+H354+J354+L354+N354+P354+R354+T354+V354+X354+Z354</f>
        <v>24444</v>
      </c>
      <c r="AC354" s="174">
        <f t="shared" si="454"/>
        <v>24344</v>
      </c>
      <c r="BI354" s="147" t="s">
        <v>20</v>
      </c>
      <c r="BJ354" s="130">
        <f t="shared" ref="BJ354:CK354" si="460">B354/B374</f>
        <v>9.9896506676167687E-2</v>
      </c>
      <c r="BK354" s="131">
        <f t="shared" si="460"/>
        <v>3.227846282084447E-2</v>
      </c>
      <c r="BL354" s="132">
        <f t="shared" si="460"/>
        <v>8.0335241210139005E-2</v>
      </c>
      <c r="BM354" s="133">
        <f t="shared" si="460"/>
        <v>7.1877247662431074E-2</v>
      </c>
      <c r="BN354" s="130">
        <f t="shared" si="460"/>
        <v>8.1528160693186288E-2</v>
      </c>
      <c r="BO354" s="131">
        <f t="shared" si="460"/>
        <v>9.2037355615630381E-2</v>
      </c>
      <c r="BP354" s="132">
        <f t="shared" si="460"/>
        <v>4.3325323024414025E-2</v>
      </c>
      <c r="BQ354" s="133">
        <f t="shared" si="460"/>
        <v>4.6067249296400534E-2</v>
      </c>
      <c r="BR354" s="130">
        <f t="shared" si="460"/>
        <v>7.2035863348276399E-2</v>
      </c>
      <c r="BS354" s="131">
        <f t="shared" si="460"/>
        <v>0.11883781852822101</v>
      </c>
      <c r="BT354" s="132">
        <f t="shared" si="460"/>
        <v>4.469133739871356E-2</v>
      </c>
      <c r="BU354" s="130">
        <f t="shared" si="460"/>
        <v>0.10729798305594977</v>
      </c>
      <c r="BV354" s="134">
        <f t="shared" si="460"/>
        <v>6.6505806062434017E-2</v>
      </c>
      <c r="BW354" s="135">
        <f t="shared" si="460"/>
        <v>8.9016491590921468E-2</v>
      </c>
      <c r="BX354" s="130">
        <f t="shared" si="460"/>
        <v>9.2464506734619589E-2</v>
      </c>
      <c r="BY354" s="131">
        <f t="shared" si="460"/>
        <v>7.9793093538962592E-2</v>
      </c>
      <c r="BZ354" s="132">
        <f t="shared" si="460"/>
        <v>9.3388660947407678E-2</v>
      </c>
      <c r="CA354" s="133">
        <f t="shared" si="460"/>
        <v>7.1949152542372885E-2</v>
      </c>
      <c r="CB354" s="130">
        <f t="shared" si="460"/>
        <v>3.9877635747842234E-2</v>
      </c>
      <c r="CC354" s="131">
        <f t="shared" si="460"/>
        <v>0.15149047076071021</v>
      </c>
      <c r="CD354" s="132">
        <f t="shared" si="460"/>
        <v>4.3481645840632174E-2</v>
      </c>
      <c r="CE354" s="133">
        <f t="shared" si="460"/>
        <v>8.8646403375749985E-2</v>
      </c>
      <c r="CF354" s="130">
        <f t="shared" si="460"/>
        <v>6.1850290989363836E-2</v>
      </c>
      <c r="CG354" s="131">
        <f t="shared" si="460"/>
        <v>0.10461614112729731</v>
      </c>
      <c r="CH354" s="132">
        <f t="shared" si="460"/>
        <v>8.9213025780189956E-2</v>
      </c>
      <c r="CI354" s="130">
        <f t="shared" si="460"/>
        <v>5.8085808580858087E-2</v>
      </c>
      <c r="CJ354" s="136">
        <f t="shared" si="460"/>
        <v>7.5567591630805758E-2</v>
      </c>
      <c r="CK354" s="137">
        <f t="shared" si="460"/>
        <v>7.5365621091476473E-2</v>
      </c>
    </row>
    <row r="355" spans="1:89" ht="14" thickBot="1">
      <c r="A355" s="138" t="s">
        <v>21</v>
      </c>
      <c r="B355" s="192">
        <v>6155</v>
      </c>
      <c r="C355" s="193">
        <v>1036</v>
      </c>
      <c r="D355" s="194">
        <v>1623</v>
      </c>
      <c r="E355" s="195">
        <v>1411</v>
      </c>
      <c r="F355" s="192">
        <v>750</v>
      </c>
      <c r="G355" s="196">
        <v>677</v>
      </c>
      <c r="H355" s="194">
        <v>1210</v>
      </c>
      <c r="I355" s="195">
        <v>2052</v>
      </c>
      <c r="J355" s="192">
        <v>396</v>
      </c>
      <c r="K355" s="196">
        <v>1043</v>
      </c>
      <c r="L355" s="194">
        <v>502</v>
      </c>
      <c r="M355" s="192">
        <v>2835</v>
      </c>
      <c r="N355" s="197">
        <v>1657</v>
      </c>
      <c r="O355" s="198">
        <v>3514</v>
      </c>
      <c r="P355" s="192">
        <v>1191</v>
      </c>
      <c r="Q355" s="196">
        <v>1603</v>
      </c>
      <c r="R355" s="194">
        <v>1767</v>
      </c>
      <c r="S355" s="195">
        <v>1438</v>
      </c>
      <c r="T355" s="192">
        <v>322</v>
      </c>
      <c r="U355" s="196">
        <v>1617</v>
      </c>
      <c r="V355" s="194">
        <v>892</v>
      </c>
      <c r="W355" s="195">
        <v>2523</v>
      </c>
      <c r="X355" s="192">
        <v>1303</v>
      </c>
      <c r="Y355" s="196">
        <v>1853</v>
      </c>
      <c r="Z355" s="194">
        <v>4562</v>
      </c>
      <c r="AA355" s="192">
        <v>2056</v>
      </c>
      <c r="AB355" s="173">
        <f t="shared" si="459"/>
        <v>22330</v>
      </c>
      <c r="AC355" s="174">
        <f t="shared" si="454"/>
        <v>23658</v>
      </c>
      <c r="AE355" s="246" t="s">
        <v>88</v>
      </c>
      <c r="BI355" s="138" t="s">
        <v>21</v>
      </c>
      <c r="BJ355" s="130">
        <f t="shared" ref="BJ355:CK355" si="461">B355/B374</f>
        <v>0.10442646035866375</v>
      </c>
      <c r="BK355" s="131">
        <f t="shared" si="461"/>
        <v>2.9777816101865424E-2</v>
      </c>
      <c r="BL355" s="132">
        <f t="shared" si="461"/>
        <v>6.6353229762878163E-2</v>
      </c>
      <c r="BM355" s="133">
        <f t="shared" si="461"/>
        <v>6.7657636058499157E-2</v>
      </c>
      <c r="BN355" s="130">
        <f t="shared" si="461"/>
        <v>5.9078377313903113E-2</v>
      </c>
      <c r="BO355" s="131">
        <f t="shared" si="461"/>
        <v>8.3189972966330794E-2</v>
      </c>
      <c r="BP355" s="132">
        <f t="shared" si="461"/>
        <v>4.2141190401560266E-2</v>
      </c>
      <c r="BQ355" s="133">
        <f t="shared" si="461"/>
        <v>5.0659161605688049E-2</v>
      </c>
      <c r="BR355" s="130">
        <f t="shared" si="461"/>
        <v>6.121502550626063E-2</v>
      </c>
      <c r="BS355" s="131">
        <f t="shared" si="461"/>
        <v>0.12419623719933318</v>
      </c>
      <c r="BT355" s="132">
        <f t="shared" si="461"/>
        <v>4.1934675465708796E-2</v>
      </c>
      <c r="BU355" s="130">
        <f t="shared" si="461"/>
        <v>0.12191975229002709</v>
      </c>
      <c r="BV355" s="134">
        <f t="shared" si="461"/>
        <v>6.2471723721912231E-2</v>
      </c>
      <c r="BW355" s="135">
        <f t="shared" si="461"/>
        <v>9.5629456267348825E-2</v>
      </c>
      <c r="BX355" s="130">
        <f t="shared" si="461"/>
        <v>7.2260647979614123E-2</v>
      </c>
      <c r="BY355" s="131">
        <f t="shared" si="461"/>
        <v>7.6775707648833763E-2</v>
      </c>
      <c r="BZ355" s="132">
        <f t="shared" si="461"/>
        <v>8.2385303991048112E-2</v>
      </c>
      <c r="CA355" s="133">
        <f t="shared" si="461"/>
        <v>6.0932203389830505E-2</v>
      </c>
      <c r="CB355" s="130">
        <f t="shared" si="461"/>
        <v>3.5179722495356711E-2</v>
      </c>
      <c r="CC355" s="131">
        <f t="shared" si="461"/>
        <v>0.13169897377423034</v>
      </c>
      <c r="CD355" s="132">
        <f t="shared" si="461"/>
        <v>3.4723033204873681E-2</v>
      </c>
      <c r="CE355" s="133">
        <f t="shared" si="461"/>
        <v>8.3173996175908219E-2</v>
      </c>
      <c r="CF355" s="130">
        <f t="shared" si="461"/>
        <v>5.2297812562713222E-2</v>
      </c>
      <c r="CG355" s="131">
        <f t="shared" si="461"/>
        <v>0.11389759665621735</v>
      </c>
      <c r="CH355" s="132">
        <f t="shared" si="461"/>
        <v>8.1446832821538237E-2</v>
      </c>
      <c r="CI355" s="130">
        <f t="shared" si="461"/>
        <v>4.3777280953901841E-2</v>
      </c>
      <c r="CJ355" s="136">
        <f t="shared" si="461"/>
        <v>6.9032250086560817E-2</v>
      </c>
      <c r="CK355" s="137">
        <f t="shared" si="461"/>
        <v>7.3241860983492876E-2</v>
      </c>
    </row>
    <row r="356" spans="1:89" ht="15" thickTop="1" thickBot="1">
      <c r="A356" s="147" t="s">
        <v>22</v>
      </c>
      <c r="B356" s="199">
        <v>4540</v>
      </c>
      <c r="C356" s="200">
        <v>1457</v>
      </c>
      <c r="D356" s="201">
        <v>1499</v>
      </c>
      <c r="E356" s="202">
        <v>1159</v>
      </c>
      <c r="F356" s="199">
        <v>762</v>
      </c>
      <c r="G356" s="203">
        <v>574</v>
      </c>
      <c r="H356" s="201">
        <v>1711</v>
      </c>
      <c r="I356" s="202">
        <v>1871</v>
      </c>
      <c r="J356" s="199">
        <v>340</v>
      </c>
      <c r="K356" s="203">
        <v>993</v>
      </c>
      <c r="L356" s="201">
        <v>496</v>
      </c>
      <c r="M356" s="199">
        <v>2364</v>
      </c>
      <c r="N356" s="204">
        <v>1483</v>
      </c>
      <c r="O356" s="205">
        <v>2867</v>
      </c>
      <c r="P356" s="199">
        <v>942</v>
      </c>
      <c r="Q356" s="203">
        <v>1445</v>
      </c>
      <c r="R356" s="201">
        <v>1514</v>
      </c>
      <c r="S356" s="202">
        <v>1237</v>
      </c>
      <c r="T356" s="199">
        <v>345</v>
      </c>
      <c r="U356" s="203">
        <v>1099</v>
      </c>
      <c r="V356" s="201">
        <v>831</v>
      </c>
      <c r="W356" s="202">
        <v>2905</v>
      </c>
      <c r="X356" s="199">
        <v>1191</v>
      </c>
      <c r="Y356" s="203">
        <v>1362</v>
      </c>
      <c r="Z356" s="201">
        <v>3723</v>
      </c>
      <c r="AA356" s="199">
        <v>2392</v>
      </c>
      <c r="AB356" s="173">
        <f t="shared" si="459"/>
        <v>19377</v>
      </c>
      <c r="AC356" s="174">
        <f t="shared" si="454"/>
        <v>21725</v>
      </c>
      <c r="AE356" s="315" t="s">
        <v>0</v>
      </c>
      <c r="AF356" s="309" t="s">
        <v>1</v>
      </c>
      <c r="AG356" s="310"/>
      <c r="AH356" s="309" t="s">
        <v>2</v>
      </c>
      <c r="AI356" s="310"/>
      <c r="AJ356" s="309" t="s">
        <v>3</v>
      </c>
      <c r="AK356" s="310"/>
      <c r="AL356" s="309" t="s">
        <v>4</v>
      </c>
      <c r="AM356" s="310"/>
      <c r="AN356" s="309" t="s">
        <v>5</v>
      </c>
      <c r="AO356" s="310"/>
      <c r="AP356" s="309" t="s">
        <v>6</v>
      </c>
      <c r="AQ356" s="310"/>
      <c r="AR356" s="309" t="s">
        <v>7</v>
      </c>
      <c r="AS356" s="310"/>
      <c r="AT356" s="309" t="s">
        <v>8</v>
      </c>
      <c r="AU356" s="310"/>
      <c r="AV356" s="309" t="s">
        <v>9</v>
      </c>
      <c r="AW356" s="310"/>
      <c r="AX356" s="309" t="s">
        <v>10</v>
      </c>
      <c r="AY356" s="310"/>
      <c r="AZ356" s="309" t="s">
        <v>11</v>
      </c>
      <c r="BA356" s="310"/>
      <c r="BB356" s="309" t="s">
        <v>12</v>
      </c>
      <c r="BC356" s="310"/>
      <c r="BD356" s="311" t="s">
        <v>40</v>
      </c>
      <c r="BE356" s="312"/>
      <c r="BF356" s="313" t="s">
        <v>41</v>
      </c>
      <c r="BG356" s="314"/>
      <c r="BI356" s="147" t="s">
        <v>22</v>
      </c>
      <c r="BJ356" s="130">
        <f t="shared" ref="BJ356:CK356" si="462">B356/B374</f>
        <v>7.7026178721093977E-2</v>
      </c>
      <c r="BK356" s="131">
        <f t="shared" si="462"/>
        <v>4.1878646776465175E-2</v>
      </c>
      <c r="BL356" s="132">
        <f t="shared" si="462"/>
        <v>6.1283728536385938E-2</v>
      </c>
      <c r="BM356" s="133">
        <f t="shared" si="462"/>
        <v>5.5574202829057777E-2</v>
      </c>
      <c r="BN356" s="130">
        <f t="shared" si="462"/>
        <v>6.002363135092556E-2</v>
      </c>
      <c r="BO356" s="131">
        <f t="shared" si="462"/>
        <v>7.0533300565249452E-2</v>
      </c>
      <c r="BP356" s="132">
        <f t="shared" si="462"/>
        <v>5.9589732873611259E-2</v>
      </c>
      <c r="BQ356" s="133">
        <f t="shared" si="462"/>
        <v>4.6190687799338367E-2</v>
      </c>
      <c r="BR356" s="130">
        <f t="shared" si="462"/>
        <v>5.2558355232648013E-2</v>
      </c>
      <c r="BS356" s="131">
        <f t="shared" si="462"/>
        <v>0.11824243867587521</v>
      </c>
      <c r="BT356" s="132">
        <f t="shared" si="462"/>
        <v>4.1433464205162474E-2</v>
      </c>
      <c r="BU356" s="130">
        <f t="shared" si="462"/>
        <v>0.10166430138046703</v>
      </c>
      <c r="BV356" s="134">
        <f t="shared" si="462"/>
        <v>5.5911627205549694E-2</v>
      </c>
      <c r="BW356" s="135">
        <f t="shared" si="462"/>
        <v>7.8022097643280899E-2</v>
      </c>
      <c r="BX356" s="130">
        <f t="shared" si="462"/>
        <v>5.7153258099745176E-2</v>
      </c>
      <c r="BY356" s="131">
        <f t="shared" si="462"/>
        <v>6.9208295416447144E-2</v>
      </c>
      <c r="BZ356" s="132">
        <f t="shared" si="462"/>
        <v>7.0589332338679603E-2</v>
      </c>
      <c r="CA356" s="133">
        <f t="shared" si="462"/>
        <v>5.2415254237288135E-2</v>
      </c>
      <c r="CB356" s="130">
        <f t="shared" si="462"/>
        <v>3.769255981645362E-2</v>
      </c>
      <c r="CC356" s="131">
        <f t="shared" si="462"/>
        <v>8.95096921322691E-2</v>
      </c>
      <c r="CD356" s="132">
        <f t="shared" si="462"/>
        <v>3.234847600140138E-2</v>
      </c>
      <c r="CE356" s="133">
        <f t="shared" si="462"/>
        <v>9.5767125997230834E-2</v>
      </c>
      <c r="CF356" s="130">
        <f t="shared" si="462"/>
        <v>4.7802528597230581E-2</v>
      </c>
      <c r="CG356" s="131">
        <f t="shared" si="462"/>
        <v>8.3717499539000553E-2</v>
      </c>
      <c r="CH356" s="132">
        <f t="shared" si="462"/>
        <v>6.6467899735770899E-2</v>
      </c>
      <c r="CI356" s="130">
        <f t="shared" si="462"/>
        <v>5.093154476737996E-2</v>
      </c>
      <c r="CJ356" s="136">
        <f t="shared" si="462"/>
        <v>5.9903175545333136E-2</v>
      </c>
      <c r="CK356" s="137">
        <f t="shared" si="462"/>
        <v>6.7257563186506997E-2</v>
      </c>
    </row>
    <row r="357" spans="1:89" ht="15" thickTop="1" thickBot="1">
      <c r="A357" s="138" t="s">
        <v>23</v>
      </c>
      <c r="B357" s="192">
        <v>3894</v>
      </c>
      <c r="C357" s="193">
        <v>1222</v>
      </c>
      <c r="D357" s="194">
        <v>1602</v>
      </c>
      <c r="E357" s="195">
        <v>949</v>
      </c>
      <c r="F357" s="192">
        <v>796</v>
      </c>
      <c r="G357" s="196">
        <v>449</v>
      </c>
      <c r="H357" s="194">
        <v>1726</v>
      </c>
      <c r="I357" s="195">
        <v>1900</v>
      </c>
      <c r="J357" s="192">
        <v>315</v>
      </c>
      <c r="K357" s="196">
        <v>862</v>
      </c>
      <c r="L357" s="194">
        <v>391</v>
      </c>
      <c r="M357" s="192">
        <v>1792</v>
      </c>
      <c r="N357" s="197">
        <v>1312</v>
      </c>
      <c r="O357" s="198">
        <v>2676</v>
      </c>
      <c r="P357" s="192">
        <v>876</v>
      </c>
      <c r="Q357" s="196">
        <v>1320</v>
      </c>
      <c r="R357" s="194">
        <v>1391</v>
      </c>
      <c r="S357" s="195">
        <v>1327</v>
      </c>
      <c r="T357" s="192">
        <v>363</v>
      </c>
      <c r="U357" s="196">
        <v>799</v>
      </c>
      <c r="V357" s="194">
        <v>819</v>
      </c>
      <c r="W357" s="195">
        <v>2229</v>
      </c>
      <c r="X357" s="192">
        <v>1052</v>
      </c>
      <c r="Y357" s="196">
        <v>1127</v>
      </c>
      <c r="Z357" s="194">
        <v>3115</v>
      </c>
      <c r="AA357" s="192">
        <v>2220</v>
      </c>
      <c r="AB357" s="173">
        <f t="shared" si="459"/>
        <v>17652</v>
      </c>
      <c r="AC357" s="174">
        <f t="shared" si="454"/>
        <v>18872</v>
      </c>
      <c r="AE357" s="316"/>
      <c r="AF357" s="117" t="s">
        <v>14</v>
      </c>
      <c r="AG357" s="118" t="s">
        <v>15</v>
      </c>
      <c r="AH357" s="119" t="s">
        <v>14</v>
      </c>
      <c r="AI357" s="120" t="s">
        <v>15</v>
      </c>
      <c r="AJ357" s="117" t="s">
        <v>14</v>
      </c>
      <c r="AK357" s="118" t="s">
        <v>15</v>
      </c>
      <c r="AL357" s="119" t="s">
        <v>14</v>
      </c>
      <c r="AM357" s="120" t="s">
        <v>15</v>
      </c>
      <c r="AN357" s="117" t="s">
        <v>14</v>
      </c>
      <c r="AO357" s="118" t="s">
        <v>15</v>
      </c>
      <c r="AP357" s="119" t="s">
        <v>14</v>
      </c>
      <c r="AQ357" s="117" t="s">
        <v>15</v>
      </c>
      <c r="AR357" s="121" t="s">
        <v>14</v>
      </c>
      <c r="AS357" s="122" t="s">
        <v>15</v>
      </c>
      <c r="AT357" s="117" t="s">
        <v>14</v>
      </c>
      <c r="AU357" s="118" t="s">
        <v>15</v>
      </c>
      <c r="AV357" s="119" t="s">
        <v>14</v>
      </c>
      <c r="AW357" s="120" t="s">
        <v>15</v>
      </c>
      <c r="AX357" s="117" t="s">
        <v>14</v>
      </c>
      <c r="AY357" s="118" t="s">
        <v>15</v>
      </c>
      <c r="AZ357" s="119" t="s">
        <v>14</v>
      </c>
      <c r="BA357" s="120" t="s">
        <v>15</v>
      </c>
      <c r="BB357" s="117" t="s">
        <v>14</v>
      </c>
      <c r="BC357" s="118" t="s">
        <v>15</v>
      </c>
      <c r="BD357" s="28" t="s">
        <v>14</v>
      </c>
      <c r="BE357" s="123" t="s">
        <v>15</v>
      </c>
      <c r="BF357" s="177" t="s">
        <v>14</v>
      </c>
      <c r="BG357" s="178" t="s">
        <v>15</v>
      </c>
      <c r="BI357" s="138" t="s">
        <v>23</v>
      </c>
      <c r="BJ357" s="130">
        <f t="shared" ref="BJ357:CK357" si="463">B357/B374</f>
        <v>6.6066066066066062E-2</v>
      </c>
      <c r="BK357" s="131">
        <f t="shared" si="463"/>
        <v>3.5124026328648215E-2</v>
      </c>
      <c r="BL357" s="132">
        <f t="shared" si="463"/>
        <v>6.5494685200327071E-2</v>
      </c>
      <c r="BM357" s="133">
        <f t="shared" si="463"/>
        <v>4.550467513785663E-2</v>
      </c>
      <c r="BN357" s="130">
        <f t="shared" si="463"/>
        <v>6.2701851122489174E-2</v>
      </c>
      <c r="BO357" s="131">
        <f t="shared" si="463"/>
        <v>5.5173261243548787E-2</v>
      </c>
      <c r="BP357" s="132">
        <f t="shared" si="463"/>
        <v>6.0112144324870269E-2</v>
      </c>
      <c r="BQ357" s="133">
        <f t="shared" si="463"/>
        <v>4.6906631116377821E-2</v>
      </c>
      <c r="BR357" s="130">
        <f t="shared" si="463"/>
        <v>4.8693770289070952E-2</v>
      </c>
      <c r="BS357" s="131">
        <f t="shared" si="463"/>
        <v>0.10264348654441534</v>
      </c>
      <c r="BT357" s="132">
        <f t="shared" si="463"/>
        <v>3.2662267145601873E-2</v>
      </c>
      <c r="BU357" s="130">
        <f t="shared" si="463"/>
        <v>7.706532490431342E-2</v>
      </c>
      <c r="BV357" s="134">
        <f t="shared" si="463"/>
        <v>4.9464635801538231E-2</v>
      </c>
      <c r="BW357" s="135">
        <f t="shared" si="463"/>
        <v>7.2824252979916182E-2</v>
      </c>
      <c r="BX357" s="130">
        <f t="shared" si="463"/>
        <v>5.3148889697852204E-2</v>
      </c>
      <c r="BY357" s="131">
        <f t="shared" si="463"/>
        <v>6.3221418650318495E-2</v>
      </c>
      <c r="BZ357" s="132">
        <f t="shared" si="463"/>
        <v>6.4854531891085421E-2</v>
      </c>
      <c r="CA357" s="133">
        <f t="shared" si="463"/>
        <v>5.6228813559322036E-2</v>
      </c>
      <c r="CB357" s="130">
        <f t="shared" si="463"/>
        <v>3.9659128154703377E-2</v>
      </c>
      <c r="CC357" s="131">
        <f t="shared" si="463"/>
        <v>6.5075745235380358E-2</v>
      </c>
      <c r="CD357" s="132">
        <f t="shared" si="463"/>
        <v>3.1881349994160924E-2</v>
      </c>
      <c r="CE357" s="133">
        <f t="shared" si="463"/>
        <v>7.3481901496670401E-2</v>
      </c>
      <c r="CF357" s="130">
        <f t="shared" si="463"/>
        <v>4.222356010435481E-2</v>
      </c>
      <c r="CG357" s="131">
        <f t="shared" si="463"/>
        <v>6.9272850205913089E-2</v>
      </c>
      <c r="CH357" s="132">
        <f t="shared" si="463"/>
        <v>5.5613082910804829E-2</v>
      </c>
      <c r="CI357" s="130">
        <f t="shared" si="463"/>
        <v>4.7269243053337594E-2</v>
      </c>
      <c r="CJ357" s="136">
        <f t="shared" si="463"/>
        <v>5.4570411040213679E-2</v>
      </c>
      <c r="CK357" s="137">
        <f t="shared" si="463"/>
        <v>5.8425073991059152E-2</v>
      </c>
    </row>
    <row r="358" spans="1:89" ht="14" thickTop="1">
      <c r="A358" s="147" t="s">
        <v>24</v>
      </c>
      <c r="B358" s="206">
        <v>3946</v>
      </c>
      <c r="C358" s="200">
        <v>1268</v>
      </c>
      <c r="D358" s="201">
        <v>1583</v>
      </c>
      <c r="E358" s="202">
        <v>916</v>
      </c>
      <c r="F358" s="199">
        <v>850</v>
      </c>
      <c r="G358" s="203">
        <v>434</v>
      </c>
      <c r="H358" s="201">
        <v>1972</v>
      </c>
      <c r="I358" s="202">
        <v>2137</v>
      </c>
      <c r="J358" s="199">
        <v>360</v>
      </c>
      <c r="K358" s="203">
        <v>577</v>
      </c>
      <c r="L358" s="201">
        <v>508</v>
      </c>
      <c r="M358" s="199">
        <v>1703</v>
      </c>
      <c r="N358" s="204">
        <v>1307</v>
      </c>
      <c r="O358" s="207">
        <v>2230</v>
      </c>
      <c r="P358" s="199">
        <v>786</v>
      </c>
      <c r="Q358" s="203">
        <v>1027</v>
      </c>
      <c r="R358" s="201">
        <v>1239</v>
      </c>
      <c r="S358" s="202">
        <v>1378</v>
      </c>
      <c r="T358" s="199">
        <v>443</v>
      </c>
      <c r="U358" s="203">
        <v>715</v>
      </c>
      <c r="V358" s="201">
        <v>853</v>
      </c>
      <c r="W358" s="208">
        <v>1949</v>
      </c>
      <c r="X358" s="199">
        <v>975</v>
      </c>
      <c r="Y358" s="203">
        <v>875</v>
      </c>
      <c r="Z358" s="201">
        <v>2928</v>
      </c>
      <c r="AA358" s="199">
        <v>2361</v>
      </c>
      <c r="AB358" s="173">
        <f t="shared" si="459"/>
        <v>17750</v>
      </c>
      <c r="AC358" s="174">
        <f t="shared" si="454"/>
        <v>17570</v>
      </c>
      <c r="AE358" s="254" t="str">
        <f>$AE$17</f>
        <v>17:00 - 17:59</v>
      </c>
      <c r="AF358" s="127">
        <f t="shared" ref="AF358:AO360" si="464">SUMIF($A$9:$A$32,$AE358,B$350:B$373)</f>
        <v>2639</v>
      </c>
      <c r="AG358" s="189">
        <f t="shared" si="464"/>
        <v>3496</v>
      </c>
      <c r="AH358" s="128">
        <f t="shared" si="464"/>
        <v>1765</v>
      </c>
      <c r="AI358" s="181">
        <f t="shared" si="464"/>
        <v>1551</v>
      </c>
      <c r="AJ358" s="127">
        <f t="shared" si="464"/>
        <v>1096</v>
      </c>
      <c r="AK358" s="129">
        <f t="shared" si="464"/>
        <v>493</v>
      </c>
      <c r="AL358" s="128">
        <f t="shared" si="464"/>
        <v>2286</v>
      </c>
      <c r="AM358" s="181">
        <f t="shared" si="464"/>
        <v>3332</v>
      </c>
      <c r="AN358" s="127">
        <f t="shared" si="464"/>
        <v>735</v>
      </c>
      <c r="AO358" s="129">
        <f t="shared" si="464"/>
        <v>271</v>
      </c>
      <c r="AP358" s="128">
        <f t="shared" ref="AP358:AY360" si="465">SUMIF($A$9:$A$32,$AE358,L$350:L$373)</f>
        <v>1531</v>
      </c>
      <c r="AQ358" s="127">
        <f t="shared" si="465"/>
        <v>1060</v>
      </c>
      <c r="AR358" s="180">
        <f t="shared" si="465"/>
        <v>2217</v>
      </c>
      <c r="AS358" s="182">
        <f t="shared" si="465"/>
        <v>2089</v>
      </c>
      <c r="AT358" s="127">
        <f t="shared" si="465"/>
        <v>1379</v>
      </c>
      <c r="AU358" s="129">
        <f t="shared" si="465"/>
        <v>1407</v>
      </c>
      <c r="AV358" s="128">
        <f t="shared" si="465"/>
        <v>1316</v>
      </c>
      <c r="AW358" s="181">
        <f t="shared" si="465"/>
        <v>1712</v>
      </c>
      <c r="AX358" s="127">
        <f t="shared" si="465"/>
        <v>754</v>
      </c>
      <c r="AY358" s="129">
        <f t="shared" si="465"/>
        <v>514</v>
      </c>
      <c r="AZ358" s="128">
        <f t="shared" ref="AZ358:BE360" si="466">SUMIF($A$9:$A$32,$AE358,V$350:V$373)</f>
        <v>1561</v>
      </c>
      <c r="BA358" s="181">
        <f t="shared" si="466"/>
        <v>1781</v>
      </c>
      <c r="BB358" s="127">
        <f t="shared" si="466"/>
        <v>2766</v>
      </c>
      <c r="BC358" s="129">
        <f t="shared" si="466"/>
        <v>800</v>
      </c>
      <c r="BD358" s="187">
        <f t="shared" si="466"/>
        <v>4272</v>
      </c>
      <c r="BE358" s="188">
        <f t="shared" si="466"/>
        <v>3773</v>
      </c>
      <c r="BF358" s="171">
        <f>AF358+AH358+AJ358+AL358+AN358+AP358+AR358+AT358+AV358+AX358+AZ358+BB358+BD358</f>
        <v>24317</v>
      </c>
      <c r="BG358" s="172">
        <f>AG358+AI358+AK358+AM358+AO358+AQ358+AS358+AU358+AW358+AY358+BA358+BC358+BE358</f>
        <v>22279</v>
      </c>
      <c r="BI358" s="147" t="s">
        <v>24</v>
      </c>
      <c r="BJ358" s="130">
        <f t="shared" ref="BJ358:CK358" si="467">B358/B374</f>
        <v>6.6948304236439826E-2</v>
      </c>
      <c r="BK358" s="131">
        <f t="shared" si="467"/>
        <v>3.6446207352476216E-2</v>
      </c>
      <c r="BL358" s="132">
        <f t="shared" si="467"/>
        <v>6.4717906786590354E-2</v>
      </c>
      <c r="BM358" s="133">
        <f t="shared" si="467"/>
        <v>4.3922320786382162E-2</v>
      </c>
      <c r="BN358" s="130">
        <f t="shared" si="467"/>
        <v>6.6955494289090187E-2</v>
      </c>
      <c r="BO358" s="131">
        <f t="shared" si="467"/>
        <v>5.3330056524944706E-2</v>
      </c>
      <c r="BP358" s="132">
        <f t="shared" si="467"/>
        <v>6.8679692125518055E-2</v>
      </c>
      <c r="BQ358" s="133">
        <f t="shared" si="467"/>
        <v>5.2757616155631265E-2</v>
      </c>
      <c r="BR358" s="130">
        <f t="shared" si="467"/>
        <v>5.565002318750966E-2</v>
      </c>
      <c r="BS358" s="131">
        <f t="shared" si="467"/>
        <v>6.8706834960704927E-2</v>
      </c>
      <c r="BT358" s="132">
        <f t="shared" si="467"/>
        <v>4.2435886726255118E-2</v>
      </c>
      <c r="BU358" s="130">
        <f t="shared" si="467"/>
        <v>7.3237861781275532E-2</v>
      </c>
      <c r="BV358" s="134">
        <f t="shared" si="467"/>
        <v>4.9276127280953097E-2</v>
      </c>
      <c r="BW358" s="135">
        <f t="shared" si="467"/>
        <v>6.0686877483263485E-2</v>
      </c>
      <c r="BX358" s="130">
        <f t="shared" si="467"/>
        <v>4.768838733163451E-2</v>
      </c>
      <c r="BY358" s="131">
        <f t="shared" si="467"/>
        <v>4.9188179510512957E-2</v>
      </c>
      <c r="BZ358" s="132">
        <f t="shared" si="467"/>
        <v>5.7767624020887726E-2</v>
      </c>
      <c r="CA358" s="133">
        <f t="shared" si="467"/>
        <v>5.8389830508474579E-2</v>
      </c>
      <c r="CB358" s="130">
        <f t="shared" si="467"/>
        <v>4.8399431880257839E-2</v>
      </c>
      <c r="CC358" s="131">
        <f t="shared" si="467"/>
        <v>5.823424010425151E-2</v>
      </c>
      <c r="CD358" s="132">
        <f t="shared" si="467"/>
        <v>3.3204873681342208E-2</v>
      </c>
      <c r="CE358" s="133">
        <f t="shared" si="467"/>
        <v>6.4251335135491527E-2</v>
      </c>
      <c r="CF358" s="130">
        <f t="shared" si="467"/>
        <v>3.9133052378085488E-2</v>
      </c>
      <c r="CG358" s="131">
        <f t="shared" si="467"/>
        <v>5.3783268793410784E-2</v>
      </c>
      <c r="CH358" s="132">
        <f t="shared" si="467"/>
        <v>5.2274512604441908E-2</v>
      </c>
      <c r="CI358" s="130">
        <f t="shared" si="467"/>
        <v>5.0271478760779302E-2</v>
      </c>
      <c r="CJ358" s="136">
        <f t="shared" si="467"/>
        <v>5.4873373893258151E-2</v>
      </c>
      <c r="CK358" s="137">
        <f t="shared" si="467"/>
        <v>5.4394263990192315E-2</v>
      </c>
    </row>
    <row r="359" spans="1:89">
      <c r="A359" s="138" t="s">
        <v>25</v>
      </c>
      <c r="B359" s="209">
        <v>3447</v>
      </c>
      <c r="C359" s="193">
        <v>1313</v>
      </c>
      <c r="D359" s="194">
        <v>1509</v>
      </c>
      <c r="E359" s="195">
        <v>852</v>
      </c>
      <c r="F359" s="192">
        <v>752</v>
      </c>
      <c r="G359" s="196">
        <v>471</v>
      </c>
      <c r="H359" s="194">
        <v>1979</v>
      </c>
      <c r="I359" s="195">
        <v>2063</v>
      </c>
      <c r="J359" s="192">
        <v>327</v>
      </c>
      <c r="K359" s="193">
        <v>494</v>
      </c>
      <c r="L359" s="194">
        <v>522</v>
      </c>
      <c r="M359" s="192">
        <v>1573</v>
      </c>
      <c r="N359" s="197">
        <v>1405</v>
      </c>
      <c r="O359" s="210">
        <v>2387</v>
      </c>
      <c r="P359" s="192">
        <v>889</v>
      </c>
      <c r="Q359" s="193">
        <v>1123</v>
      </c>
      <c r="R359" s="194">
        <v>1197</v>
      </c>
      <c r="S359" s="195">
        <v>1134</v>
      </c>
      <c r="T359" s="201">
        <v>460</v>
      </c>
      <c r="U359" s="192">
        <v>677</v>
      </c>
      <c r="V359" s="194">
        <v>955</v>
      </c>
      <c r="W359" s="211">
        <v>2174</v>
      </c>
      <c r="X359" s="192">
        <v>1120</v>
      </c>
      <c r="Y359" s="196">
        <v>857</v>
      </c>
      <c r="Z359" s="194">
        <v>3126</v>
      </c>
      <c r="AA359" s="192">
        <v>2777</v>
      </c>
      <c r="AB359" s="173">
        <f t="shared" si="459"/>
        <v>17688</v>
      </c>
      <c r="AC359" s="174">
        <f t="shared" si="454"/>
        <v>17895</v>
      </c>
      <c r="AE359" s="255" t="str">
        <f>$AE$18</f>
        <v>18:00 - 18:59</v>
      </c>
      <c r="AF359" s="127">
        <f t="shared" si="464"/>
        <v>2734</v>
      </c>
      <c r="AG359" s="193">
        <f t="shared" si="464"/>
        <v>4609</v>
      </c>
      <c r="AH359" s="194">
        <f t="shared" si="464"/>
        <v>1748</v>
      </c>
      <c r="AI359" s="195">
        <f t="shared" si="464"/>
        <v>2044</v>
      </c>
      <c r="AJ359" s="192">
        <f t="shared" si="464"/>
        <v>932</v>
      </c>
      <c r="AK359" s="196">
        <f t="shared" si="464"/>
        <v>681</v>
      </c>
      <c r="AL359" s="194">
        <f t="shared" si="464"/>
        <v>2350</v>
      </c>
      <c r="AM359" s="195">
        <f t="shared" si="464"/>
        <v>4134</v>
      </c>
      <c r="AN359" s="192">
        <f t="shared" si="464"/>
        <v>634</v>
      </c>
      <c r="AO359" s="196">
        <f t="shared" si="464"/>
        <v>334</v>
      </c>
      <c r="AP359" s="194">
        <f t="shared" si="465"/>
        <v>1627</v>
      </c>
      <c r="AQ359" s="192">
        <f t="shared" si="465"/>
        <v>1013</v>
      </c>
      <c r="AR359" s="197">
        <f t="shared" si="465"/>
        <v>2597</v>
      </c>
      <c r="AS359" s="198">
        <f t="shared" si="465"/>
        <v>2433</v>
      </c>
      <c r="AT359" s="192">
        <f t="shared" si="465"/>
        <v>1262</v>
      </c>
      <c r="AU359" s="196">
        <f t="shared" si="465"/>
        <v>1580</v>
      </c>
      <c r="AV359" s="194">
        <f t="shared" si="465"/>
        <v>1552</v>
      </c>
      <c r="AW359" s="195">
        <f t="shared" si="465"/>
        <v>2022</v>
      </c>
      <c r="AX359" s="192">
        <f t="shared" si="465"/>
        <v>783</v>
      </c>
      <c r="AY359" s="196">
        <f t="shared" si="465"/>
        <v>398</v>
      </c>
      <c r="AZ359" s="194">
        <f t="shared" si="466"/>
        <v>3190</v>
      </c>
      <c r="BA359" s="195">
        <f t="shared" si="466"/>
        <v>1385</v>
      </c>
      <c r="BB359" s="192">
        <f t="shared" si="466"/>
        <v>2728</v>
      </c>
      <c r="BC359" s="196">
        <f t="shared" si="466"/>
        <v>868</v>
      </c>
      <c r="BD359" s="194">
        <f t="shared" si="466"/>
        <v>3673</v>
      </c>
      <c r="BE359" s="192">
        <f t="shared" si="466"/>
        <v>4531</v>
      </c>
      <c r="BF359" s="173">
        <f>SUM(AF359,AH359,AJ359,AL359,AN359,AP359,AR359,AT359,AV359,AX359,AZ359,BB359,BD359)</f>
        <v>25810</v>
      </c>
      <c r="BG359" s="174">
        <f>SUM(AG359,AI359,AK359,AM359,AO359,AQ359,AS359,AU359,AW359,AY359,BA359,BC359,BE359)</f>
        <v>26032</v>
      </c>
      <c r="BI359" s="138" t="s">
        <v>25</v>
      </c>
      <c r="BJ359" s="130">
        <f t="shared" ref="BJ359:CK359" si="468">B359/B374</f>
        <v>5.8482211024583904E-2</v>
      </c>
      <c r="BK359" s="131">
        <f t="shared" si="468"/>
        <v>3.7739645310568823E-2</v>
      </c>
      <c r="BL359" s="132">
        <f t="shared" si="468"/>
        <v>6.1692559280457887E-2</v>
      </c>
      <c r="BM359" s="133">
        <f t="shared" si="468"/>
        <v>4.0853512347158956E-2</v>
      </c>
      <c r="BN359" s="130">
        <f t="shared" si="468"/>
        <v>5.9235919653406854E-2</v>
      </c>
      <c r="BO359" s="131">
        <f t="shared" si="468"/>
        <v>5.7876628164168102E-2</v>
      </c>
      <c r="BP359" s="132">
        <f t="shared" si="468"/>
        <v>6.8923484136105592E-2</v>
      </c>
      <c r="BQ359" s="133">
        <f t="shared" si="468"/>
        <v>5.0930726312151287E-2</v>
      </c>
      <c r="BR359" s="130">
        <f t="shared" si="468"/>
        <v>5.0548771061987942E-2</v>
      </c>
      <c r="BS359" s="131">
        <f t="shared" si="468"/>
        <v>5.8823529411764705E-2</v>
      </c>
      <c r="BT359" s="132">
        <f t="shared" si="468"/>
        <v>4.3605379667529864E-2</v>
      </c>
      <c r="BU359" s="130">
        <f t="shared" si="468"/>
        <v>6.7647185309422445E-2</v>
      </c>
      <c r="BV359" s="134">
        <f t="shared" si="468"/>
        <v>5.2970894284421657E-2</v>
      </c>
      <c r="BW359" s="135">
        <f t="shared" si="468"/>
        <v>6.4959451368856475E-2</v>
      </c>
      <c r="BX359" s="130">
        <f t="shared" si="468"/>
        <v>5.3937628928528089E-2</v>
      </c>
      <c r="BY359" s="131">
        <f t="shared" si="468"/>
        <v>5.3786100866899757E-2</v>
      </c>
      <c r="BZ359" s="132">
        <f t="shared" si="468"/>
        <v>5.580939947780679E-2</v>
      </c>
      <c r="CA359" s="133">
        <f t="shared" si="468"/>
        <v>4.8050847457627117E-2</v>
      </c>
      <c r="CB359" s="130">
        <f t="shared" si="468"/>
        <v>5.0256746421938163E-2</v>
      </c>
      <c r="CC359" s="131">
        <f t="shared" si="468"/>
        <v>5.5139273497312263E-2</v>
      </c>
      <c r="CD359" s="132">
        <f t="shared" si="468"/>
        <v>3.717544474288606E-2</v>
      </c>
      <c r="CE359" s="133">
        <f t="shared" si="468"/>
        <v>7.1668754532867404E-2</v>
      </c>
      <c r="CF359" s="130">
        <f t="shared" si="468"/>
        <v>4.495283965482641E-2</v>
      </c>
      <c r="CG359" s="131">
        <f t="shared" si="468"/>
        <v>5.2676870121089188E-2</v>
      </c>
      <c r="CH359" s="132">
        <f t="shared" si="468"/>
        <v>5.5809469399414412E-2</v>
      </c>
      <c r="CI359" s="130">
        <f t="shared" si="468"/>
        <v>5.9129138720323646E-2</v>
      </c>
      <c r="CJ359" s="136">
        <f t="shared" si="468"/>
        <v>5.4681703516842262E-2</v>
      </c>
      <c r="CK359" s="137">
        <f t="shared" si="468"/>
        <v>5.5400418560301166E-2</v>
      </c>
    </row>
    <row r="360" spans="1:89" ht="14" thickBot="1">
      <c r="A360" s="147" t="s">
        <v>26</v>
      </c>
      <c r="B360" s="206">
        <v>2903</v>
      </c>
      <c r="C360" s="200">
        <v>1538</v>
      </c>
      <c r="D360" s="201">
        <v>1215</v>
      </c>
      <c r="E360" s="202">
        <v>894</v>
      </c>
      <c r="F360" s="199">
        <v>591</v>
      </c>
      <c r="G360" s="203">
        <v>398</v>
      </c>
      <c r="H360" s="201">
        <v>1845</v>
      </c>
      <c r="I360" s="202">
        <v>1984</v>
      </c>
      <c r="J360" s="199">
        <v>313</v>
      </c>
      <c r="K360" s="200">
        <v>435</v>
      </c>
      <c r="L360" s="201">
        <v>581</v>
      </c>
      <c r="M360" s="199">
        <v>1275</v>
      </c>
      <c r="N360" s="204">
        <v>1288</v>
      </c>
      <c r="O360" s="207">
        <v>2062</v>
      </c>
      <c r="P360" s="199">
        <v>799</v>
      </c>
      <c r="Q360" s="200">
        <v>1148</v>
      </c>
      <c r="R360" s="201">
        <v>1192</v>
      </c>
      <c r="S360" s="202">
        <v>1313</v>
      </c>
      <c r="T360" s="199">
        <v>430</v>
      </c>
      <c r="U360" s="203">
        <v>724</v>
      </c>
      <c r="V360" s="201">
        <v>1091</v>
      </c>
      <c r="W360" s="208">
        <v>1970</v>
      </c>
      <c r="X360" s="199">
        <v>1021</v>
      </c>
      <c r="Y360" s="203">
        <v>758</v>
      </c>
      <c r="Z360" s="201">
        <v>2981</v>
      </c>
      <c r="AA360" s="199">
        <v>2527</v>
      </c>
      <c r="AB360" s="173">
        <f t="shared" si="459"/>
        <v>16250</v>
      </c>
      <c r="AC360" s="174">
        <f t="shared" si="454"/>
        <v>17026</v>
      </c>
      <c r="AE360" s="254" t="str">
        <f>$AE$19</f>
        <v>19:00 - 19:59</v>
      </c>
      <c r="AF360" s="127">
        <f t="shared" si="464"/>
        <v>2569</v>
      </c>
      <c r="AG360" s="200">
        <f t="shared" si="464"/>
        <v>4309</v>
      </c>
      <c r="AH360" s="201">
        <f t="shared" si="464"/>
        <v>1310</v>
      </c>
      <c r="AI360" s="202">
        <f t="shared" si="464"/>
        <v>1510</v>
      </c>
      <c r="AJ360" s="199">
        <f t="shared" si="464"/>
        <v>623</v>
      </c>
      <c r="AK360" s="203">
        <f t="shared" si="464"/>
        <v>502</v>
      </c>
      <c r="AL360" s="201">
        <f t="shared" si="464"/>
        <v>1890</v>
      </c>
      <c r="AM360" s="202">
        <f t="shared" si="464"/>
        <v>2958</v>
      </c>
      <c r="AN360" s="199">
        <f t="shared" si="464"/>
        <v>432</v>
      </c>
      <c r="AO360" s="203">
        <f t="shared" si="464"/>
        <v>242</v>
      </c>
      <c r="AP360" s="201">
        <f t="shared" si="465"/>
        <v>1025</v>
      </c>
      <c r="AQ360" s="199">
        <f t="shared" si="465"/>
        <v>869</v>
      </c>
      <c r="AR360" s="204">
        <f t="shared" si="465"/>
        <v>1997</v>
      </c>
      <c r="AS360" s="205">
        <f t="shared" si="465"/>
        <v>1866</v>
      </c>
      <c r="AT360" s="199">
        <f t="shared" si="465"/>
        <v>1090</v>
      </c>
      <c r="AU360" s="203">
        <f t="shared" si="465"/>
        <v>1540</v>
      </c>
      <c r="AV360" s="201">
        <f t="shared" si="465"/>
        <v>1167</v>
      </c>
      <c r="AW360" s="202">
        <f t="shared" si="465"/>
        <v>1900</v>
      </c>
      <c r="AX360" s="199">
        <f t="shared" si="465"/>
        <v>837</v>
      </c>
      <c r="AY360" s="203">
        <f t="shared" si="465"/>
        <v>449</v>
      </c>
      <c r="AZ360" s="201">
        <f t="shared" si="466"/>
        <v>2454</v>
      </c>
      <c r="BA360" s="202">
        <f t="shared" si="466"/>
        <v>1627</v>
      </c>
      <c r="BB360" s="199">
        <f t="shared" si="466"/>
        <v>2162</v>
      </c>
      <c r="BC360" s="203">
        <f t="shared" si="466"/>
        <v>981</v>
      </c>
      <c r="BD360" s="201">
        <f t="shared" si="466"/>
        <v>3424</v>
      </c>
      <c r="BE360" s="199">
        <f t="shared" si="466"/>
        <v>4327</v>
      </c>
      <c r="BF360" s="173">
        <f>SUM(AF360,AH360,AJ360,AL360,AN360,AP360,AR360,AT360,AV360,AX360,AZ360,BB360,BD360)</f>
        <v>20980</v>
      </c>
      <c r="BG360" s="174">
        <f>SUM(AG360,AI360,AK360,AM360,AO360,AQ360,AS360,AU360,AW360,AY360,BA360,BC360,BE360)</f>
        <v>23080</v>
      </c>
      <c r="BI360" s="147" t="s">
        <v>26</v>
      </c>
      <c r="BJ360" s="130">
        <f t="shared" ref="BJ360:CK360" si="469">B360/B374</f>
        <v>4.9252642472981459E-2</v>
      </c>
      <c r="BK360" s="131">
        <f t="shared" si="469"/>
        <v>4.4206835101031877E-2</v>
      </c>
      <c r="BL360" s="132">
        <f t="shared" si="469"/>
        <v>4.9672935404742435E-2</v>
      </c>
      <c r="BM360" s="133">
        <f t="shared" si="469"/>
        <v>4.2867417885399182E-2</v>
      </c>
      <c r="BN360" s="130">
        <f t="shared" si="469"/>
        <v>4.6553761323355654E-2</v>
      </c>
      <c r="BO360" s="131">
        <f t="shared" si="469"/>
        <v>4.8906365200294913E-2</v>
      </c>
      <c r="BP360" s="132">
        <f t="shared" si="469"/>
        <v>6.4256608504858426E-2</v>
      </c>
      <c r="BQ360" s="133">
        <f t="shared" si="469"/>
        <v>4.8980397965733474E-2</v>
      </c>
      <c r="BR360" s="130">
        <f t="shared" si="469"/>
        <v>4.8384603493584789E-2</v>
      </c>
      <c r="BS360" s="131">
        <f t="shared" si="469"/>
        <v>5.1798047154084308E-2</v>
      </c>
      <c r="BT360" s="132">
        <f t="shared" si="469"/>
        <v>4.8533957062902013E-2</v>
      </c>
      <c r="BU360" s="130">
        <f t="shared" si="469"/>
        <v>5.4831634627789963E-2</v>
      </c>
      <c r="BV360" s="134">
        <f t="shared" si="469"/>
        <v>4.8559794902729603E-2</v>
      </c>
      <c r="BW360" s="135">
        <f t="shared" si="469"/>
        <v>5.6114951287214936E-2</v>
      </c>
      <c r="BX360" s="130">
        <f t="shared" si="469"/>
        <v>4.8477126562310402E-2</v>
      </c>
      <c r="BY360" s="131">
        <f t="shared" si="469"/>
        <v>5.4983476220125484E-2</v>
      </c>
      <c r="BZ360" s="132">
        <f t="shared" si="469"/>
        <v>5.5576277508392391E-2</v>
      </c>
      <c r="CA360" s="133">
        <f t="shared" si="469"/>
        <v>5.563559322033898E-2</v>
      </c>
      <c r="CB360" s="130">
        <f t="shared" si="469"/>
        <v>4.6979132524855235E-2</v>
      </c>
      <c r="CC360" s="131">
        <f t="shared" si="469"/>
        <v>5.8967258511158166E-2</v>
      </c>
      <c r="CD360" s="132">
        <f t="shared" si="469"/>
        <v>4.2469539491611197E-2</v>
      </c>
      <c r="CE360" s="133">
        <f t="shared" si="469"/>
        <v>6.4943627612579949E-2</v>
      </c>
      <c r="CF360" s="130">
        <f t="shared" si="469"/>
        <v>4.0979329721051574E-2</v>
      </c>
      <c r="CG360" s="131">
        <f t="shared" si="469"/>
        <v>4.6591677423320425E-2</v>
      </c>
      <c r="CH360" s="132">
        <f t="shared" si="469"/>
        <v>5.3220738413197174E-2</v>
      </c>
      <c r="CI360" s="130">
        <f t="shared" si="469"/>
        <v>5.3806025763866706E-2</v>
      </c>
      <c r="CJ360" s="136">
        <f t="shared" si="469"/>
        <v>5.0236187367067323E-2</v>
      </c>
      <c r="CK360" s="137">
        <f t="shared" si="469"/>
        <v>5.2710116032840884E-2</v>
      </c>
    </row>
    <row r="361" spans="1:89" ht="15" thickTop="1" thickBot="1">
      <c r="A361" s="138" t="s">
        <v>27</v>
      </c>
      <c r="B361" s="209">
        <v>2432</v>
      </c>
      <c r="C361" s="193">
        <v>1282</v>
      </c>
      <c r="D361" s="194">
        <v>1131</v>
      </c>
      <c r="E361" s="195">
        <v>1083</v>
      </c>
      <c r="F361" s="192">
        <v>626</v>
      </c>
      <c r="G361" s="196">
        <v>455</v>
      </c>
      <c r="H361" s="194">
        <v>1789</v>
      </c>
      <c r="I361" s="195">
        <v>2295</v>
      </c>
      <c r="J361" s="192">
        <v>376</v>
      </c>
      <c r="K361" s="193">
        <v>437</v>
      </c>
      <c r="L361" s="194">
        <v>638</v>
      </c>
      <c r="M361" s="192">
        <v>1129</v>
      </c>
      <c r="N361" s="197">
        <v>1403</v>
      </c>
      <c r="O361" s="210">
        <v>1743</v>
      </c>
      <c r="P361" s="192">
        <v>947</v>
      </c>
      <c r="Q361" s="193">
        <v>953</v>
      </c>
      <c r="R361" s="194">
        <v>1152</v>
      </c>
      <c r="S361" s="195">
        <v>1305</v>
      </c>
      <c r="T361" s="192">
        <v>548</v>
      </c>
      <c r="U361" s="196">
        <v>486</v>
      </c>
      <c r="V361" s="194">
        <v>1427</v>
      </c>
      <c r="W361" s="211">
        <v>1612</v>
      </c>
      <c r="X361" s="192">
        <v>1268</v>
      </c>
      <c r="Y361" s="196">
        <v>711</v>
      </c>
      <c r="Z361" s="194">
        <v>2970</v>
      </c>
      <c r="AA361" s="192">
        <v>2595</v>
      </c>
      <c r="AB361" s="173">
        <f t="shared" si="459"/>
        <v>16707</v>
      </c>
      <c r="AC361" s="174">
        <f t="shared" si="454"/>
        <v>16086</v>
      </c>
      <c r="AE361" s="253" t="s">
        <v>13</v>
      </c>
      <c r="AF361" s="20">
        <f t="shared" ref="AF361:BG361" si="470">SUM(AF358:AF360)</f>
        <v>7942</v>
      </c>
      <c r="AG361" s="21">
        <f t="shared" si="470"/>
        <v>12414</v>
      </c>
      <c r="AH361" s="20">
        <f t="shared" si="470"/>
        <v>4823</v>
      </c>
      <c r="AI361" s="21">
        <f t="shared" si="470"/>
        <v>5105</v>
      </c>
      <c r="AJ361" s="20">
        <f t="shared" si="470"/>
        <v>2651</v>
      </c>
      <c r="AK361" s="21">
        <f t="shared" si="470"/>
        <v>1676</v>
      </c>
      <c r="AL361" s="20">
        <f t="shared" si="470"/>
        <v>6526</v>
      </c>
      <c r="AM361" s="21">
        <f t="shared" si="470"/>
        <v>10424</v>
      </c>
      <c r="AN361" s="20">
        <f t="shared" si="470"/>
        <v>1801</v>
      </c>
      <c r="AO361" s="21">
        <f t="shared" si="470"/>
        <v>847</v>
      </c>
      <c r="AP361" s="20">
        <f t="shared" si="470"/>
        <v>4183</v>
      </c>
      <c r="AQ361" s="21">
        <f t="shared" si="470"/>
        <v>2942</v>
      </c>
      <c r="AR361" s="20">
        <f t="shared" si="470"/>
        <v>6811</v>
      </c>
      <c r="AS361" s="21">
        <f t="shared" si="470"/>
        <v>6388</v>
      </c>
      <c r="AT361" s="20">
        <f t="shared" si="470"/>
        <v>3731</v>
      </c>
      <c r="AU361" s="21">
        <f t="shared" si="470"/>
        <v>4527</v>
      </c>
      <c r="AV361" s="20">
        <f t="shared" si="470"/>
        <v>4035</v>
      </c>
      <c r="AW361" s="21">
        <f t="shared" si="470"/>
        <v>5634</v>
      </c>
      <c r="AX361" s="20">
        <f t="shared" si="470"/>
        <v>2374</v>
      </c>
      <c r="AY361" s="21">
        <f t="shared" si="470"/>
        <v>1361</v>
      </c>
      <c r="AZ361" s="20">
        <f t="shared" si="470"/>
        <v>7205</v>
      </c>
      <c r="BA361" s="21">
        <f t="shared" si="470"/>
        <v>4793</v>
      </c>
      <c r="BB361" s="20">
        <f t="shared" si="470"/>
        <v>7656</v>
      </c>
      <c r="BC361" s="21">
        <f t="shared" si="470"/>
        <v>2649</v>
      </c>
      <c r="BD361" s="20">
        <f t="shared" si="470"/>
        <v>11369</v>
      </c>
      <c r="BE361" s="21">
        <f t="shared" si="470"/>
        <v>12631</v>
      </c>
      <c r="BF361" s="175">
        <f t="shared" si="470"/>
        <v>71107</v>
      </c>
      <c r="BG361" s="176">
        <f t="shared" si="470"/>
        <v>71391</v>
      </c>
      <c r="BI361" s="138" t="s">
        <v>27</v>
      </c>
      <c r="BJ361" s="130">
        <f t="shared" ref="BJ361:CK361" si="471">B361/B374</f>
        <v>4.1261600583634483E-2</v>
      </c>
      <c r="BK361" s="131">
        <f t="shared" si="471"/>
        <v>3.6848610272771691E-2</v>
      </c>
      <c r="BL361" s="132">
        <f t="shared" si="471"/>
        <v>4.623875715453802E-2</v>
      </c>
      <c r="BM361" s="133">
        <f t="shared" si="471"/>
        <v>5.1929992807480223E-2</v>
      </c>
      <c r="BN361" s="130">
        <f t="shared" si="471"/>
        <v>4.9310752264671132E-2</v>
      </c>
      <c r="BO361" s="131">
        <f t="shared" si="471"/>
        <v>5.5910543130990413E-2</v>
      </c>
      <c r="BP361" s="132">
        <f t="shared" si="471"/>
        <v>6.2306272420158119E-2</v>
      </c>
      <c r="BQ361" s="133">
        <f t="shared" si="471"/>
        <v>5.6658272848466897E-2</v>
      </c>
      <c r="BR361" s="130">
        <f t="shared" si="471"/>
        <v>5.8123357551398983E-2</v>
      </c>
      <c r="BS361" s="131">
        <f t="shared" si="471"/>
        <v>5.2036199095022627E-2</v>
      </c>
      <c r="BT361" s="132">
        <f t="shared" si="471"/>
        <v>5.3295464038092058E-2</v>
      </c>
      <c r="BU361" s="130">
        <f t="shared" si="471"/>
        <v>4.8552874897862641E-2</v>
      </c>
      <c r="BV361" s="134">
        <f t="shared" si="471"/>
        <v>5.2895490876187605E-2</v>
      </c>
      <c r="BW361" s="135">
        <f t="shared" si="471"/>
        <v>4.7433734284003701E-2</v>
      </c>
      <c r="BX361" s="130">
        <f t="shared" si="471"/>
        <v>5.7456619342312824E-2</v>
      </c>
      <c r="BY361" s="131">
        <f t="shared" si="471"/>
        <v>4.5643948464964799E-2</v>
      </c>
      <c r="BZ361" s="132">
        <f t="shared" si="471"/>
        <v>5.3711301753077208E-2</v>
      </c>
      <c r="CA361" s="133">
        <f t="shared" si="471"/>
        <v>5.5296610169491528E-2</v>
      </c>
      <c r="CB361" s="130">
        <f t="shared" si="471"/>
        <v>5.9871080520048074E-2</v>
      </c>
      <c r="CC361" s="131">
        <f t="shared" si="471"/>
        <v>3.9582993972959765E-2</v>
      </c>
      <c r="CD361" s="132">
        <f t="shared" si="471"/>
        <v>5.5549067694343882E-2</v>
      </c>
      <c r="CE361" s="133">
        <f t="shared" si="471"/>
        <v>5.3141689193644093E-2</v>
      </c>
      <c r="CF361" s="130">
        <f t="shared" si="471"/>
        <v>5.0893036323499903E-2</v>
      </c>
      <c r="CG361" s="131">
        <f t="shared" si="471"/>
        <v>4.3702747556702934E-2</v>
      </c>
      <c r="CH361" s="132">
        <f t="shared" si="471"/>
        <v>5.3024351924587591E-2</v>
      </c>
      <c r="CI361" s="130">
        <f t="shared" si="471"/>
        <v>5.5253912488022999E-2</v>
      </c>
      <c r="CJ361" s="136">
        <f t="shared" si="471"/>
        <v>5.1648983528713457E-2</v>
      </c>
      <c r="CK361" s="137">
        <f t="shared" si="471"/>
        <v>4.9800007430064519E-2</v>
      </c>
    </row>
    <row r="362" spans="1:89" ht="14" thickTop="1">
      <c r="A362" s="147" t="s">
        <v>28</v>
      </c>
      <c r="B362" s="206">
        <v>2004</v>
      </c>
      <c r="C362" s="200">
        <v>2445</v>
      </c>
      <c r="D362" s="201">
        <v>1045</v>
      </c>
      <c r="E362" s="202">
        <v>1011</v>
      </c>
      <c r="F362" s="199">
        <v>654</v>
      </c>
      <c r="G362" s="203">
        <v>430</v>
      </c>
      <c r="H362" s="201">
        <v>1936</v>
      </c>
      <c r="I362" s="202">
        <v>2673</v>
      </c>
      <c r="J362" s="199">
        <v>460</v>
      </c>
      <c r="K362" s="200">
        <v>407</v>
      </c>
      <c r="L362" s="201">
        <v>891</v>
      </c>
      <c r="M362" s="199">
        <v>965</v>
      </c>
      <c r="N362" s="204">
        <v>1728</v>
      </c>
      <c r="O362" s="207">
        <v>1739</v>
      </c>
      <c r="P362" s="199">
        <v>911</v>
      </c>
      <c r="Q362" s="200">
        <v>986</v>
      </c>
      <c r="R362" s="201">
        <v>1178</v>
      </c>
      <c r="S362" s="202">
        <v>1378</v>
      </c>
      <c r="T362" s="199">
        <v>834</v>
      </c>
      <c r="U362" s="203">
        <v>489</v>
      </c>
      <c r="V362" s="201">
        <v>2143</v>
      </c>
      <c r="W362" s="208">
        <v>1414</v>
      </c>
      <c r="X362" s="199">
        <v>1420</v>
      </c>
      <c r="Y362" s="203">
        <v>645</v>
      </c>
      <c r="Z362" s="201">
        <v>3057</v>
      </c>
      <c r="AA362" s="199">
        <v>2883</v>
      </c>
      <c r="AB362" s="173">
        <f t="shared" si="459"/>
        <v>18261</v>
      </c>
      <c r="AC362" s="174">
        <f t="shared" si="454"/>
        <v>17465</v>
      </c>
      <c r="BI362" s="147" t="s">
        <v>28</v>
      </c>
      <c r="BJ362" s="130">
        <f t="shared" ref="BJ362:CK362" si="472">B362/B374</f>
        <v>3.4000101796711965E-2</v>
      </c>
      <c r="BK362" s="131">
        <f t="shared" si="472"/>
        <v>7.0276795723031818E-2</v>
      </c>
      <c r="BL362" s="132">
        <f t="shared" si="472"/>
        <v>4.2722812755519216E-2</v>
      </c>
      <c r="BM362" s="133">
        <f t="shared" si="472"/>
        <v>4.8477583313354111E-2</v>
      </c>
      <c r="BN362" s="130">
        <f t="shared" si="472"/>
        <v>5.1516345017723515E-2</v>
      </c>
      <c r="BO362" s="131">
        <f t="shared" si="472"/>
        <v>5.2838535266650284E-2</v>
      </c>
      <c r="BP362" s="132">
        <f t="shared" si="472"/>
        <v>6.7425904642496426E-2</v>
      </c>
      <c r="BQ362" s="133">
        <f t="shared" si="472"/>
        <v>6.5990223670567325E-2</v>
      </c>
      <c r="BR362" s="130">
        <f t="shared" si="472"/>
        <v>7.1108362961817898E-2</v>
      </c>
      <c r="BS362" s="131">
        <f t="shared" si="472"/>
        <v>4.8463919980947845E-2</v>
      </c>
      <c r="BT362" s="132">
        <f t="shared" si="472"/>
        <v>7.4429872191128565E-2</v>
      </c>
      <c r="BU362" s="130">
        <f t="shared" si="472"/>
        <v>4.1500021502601812E-2</v>
      </c>
      <c r="BV362" s="134">
        <f t="shared" si="472"/>
        <v>6.5148544714221088E-2</v>
      </c>
      <c r="BW362" s="135">
        <f t="shared" si="472"/>
        <v>4.73248788983835E-2</v>
      </c>
      <c r="BX362" s="130">
        <f t="shared" si="472"/>
        <v>5.5272418395825751E-2</v>
      </c>
      <c r="BY362" s="131">
        <f t="shared" si="472"/>
        <v>4.7224483931222756E-2</v>
      </c>
      <c r="BZ362" s="132">
        <f t="shared" si="472"/>
        <v>5.4923535994032074E-2</v>
      </c>
      <c r="CA362" s="133">
        <f t="shared" si="472"/>
        <v>5.8389830508474579E-2</v>
      </c>
      <c r="CB362" s="130">
        <f t="shared" si="472"/>
        <v>9.1117666338905279E-2</v>
      </c>
      <c r="CC362" s="131">
        <f t="shared" si="472"/>
        <v>3.9827333441928653E-2</v>
      </c>
      <c r="CD362" s="132">
        <f t="shared" si="472"/>
        <v>8.342091945969092E-2</v>
      </c>
      <c r="CE362" s="133">
        <f t="shared" si="472"/>
        <v>4.661436012395332E-2</v>
      </c>
      <c r="CF362" s="130">
        <f t="shared" si="472"/>
        <v>5.6993778848083487E-2</v>
      </c>
      <c r="CG362" s="131">
        <f t="shared" si="472"/>
        <v>3.9645952424857092E-2</v>
      </c>
      <c r="CH362" s="132">
        <f t="shared" si="472"/>
        <v>5.4577590516317935E-2</v>
      </c>
      <c r="CI362" s="130">
        <f t="shared" si="472"/>
        <v>6.1386138613861385E-2</v>
      </c>
      <c r="CJ362" s="136">
        <f t="shared" si="472"/>
        <v>5.645310876984716E-2</v>
      </c>
      <c r="CK362" s="137">
        <f t="shared" si="472"/>
        <v>5.4069198667541764E-2</v>
      </c>
    </row>
    <row r="363" spans="1:89">
      <c r="A363" s="138" t="s">
        <v>29</v>
      </c>
      <c r="B363" s="209">
        <v>2110</v>
      </c>
      <c r="C363" s="193">
        <v>2208</v>
      </c>
      <c r="D363" s="194">
        <v>1425</v>
      </c>
      <c r="E363" s="195">
        <v>1540</v>
      </c>
      <c r="F363" s="192">
        <v>888</v>
      </c>
      <c r="G363" s="196">
        <v>420</v>
      </c>
      <c r="H363" s="194">
        <v>1996</v>
      </c>
      <c r="I363" s="195">
        <v>3042</v>
      </c>
      <c r="J363" s="192">
        <v>506</v>
      </c>
      <c r="K363" s="193">
        <v>334</v>
      </c>
      <c r="L363" s="194">
        <v>1041</v>
      </c>
      <c r="M363" s="192">
        <v>932</v>
      </c>
      <c r="N363" s="197">
        <v>1896</v>
      </c>
      <c r="O363" s="210">
        <v>1732</v>
      </c>
      <c r="P363" s="192">
        <v>921</v>
      </c>
      <c r="Q363" s="193">
        <v>1067</v>
      </c>
      <c r="R363" s="194">
        <v>1290</v>
      </c>
      <c r="S363" s="195">
        <v>1503</v>
      </c>
      <c r="T363" s="192">
        <v>977</v>
      </c>
      <c r="U363" s="196">
        <v>326</v>
      </c>
      <c r="V363" s="194">
        <v>2414</v>
      </c>
      <c r="W363" s="211">
        <v>932</v>
      </c>
      <c r="X363" s="192">
        <v>2309</v>
      </c>
      <c r="Y363" s="196">
        <v>514</v>
      </c>
      <c r="Z363" s="194">
        <v>3964</v>
      </c>
      <c r="AA363" s="192">
        <v>3177</v>
      </c>
      <c r="AB363" s="173">
        <f t="shared" si="459"/>
        <v>21737</v>
      </c>
      <c r="AC363" s="174">
        <f t="shared" si="454"/>
        <v>17727</v>
      </c>
      <c r="BI363" s="138" t="s">
        <v>29</v>
      </c>
      <c r="BJ363" s="130">
        <f t="shared" ref="BJ363:CK363" si="473">B363/B374</f>
        <v>3.5798510374781559E-2</v>
      </c>
      <c r="BK363" s="131">
        <f t="shared" si="473"/>
        <v>6.3464689143744077E-2</v>
      </c>
      <c r="BL363" s="132">
        <f t="shared" si="473"/>
        <v>5.8258381030253478E-2</v>
      </c>
      <c r="BM363" s="133">
        <f t="shared" si="473"/>
        <v>7.3843203068808441E-2</v>
      </c>
      <c r="BN363" s="130">
        <f t="shared" si="473"/>
        <v>6.9948798739661283E-2</v>
      </c>
      <c r="BO363" s="131">
        <f t="shared" si="473"/>
        <v>5.1609732120914228E-2</v>
      </c>
      <c r="BP363" s="132">
        <f t="shared" si="473"/>
        <v>6.9515550447532479E-2</v>
      </c>
      <c r="BQ363" s="133">
        <f t="shared" si="473"/>
        <v>7.5099985187379648E-2</v>
      </c>
      <c r="BR363" s="130">
        <f t="shared" si="473"/>
        <v>7.8219199257999694E-2</v>
      </c>
      <c r="BS363" s="131">
        <f t="shared" si="473"/>
        <v>3.9771374136699213E-2</v>
      </c>
      <c r="BT363" s="132">
        <f t="shared" si="473"/>
        <v>8.6960153704786561E-2</v>
      </c>
      <c r="BU363" s="130">
        <f t="shared" si="473"/>
        <v>4.0080849782823724E-2</v>
      </c>
      <c r="BV363" s="134">
        <f t="shared" si="473"/>
        <v>7.1482431005881461E-2</v>
      </c>
      <c r="BW363" s="135">
        <f t="shared" si="473"/>
        <v>4.7134381973548141E-2</v>
      </c>
      <c r="BX363" s="130">
        <f t="shared" si="473"/>
        <v>5.5879140880961048E-2</v>
      </c>
      <c r="BY363" s="131">
        <f t="shared" si="473"/>
        <v>5.110398007567412E-2</v>
      </c>
      <c r="BZ363" s="132">
        <f t="shared" si="473"/>
        <v>6.0145468108914586E-2</v>
      </c>
      <c r="CA363" s="133">
        <f t="shared" si="473"/>
        <v>6.3686440677966097E-2</v>
      </c>
      <c r="CB363" s="130">
        <f t="shared" si="473"/>
        <v>0.10674095924833388</v>
      </c>
      <c r="CC363" s="131">
        <f t="shared" si="473"/>
        <v>2.6551555627952434E-2</v>
      </c>
      <c r="CD363" s="132">
        <f t="shared" si="473"/>
        <v>9.3970181789871154E-2</v>
      </c>
      <c r="CE363" s="133">
        <f t="shared" si="473"/>
        <v>3.072459945935254E-2</v>
      </c>
      <c r="CF363" s="130">
        <f t="shared" si="473"/>
        <v>9.2675095324101953E-2</v>
      </c>
      <c r="CG363" s="131">
        <f t="shared" si="473"/>
        <v>3.1593828754072163E-2</v>
      </c>
      <c r="CH363" s="132">
        <f t="shared" si="473"/>
        <v>7.0770549168035421E-2</v>
      </c>
      <c r="CI363" s="130">
        <f t="shared" si="473"/>
        <v>6.764611945065474E-2</v>
      </c>
      <c r="CJ363" s="136">
        <f t="shared" si="473"/>
        <v>6.7199015679873381E-2</v>
      </c>
      <c r="CK363" s="137">
        <f t="shared" si="473"/>
        <v>5.4880314044060283E-2</v>
      </c>
    </row>
    <row r="364" spans="1:89">
      <c r="A364" s="147" t="s">
        <v>30</v>
      </c>
      <c r="B364" s="206">
        <v>2639</v>
      </c>
      <c r="C364" s="200">
        <v>3496</v>
      </c>
      <c r="D364" s="201">
        <v>1765</v>
      </c>
      <c r="E364" s="202">
        <v>1551</v>
      </c>
      <c r="F364" s="199">
        <v>1096</v>
      </c>
      <c r="G364" s="203">
        <v>493</v>
      </c>
      <c r="H364" s="201">
        <v>2286</v>
      </c>
      <c r="I364" s="202">
        <v>3332</v>
      </c>
      <c r="J364" s="199">
        <v>735</v>
      </c>
      <c r="K364" s="200">
        <v>271</v>
      </c>
      <c r="L364" s="201">
        <v>1531</v>
      </c>
      <c r="M364" s="199">
        <v>1060</v>
      </c>
      <c r="N364" s="204">
        <v>2217</v>
      </c>
      <c r="O364" s="207">
        <v>2089</v>
      </c>
      <c r="P364" s="199">
        <v>1379</v>
      </c>
      <c r="Q364" s="200">
        <v>1407</v>
      </c>
      <c r="R364" s="201">
        <v>1316</v>
      </c>
      <c r="S364" s="202">
        <v>1712</v>
      </c>
      <c r="T364" s="199">
        <v>754</v>
      </c>
      <c r="U364" s="203">
        <v>514</v>
      </c>
      <c r="V364" s="201">
        <v>1561</v>
      </c>
      <c r="W364" s="208">
        <v>1781</v>
      </c>
      <c r="X364" s="199">
        <v>2766</v>
      </c>
      <c r="Y364" s="203">
        <v>800</v>
      </c>
      <c r="Z364" s="201">
        <v>4272</v>
      </c>
      <c r="AA364" s="199">
        <v>3773</v>
      </c>
      <c r="AB364" s="173">
        <f t="shared" si="459"/>
        <v>24317</v>
      </c>
      <c r="AC364" s="174">
        <f t="shared" si="454"/>
        <v>22279</v>
      </c>
      <c r="BI364" s="147" t="s">
        <v>30</v>
      </c>
      <c r="BJ364" s="130">
        <f t="shared" ref="BJ364:CK364" si="474">B364/B374</f>
        <v>4.4773587146468501E-2</v>
      </c>
      <c r="BK364" s="131">
        <f t="shared" si="474"/>
        <v>0.10048575781092811</v>
      </c>
      <c r="BL364" s="132">
        <f t="shared" si="474"/>
        <v>7.2158626328699918E-2</v>
      </c>
      <c r="BM364" s="133">
        <f t="shared" si="474"/>
        <v>7.4370654519299931E-2</v>
      </c>
      <c r="BN364" s="130">
        <f t="shared" si="474"/>
        <v>8.6333202048050409E-2</v>
      </c>
      <c r="BO364" s="131">
        <f t="shared" si="474"/>
        <v>6.0579995084787418E-2</v>
      </c>
      <c r="BP364" s="132">
        <f t="shared" si="474"/>
        <v>7.9615505171873366E-2</v>
      </c>
      <c r="BQ364" s="133">
        <f t="shared" si="474"/>
        <v>8.2259418357774158E-2</v>
      </c>
      <c r="BR364" s="130">
        <f t="shared" si="474"/>
        <v>0.11361879734116556</v>
      </c>
      <c r="BS364" s="131">
        <f t="shared" si="474"/>
        <v>3.2269587997142177E-2</v>
      </c>
      <c r="BT364" s="132">
        <f t="shared" si="474"/>
        <v>0.12789240664940271</v>
      </c>
      <c r="BU364" s="130">
        <f t="shared" si="474"/>
        <v>4.5585515847417539E-2</v>
      </c>
      <c r="BV364" s="134">
        <f t="shared" si="474"/>
        <v>8.3584678027446846E-2</v>
      </c>
      <c r="BW364" s="135">
        <f t="shared" si="474"/>
        <v>5.6849725140151311E-2</v>
      </c>
      <c r="BX364" s="130">
        <f t="shared" si="474"/>
        <v>8.3667030700157755E-2</v>
      </c>
      <c r="BY364" s="131">
        <f t="shared" si="474"/>
        <v>6.7388284879544041E-2</v>
      </c>
      <c r="BZ364" s="132">
        <f t="shared" si="474"/>
        <v>6.1357702349869453E-2</v>
      </c>
      <c r="CA364" s="133">
        <f t="shared" si="474"/>
        <v>7.2542372881355927E-2</v>
      </c>
      <c r="CB364" s="130">
        <f t="shared" si="474"/>
        <v>8.237736261335081E-2</v>
      </c>
      <c r="CC364" s="131">
        <f t="shared" si="474"/>
        <v>4.1863495683336048E-2</v>
      </c>
      <c r="CD364" s="132">
        <f t="shared" si="474"/>
        <v>6.076530810852894E-2</v>
      </c>
      <c r="CE364" s="133">
        <f t="shared" si="474"/>
        <v>5.8712995318784204E-2</v>
      </c>
      <c r="CF364" s="130">
        <f t="shared" si="474"/>
        <v>0.11101745936183022</v>
      </c>
      <c r="CG364" s="131">
        <f t="shared" si="474"/>
        <v>4.9173274325404144E-2</v>
      </c>
      <c r="CH364" s="132">
        <f t="shared" si="474"/>
        <v>7.6269370849103763E-2</v>
      </c>
      <c r="CI364" s="130">
        <f t="shared" si="474"/>
        <v>8.0336420738848072E-2</v>
      </c>
      <c r="CJ364" s="136">
        <f t="shared" si="474"/>
        <v>7.5174976504921595E-2</v>
      </c>
      <c r="CK364" s="137">
        <f t="shared" si="474"/>
        <v>6.8972669746015625E-2</v>
      </c>
    </row>
    <row r="365" spans="1:89">
      <c r="A365" s="138" t="s">
        <v>31</v>
      </c>
      <c r="B365" s="209">
        <v>2734</v>
      </c>
      <c r="C365" s="193">
        <v>4609</v>
      </c>
      <c r="D365" s="194">
        <v>1748</v>
      </c>
      <c r="E365" s="195">
        <v>2044</v>
      </c>
      <c r="F365" s="192">
        <v>932</v>
      </c>
      <c r="G365" s="196">
        <v>681</v>
      </c>
      <c r="H365" s="194">
        <v>2350</v>
      </c>
      <c r="I365" s="195">
        <v>4134</v>
      </c>
      <c r="J365" s="192">
        <v>634</v>
      </c>
      <c r="K365" s="193">
        <v>334</v>
      </c>
      <c r="L365" s="194">
        <v>1627</v>
      </c>
      <c r="M365" s="192">
        <v>1013</v>
      </c>
      <c r="N365" s="197">
        <v>2597</v>
      </c>
      <c r="O365" s="210">
        <v>2433</v>
      </c>
      <c r="P365" s="192">
        <v>1262</v>
      </c>
      <c r="Q365" s="193">
        <v>1580</v>
      </c>
      <c r="R365" s="194">
        <v>1552</v>
      </c>
      <c r="S365" s="195">
        <v>2022</v>
      </c>
      <c r="T365" s="192">
        <v>783</v>
      </c>
      <c r="U365" s="196">
        <v>398</v>
      </c>
      <c r="V365" s="194">
        <v>3190</v>
      </c>
      <c r="W365" s="211">
        <v>1385</v>
      </c>
      <c r="X365" s="192">
        <v>2728</v>
      </c>
      <c r="Y365" s="196">
        <v>868</v>
      </c>
      <c r="Z365" s="194">
        <v>3673</v>
      </c>
      <c r="AA365" s="192">
        <v>4531</v>
      </c>
      <c r="AB365" s="173">
        <f t="shared" si="459"/>
        <v>25810</v>
      </c>
      <c r="AC365" s="174">
        <f t="shared" si="454"/>
        <v>26032</v>
      </c>
      <c r="BI365" s="138" t="s">
        <v>31</v>
      </c>
      <c r="BJ365" s="130">
        <f t="shared" ref="BJ365:CK365" si="475">B365/B374</f>
        <v>4.6385368419266722E-2</v>
      </c>
      <c r="BK365" s="131">
        <f t="shared" si="475"/>
        <v>0.13247678997441867</v>
      </c>
      <c r="BL365" s="132">
        <f t="shared" si="475"/>
        <v>7.1463614063777603E-2</v>
      </c>
      <c r="BM365" s="133">
        <f t="shared" si="475"/>
        <v>9.8010069527691202E-2</v>
      </c>
      <c r="BN365" s="130">
        <f t="shared" si="475"/>
        <v>7.3414730208743603E-2</v>
      </c>
      <c r="BO365" s="131">
        <f t="shared" si="475"/>
        <v>8.3681494224625216E-2</v>
      </c>
      <c r="BP365" s="132">
        <f t="shared" si="475"/>
        <v>8.1844460697245144E-2</v>
      </c>
      <c r="BQ365" s="133">
        <f t="shared" si="475"/>
        <v>0.10205895422900312</v>
      </c>
      <c r="BR365" s="130">
        <f t="shared" si="475"/>
        <v>9.8005874169114243E-2</v>
      </c>
      <c r="BS365" s="131">
        <f t="shared" si="475"/>
        <v>3.9771374136699213E-2</v>
      </c>
      <c r="BT365" s="132">
        <f t="shared" si="475"/>
        <v>0.13591178681814384</v>
      </c>
      <c r="BU365" s="130">
        <f t="shared" si="475"/>
        <v>4.3564271276824496E-2</v>
      </c>
      <c r="BV365" s="134">
        <f t="shared" si="475"/>
        <v>9.7911325591916759E-2</v>
      </c>
      <c r="BW365" s="135">
        <f t="shared" si="475"/>
        <v>6.6211288303488811E-2</v>
      </c>
      <c r="BX365" s="130">
        <f t="shared" si="475"/>
        <v>7.6568377624074743E-2</v>
      </c>
      <c r="BY365" s="131">
        <f t="shared" si="475"/>
        <v>7.5674122323866083E-2</v>
      </c>
      <c r="BZ365" s="132">
        <f t="shared" si="475"/>
        <v>7.236105930622902E-2</v>
      </c>
      <c r="CA365" s="133">
        <f t="shared" si="475"/>
        <v>8.5677966101694911E-2</v>
      </c>
      <c r="CB365" s="130">
        <f t="shared" si="475"/>
        <v>8.5545722713864306E-2</v>
      </c>
      <c r="CC365" s="131">
        <f t="shared" si="475"/>
        <v>3.2415702883205735E-2</v>
      </c>
      <c r="CD365" s="132">
        <f t="shared" si="475"/>
        <v>0.12417766359142045</v>
      </c>
      <c r="CE365" s="133">
        <f t="shared" si="475"/>
        <v>4.5658337179402653E-2</v>
      </c>
      <c r="CF365" s="130">
        <f t="shared" si="475"/>
        <v>0.10949227373068433</v>
      </c>
      <c r="CG365" s="131">
        <f t="shared" si="475"/>
        <v>5.3353002643063495E-2</v>
      </c>
      <c r="CH365" s="132">
        <f t="shared" si="475"/>
        <v>6.5575233878454611E-2</v>
      </c>
      <c r="CI365" s="130">
        <f t="shared" si="475"/>
        <v>9.6476099222825504E-2</v>
      </c>
      <c r="CJ365" s="136">
        <f t="shared" si="475"/>
        <v>7.9790522827323546E-2</v>
      </c>
      <c r="CK365" s="137">
        <f t="shared" si="475"/>
        <v>8.0591433135611054E-2</v>
      </c>
    </row>
    <row r="366" spans="1:89">
      <c r="A366" s="147" t="s">
        <v>32</v>
      </c>
      <c r="B366" s="206">
        <v>2569</v>
      </c>
      <c r="C366" s="200">
        <v>4309</v>
      </c>
      <c r="D366" s="201">
        <v>1310</v>
      </c>
      <c r="E366" s="202">
        <v>1510</v>
      </c>
      <c r="F366" s="199">
        <v>623</v>
      </c>
      <c r="G366" s="203">
        <v>502</v>
      </c>
      <c r="H366" s="201">
        <v>1890</v>
      </c>
      <c r="I366" s="202">
        <v>2958</v>
      </c>
      <c r="J366" s="199">
        <v>432</v>
      </c>
      <c r="K366" s="200">
        <v>242</v>
      </c>
      <c r="L366" s="201">
        <v>1025</v>
      </c>
      <c r="M366" s="199">
        <v>869</v>
      </c>
      <c r="N366" s="204">
        <v>1997</v>
      </c>
      <c r="O366" s="207">
        <v>1866</v>
      </c>
      <c r="P366" s="199">
        <v>1090</v>
      </c>
      <c r="Q366" s="200">
        <v>1540</v>
      </c>
      <c r="R366" s="201">
        <v>1167</v>
      </c>
      <c r="S366" s="202">
        <v>1900</v>
      </c>
      <c r="T366" s="199">
        <v>837</v>
      </c>
      <c r="U366" s="203">
        <v>449</v>
      </c>
      <c r="V366" s="201">
        <v>2454</v>
      </c>
      <c r="W366" s="208">
        <v>1627</v>
      </c>
      <c r="X366" s="199">
        <v>2162</v>
      </c>
      <c r="Y366" s="203">
        <v>981</v>
      </c>
      <c r="Z366" s="201">
        <v>3424</v>
      </c>
      <c r="AA366" s="199">
        <v>4327</v>
      </c>
      <c r="AB366" s="173">
        <f t="shared" si="459"/>
        <v>20980</v>
      </c>
      <c r="AC366" s="174">
        <f t="shared" si="454"/>
        <v>23080</v>
      </c>
      <c r="BI366" s="147" t="s">
        <v>32</v>
      </c>
      <c r="BJ366" s="130">
        <f t="shared" ref="BJ366:CK366" si="476">B366/B374</f>
        <v>4.3585958840196129E-2</v>
      </c>
      <c r="BK366" s="131">
        <f t="shared" si="476"/>
        <v>0.12385387025380128</v>
      </c>
      <c r="BL366" s="132">
        <f t="shared" si="476"/>
        <v>5.3556827473426001E-2</v>
      </c>
      <c r="BM366" s="133">
        <f t="shared" si="476"/>
        <v>7.2404699112922563E-2</v>
      </c>
      <c r="BN366" s="130">
        <f t="shared" si="476"/>
        <v>4.907443875541552E-2</v>
      </c>
      <c r="BO366" s="131">
        <f t="shared" si="476"/>
        <v>6.1685917915949864E-2</v>
      </c>
      <c r="BP366" s="132">
        <f t="shared" si="476"/>
        <v>6.5823842858635462E-2</v>
      </c>
      <c r="BQ366" s="133">
        <f t="shared" si="476"/>
        <v>7.3026218338024002E-2</v>
      </c>
      <c r="BR366" s="130">
        <f t="shared" si="476"/>
        <v>6.6780027825011593E-2</v>
      </c>
      <c r="BS366" s="131">
        <f t="shared" si="476"/>
        <v>2.8816384853536558E-2</v>
      </c>
      <c r="BT366" s="132">
        <f t="shared" si="476"/>
        <v>8.5623590343329711E-2</v>
      </c>
      <c r="BU366" s="130">
        <f t="shared" si="476"/>
        <v>3.7371521954156453E-2</v>
      </c>
      <c r="BV366" s="134">
        <f t="shared" si="476"/>
        <v>7.5290303121701097E-2</v>
      </c>
      <c r="BW366" s="135">
        <f t="shared" si="476"/>
        <v>5.0781037391824962E-2</v>
      </c>
      <c r="BX366" s="130">
        <f t="shared" si="476"/>
        <v>6.6132750879747598E-2</v>
      </c>
      <c r="BY366" s="131">
        <f t="shared" si="476"/>
        <v>7.375832175870492E-2</v>
      </c>
      <c r="BZ366" s="132">
        <f t="shared" si="476"/>
        <v>5.4410667661320404E-2</v>
      </c>
      <c r="CA366" s="133">
        <f t="shared" si="476"/>
        <v>8.050847457627118E-2</v>
      </c>
      <c r="CB366" s="130">
        <f t="shared" si="476"/>
        <v>9.1445427728613568E-2</v>
      </c>
      <c r="CC366" s="131">
        <f t="shared" si="476"/>
        <v>3.6569473855676819E-2</v>
      </c>
      <c r="CD366" s="132">
        <f t="shared" si="476"/>
        <v>9.5527268480672667E-2</v>
      </c>
      <c r="CE366" s="133">
        <f t="shared" si="476"/>
        <v>5.3636183820135824E-2</v>
      </c>
      <c r="CF366" s="130">
        <f t="shared" si="476"/>
        <v>8.6775035119405985E-2</v>
      </c>
      <c r="CG366" s="131">
        <f t="shared" si="476"/>
        <v>6.0298727641526828E-2</v>
      </c>
      <c r="CH366" s="132">
        <f t="shared" si="476"/>
        <v>6.1129757909019498E-2</v>
      </c>
      <c r="CI366" s="130">
        <f t="shared" si="476"/>
        <v>9.2132439050356646E-2</v>
      </c>
      <c r="CJ366" s="136">
        <f t="shared" si="476"/>
        <v>6.4858782212989075E-2</v>
      </c>
      <c r="CK366" s="137">
        <f t="shared" si="476"/>
        <v>7.1452453778806976E-2</v>
      </c>
    </row>
    <row r="367" spans="1:89">
      <c r="A367" s="138" t="s">
        <v>33</v>
      </c>
      <c r="B367" s="209">
        <v>2133</v>
      </c>
      <c r="C367" s="193">
        <v>3532</v>
      </c>
      <c r="D367" s="194">
        <v>829</v>
      </c>
      <c r="E367" s="195">
        <v>1954</v>
      </c>
      <c r="F367" s="192">
        <v>501</v>
      </c>
      <c r="G367" s="196">
        <v>544</v>
      </c>
      <c r="H367" s="194">
        <v>1465</v>
      </c>
      <c r="I367" s="195">
        <v>3700</v>
      </c>
      <c r="J367" s="192">
        <v>287</v>
      </c>
      <c r="K367" s="193">
        <v>246</v>
      </c>
      <c r="L367" s="194">
        <v>763</v>
      </c>
      <c r="M367" s="192">
        <v>881</v>
      </c>
      <c r="N367" s="197">
        <v>1476</v>
      </c>
      <c r="O367" s="210">
        <v>2063</v>
      </c>
      <c r="P367" s="192">
        <v>808</v>
      </c>
      <c r="Q367" s="193">
        <v>1551</v>
      </c>
      <c r="R367" s="194">
        <v>987</v>
      </c>
      <c r="S367" s="195">
        <v>1421</v>
      </c>
      <c r="T367" s="192">
        <v>723</v>
      </c>
      <c r="U367" s="196">
        <v>400</v>
      </c>
      <c r="V367" s="194">
        <v>2484</v>
      </c>
      <c r="W367" s="211">
        <v>1194</v>
      </c>
      <c r="X367" s="192">
        <v>1500</v>
      </c>
      <c r="Y367" s="196">
        <v>790</v>
      </c>
      <c r="Z367" s="194">
        <v>2460</v>
      </c>
      <c r="AA367" s="192">
        <v>3352</v>
      </c>
      <c r="AB367" s="173">
        <f t="shared" si="459"/>
        <v>16416</v>
      </c>
      <c r="AC367" s="174">
        <f t="shared" si="454"/>
        <v>21628</v>
      </c>
      <c r="BI367" s="138" t="s">
        <v>33</v>
      </c>
      <c r="BJ367" s="130">
        <f t="shared" ref="BJ367:CK367" si="477">B367/B374</f>
        <v>3.6188731103985343E-2</v>
      </c>
      <c r="BK367" s="131">
        <f t="shared" si="477"/>
        <v>0.1015205081774022</v>
      </c>
      <c r="BL367" s="132">
        <f t="shared" si="477"/>
        <v>3.3892068683565001E-2</v>
      </c>
      <c r="BM367" s="133">
        <f t="shared" si="477"/>
        <v>9.3694557660033567E-2</v>
      </c>
      <c r="BN367" s="130">
        <f t="shared" si="477"/>
        <v>3.9464356045687279E-2</v>
      </c>
      <c r="BO367" s="131">
        <f t="shared" si="477"/>
        <v>6.6846891128041291E-2</v>
      </c>
      <c r="BP367" s="132">
        <f t="shared" si="477"/>
        <v>5.1022185072963466E-2</v>
      </c>
      <c r="BQ367" s="133">
        <f t="shared" si="477"/>
        <v>9.1344492173998912E-2</v>
      </c>
      <c r="BR367" s="130">
        <f t="shared" si="477"/>
        <v>4.4365435152264647E-2</v>
      </c>
      <c r="BS367" s="131">
        <f t="shared" si="477"/>
        <v>2.9292688735413193E-2</v>
      </c>
      <c r="BT367" s="132">
        <f t="shared" si="477"/>
        <v>6.3737365299473728E-2</v>
      </c>
      <c r="BU367" s="130">
        <f t="shared" si="477"/>
        <v>3.7887584397712122E-2</v>
      </c>
      <c r="BV367" s="134">
        <f t="shared" si="477"/>
        <v>5.5647715276730507E-2</v>
      </c>
      <c r="BW367" s="135">
        <f t="shared" si="477"/>
        <v>5.6142165133619984E-2</v>
      </c>
      <c r="BX367" s="130">
        <f t="shared" si="477"/>
        <v>4.9023176798932165E-2</v>
      </c>
      <c r="BY367" s="131">
        <f t="shared" si="477"/>
        <v>7.4285166914124234E-2</v>
      </c>
      <c r="BZ367" s="132">
        <f t="shared" si="477"/>
        <v>4.601827676240209E-2</v>
      </c>
      <c r="CA367" s="133">
        <f t="shared" si="477"/>
        <v>6.0211864406779662E-2</v>
      </c>
      <c r="CB367" s="130">
        <f t="shared" si="477"/>
        <v>7.8990494919698465E-2</v>
      </c>
      <c r="CC367" s="131">
        <f t="shared" si="477"/>
        <v>3.2578595862518323E-2</v>
      </c>
      <c r="CD367" s="132">
        <f t="shared" si="477"/>
        <v>9.6695083498773801E-2</v>
      </c>
      <c r="CE367" s="133">
        <f t="shared" si="477"/>
        <v>3.9361772268741345E-2</v>
      </c>
      <c r="CF367" s="130">
        <f t="shared" si="477"/>
        <v>6.0204695966285374E-2</v>
      </c>
      <c r="CG367" s="131">
        <f t="shared" si="477"/>
        <v>4.8558608396336592E-2</v>
      </c>
      <c r="CH367" s="132">
        <f t="shared" si="477"/>
        <v>4.3919160179961433E-2</v>
      </c>
      <c r="CI367" s="130">
        <f t="shared" si="477"/>
        <v>7.1372298520174599E-2</v>
      </c>
      <c r="CJ367" s="136">
        <f t="shared" si="477"/>
        <v>5.0749369342632439E-2</v>
      </c>
      <c r="CK367" s="137">
        <f t="shared" si="477"/>
        <v>6.695726474558221E-2</v>
      </c>
    </row>
    <row r="368" spans="1:89">
      <c r="A368" s="147" t="s">
        <v>34</v>
      </c>
      <c r="B368" s="206">
        <v>401</v>
      </c>
      <c r="C368" s="200">
        <v>2159</v>
      </c>
      <c r="D368" s="201">
        <v>213</v>
      </c>
      <c r="E368" s="202">
        <v>1203</v>
      </c>
      <c r="F368" s="199">
        <v>160</v>
      </c>
      <c r="G368" s="203">
        <v>402</v>
      </c>
      <c r="H368" s="201">
        <v>493</v>
      </c>
      <c r="I368" s="202">
        <v>2163</v>
      </c>
      <c r="J368" s="199">
        <v>162</v>
      </c>
      <c r="K368" s="200">
        <v>163</v>
      </c>
      <c r="L368" s="201">
        <v>396</v>
      </c>
      <c r="M368" s="199">
        <v>476</v>
      </c>
      <c r="N368" s="204">
        <v>892</v>
      </c>
      <c r="O368" s="207">
        <v>1256</v>
      </c>
      <c r="P368" s="199">
        <v>563</v>
      </c>
      <c r="Q368" s="200">
        <v>891</v>
      </c>
      <c r="R368" s="201">
        <v>684</v>
      </c>
      <c r="S368" s="202">
        <v>903</v>
      </c>
      <c r="T368" s="199">
        <v>528</v>
      </c>
      <c r="U368" s="203">
        <v>235</v>
      </c>
      <c r="V368" s="201">
        <v>2117</v>
      </c>
      <c r="W368" s="208">
        <v>978</v>
      </c>
      <c r="X368" s="199">
        <v>924</v>
      </c>
      <c r="Y368" s="203">
        <v>670</v>
      </c>
      <c r="Z368" s="201">
        <v>1680</v>
      </c>
      <c r="AA368" s="199">
        <v>2540</v>
      </c>
      <c r="AB368" s="173">
        <f t="shared" si="459"/>
        <v>9213</v>
      </c>
      <c r="AC368" s="174">
        <f t="shared" si="454"/>
        <v>14039</v>
      </c>
      <c r="BI368" s="147" t="s">
        <v>34</v>
      </c>
      <c r="BJ368" s="130">
        <f t="shared" ref="BJ368:CK368" si="478">B368/B374</f>
        <v>6.8034135830746002E-3</v>
      </c>
      <c r="BK368" s="131">
        <f t="shared" si="478"/>
        <v>6.2056278922709894E-2</v>
      </c>
      <c r="BL368" s="132">
        <f t="shared" si="478"/>
        <v>8.7080948487326254E-3</v>
      </c>
      <c r="BM368" s="133">
        <f t="shared" si="478"/>
        <v>5.7684008631023735E-2</v>
      </c>
      <c r="BN368" s="130">
        <f t="shared" si="478"/>
        <v>1.260338716029933E-2</v>
      </c>
      <c r="BO368" s="131">
        <f t="shared" si="478"/>
        <v>4.9397886458589335E-2</v>
      </c>
      <c r="BP368" s="132">
        <f t="shared" si="478"/>
        <v>1.7169923031379514E-2</v>
      </c>
      <c r="BQ368" s="133">
        <f t="shared" si="478"/>
        <v>5.339949637090801E-2</v>
      </c>
      <c r="BR368" s="130">
        <f t="shared" si="478"/>
        <v>2.5042510434379349E-2</v>
      </c>
      <c r="BS368" s="131">
        <f t="shared" si="478"/>
        <v>1.9409383186472971E-2</v>
      </c>
      <c r="BT368" s="132">
        <f t="shared" si="478"/>
        <v>3.3079943196057136E-2</v>
      </c>
      <c r="BU368" s="130">
        <f t="shared" si="478"/>
        <v>2.0470476927708252E-2</v>
      </c>
      <c r="BV368" s="134">
        <f t="shared" si="478"/>
        <v>3.362992007238727E-2</v>
      </c>
      <c r="BW368" s="135">
        <f t="shared" si="478"/>
        <v>3.4180591084743916E-2</v>
      </c>
      <c r="BX368" s="130">
        <f t="shared" si="478"/>
        <v>3.4158475913117339E-2</v>
      </c>
      <c r="BY368" s="131">
        <f t="shared" si="478"/>
        <v>4.2674457588964987E-2</v>
      </c>
      <c r="BZ368" s="132">
        <f t="shared" si="478"/>
        <v>3.1891085415889593E-2</v>
      </c>
      <c r="CA368" s="133">
        <f t="shared" si="478"/>
        <v>3.826271186440678E-2</v>
      </c>
      <c r="CB368" s="130">
        <f t="shared" si="478"/>
        <v>5.7686004588659454E-2</v>
      </c>
      <c r="CC368" s="131">
        <f t="shared" si="478"/>
        <v>1.9139925069229517E-2</v>
      </c>
      <c r="CD368" s="132">
        <f t="shared" si="478"/>
        <v>8.2408813110669943E-2</v>
      </c>
      <c r="CE368" s="133">
        <f t="shared" si="478"/>
        <v>3.2241049647260503E-2</v>
      </c>
      <c r="CF368" s="130">
        <f t="shared" si="478"/>
        <v>3.7086092715231792E-2</v>
      </c>
      <c r="CG368" s="131">
        <f t="shared" si="478"/>
        <v>4.118261724752597E-2</v>
      </c>
      <c r="CH368" s="132">
        <f t="shared" si="478"/>
        <v>2.9993572805827321E-2</v>
      </c>
      <c r="CI368" s="130">
        <f t="shared" si="478"/>
        <v>5.4082827637602471E-2</v>
      </c>
      <c r="CJ368" s="136">
        <f t="shared" si="478"/>
        <v>2.8481599643864076E-2</v>
      </c>
      <c r="CK368" s="137">
        <f t="shared" si="478"/>
        <v>4.3462781568486618E-2</v>
      </c>
    </row>
    <row r="369" spans="1:89">
      <c r="A369" s="138" t="s">
        <v>35</v>
      </c>
      <c r="B369" s="209">
        <v>0</v>
      </c>
      <c r="C369" s="193">
        <v>1019</v>
      </c>
      <c r="D369" s="194">
        <v>2</v>
      </c>
      <c r="E369" s="195">
        <v>476</v>
      </c>
      <c r="F369" s="192">
        <v>4</v>
      </c>
      <c r="G369" s="196">
        <v>150</v>
      </c>
      <c r="H369" s="194">
        <v>13</v>
      </c>
      <c r="I369" s="195">
        <v>826</v>
      </c>
      <c r="J369" s="192">
        <v>18</v>
      </c>
      <c r="K369" s="193">
        <v>56</v>
      </c>
      <c r="L369" s="194">
        <v>53</v>
      </c>
      <c r="M369" s="192">
        <v>81</v>
      </c>
      <c r="N369" s="197">
        <v>114</v>
      </c>
      <c r="O369" s="210">
        <v>167</v>
      </c>
      <c r="P369" s="192">
        <v>132</v>
      </c>
      <c r="Q369" s="193">
        <v>126</v>
      </c>
      <c r="R369" s="194">
        <v>92</v>
      </c>
      <c r="S369" s="195">
        <v>64</v>
      </c>
      <c r="T369" s="192">
        <v>49</v>
      </c>
      <c r="U369" s="196">
        <v>4</v>
      </c>
      <c r="V369" s="194">
        <v>68</v>
      </c>
      <c r="W369" s="211">
        <v>32</v>
      </c>
      <c r="X369" s="192">
        <v>79</v>
      </c>
      <c r="Y369" s="196">
        <v>12</v>
      </c>
      <c r="Z369" s="194">
        <v>32</v>
      </c>
      <c r="AA369" s="192">
        <v>99</v>
      </c>
      <c r="AB369" s="173">
        <f t="shared" si="459"/>
        <v>656</v>
      </c>
      <c r="AC369" s="174">
        <f t="shared" si="454"/>
        <v>3112</v>
      </c>
      <c r="BI369" s="138" t="s">
        <v>35</v>
      </c>
      <c r="BJ369" s="130">
        <f t="shared" ref="BJ369:CK369" si="479">B369/B374</f>
        <v>0</v>
      </c>
      <c r="BK369" s="131">
        <f t="shared" si="479"/>
        <v>2.9289183984363771E-2</v>
      </c>
      <c r="BL369" s="132">
        <f t="shared" si="479"/>
        <v>8.176614881439084E-5</v>
      </c>
      <c r="BM369" s="133">
        <f t="shared" si="479"/>
        <v>2.2824262766722607E-2</v>
      </c>
      <c r="BN369" s="130">
        <f t="shared" si="479"/>
        <v>3.1508467900748325E-4</v>
      </c>
      <c r="BO369" s="131">
        <f t="shared" si="479"/>
        <v>1.8432047186040797E-2</v>
      </c>
      <c r="BP369" s="132">
        <f t="shared" si="479"/>
        <v>4.5275659109114338E-4</v>
      </c>
      <c r="BQ369" s="133">
        <f t="shared" si="479"/>
        <v>2.0392040685330567E-2</v>
      </c>
      <c r="BR369" s="130">
        <f t="shared" si="479"/>
        <v>2.782501159375483E-3</v>
      </c>
      <c r="BS369" s="131">
        <f t="shared" si="479"/>
        <v>6.668254346272922E-3</v>
      </c>
      <c r="BT369" s="132">
        <f t="shared" si="479"/>
        <v>4.4273661348258287E-3</v>
      </c>
      <c r="BU369" s="130">
        <f t="shared" si="479"/>
        <v>3.4834214940007739E-3</v>
      </c>
      <c r="BV369" s="134">
        <f t="shared" si="479"/>
        <v>4.2979942693409743E-3</v>
      </c>
      <c r="BW369" s="135">
        <f t="shared" si="479"/>
        <v>4.5447123496434984E-3</v>
      </c>
      <c r="BX369" s="130">
        <f t="shared" si="479"/>
        <v>8.0087368037859482E-3</v>
      </c>
      <c r="BY369" s="131">
        <f t="shared" si="479"/>
        <v>6.0347717802576748E-3</v>
      </c>
      <c r="BZ369" s="132">
        <f t="shared" si="479"/>
        <v>4.2894442372249158E-3</v>
      </c>
      <c r="CA369" s="133">
        <f t="shared" si="479"/>
        <v>2.7118644067796612E-3</v>
      </c>
      <c r="CB369" s="130">
        <f t="shared" si="479"/>
        <v>5.3534360319021082E-3</v>
      </c>
      <c r="CC369" s="131">
        <f t="shared" si="479"/>
        <v>3.2578595862518323E-4</v>
      </c>
      <c r="CD369" s="132">
        <f t="shared" si="479"/>
        <v>2.6470473743625674E-3</v>
      </c>
      <c r="CE369" s="133">
        <f t="shared" si="479"/>
        <v>1.0549218698490143E-3</v>
      </c>
      <c r="CF369" s="130">
        <f t="shared" si="479"/>
        <v>3.1707806542243628E-3</v>
      </c>
      <c r="CG369" s="131">
        <f t="shared" si="479"/>
        <v>7.3759911488106215E-4</v>
      </c>
      <c r="CH369" s="132">
        <f t="shared" si="479"/>
        <v>5.7130614868242514E-4</v>
      </c>
      <c r="CI369" s="130">
        <f t="shared" si="479"/>
        <v>2.1079527307569465E-3</v>
      </c>
      <c r="CJ369" s="136">
        <f t="shared" si="479"/>
        <v>2.0279962407874562E-3</v>
      </c>
      <c r="CK369" s="137">
        <f t="shared" si="479"/>
        <v>9.6343169913192077E-3</v>
      </c>
    </row>
    <row r="370" spans="1:89">
      <c r="A370" s="147" t="s">
        <v>36</v>
      </c>
      <c r="B370" s="206">
        <v>0</v>
      </c>
      <c r="C370" s="200">
        <v>0</v>
      </c>
      <c r="D370" s="201">
        <v>0</v>
      </c>
      <c r="E370" s="202">
        <v>0</v>
      </c>
      <c r="F370" s="199">
        <v>0</v>
      </c>
      <c r="G370" s="203">
        <v>0</v>
      </c>
      <c r="H370" s="201">
        <v>0</v>
      </c>
      <c r="I370" s="202">
        <v>0</v>
      </c>
      <c r="J370" s="199">
        <v>0</v>
      </c>
      <c r="K370" s="203">
        <v>0</v>
      </c>
      <c r="L370" s="201">
        <v>0</v>
      </c>
      <c r="M370" s="199">
        <v>0</v>
      </c>
      <c r="N370" s="204">
        <v>0</v>
      </c>
      <c r="O370" s="207">
        <v>0</v>
      </c>
      <c r="P370" s="199">
        <v>0</v>
      </c>
      <c r="Q370" s="203">
        <v>0</v>
      </c>
      <c r="R370" s="201">
        <v>0</v>
      </c>
      <c r="S370" s="202">
        <v>0</v>
      </c>
      <c r="T370" s="199">
        <v>0</v>
      </c>
      <c r="U370" s="203">
        <v>0</v>
      </c>
      <c r="V370" s="201">
        <v>0</v>
      </c>
      <c r="W370" s="202">
        <v>0</v>
      </c>
      <c r="X370" s="199">
        <v>0</v>
      </c>
      <c r="Y370" s="203">
        <v>0</v>
      </c>
      <c r="Z370" s="201">
        <v>0</v>
      </c>
      <c r="AA370" s="199">
        <v>0</v>
      </c>
      <c r="AB370" s="173">
        <f t="shared" si="459"/>
        <v>0</v>
      </c>
      <c r="AC370" s="174">
        <f t="shared" si="454"/>
        <v>0</v>
      </c>
      <c r="BI370" s="147" t="s">
        <v>36</v>
      </c>
      <c r="BJ370" s="130">
        <f t="shared" ref="BJ370:CK370" si="480">B370/B374</f>
        <v>0</v>
      </c>
      <c r="BK370" s="131">
        <f t="shared" si="480"/>
        <v>0</v>
      </c>
      <c r="BL370" s="132">
        <f t="shared" si="480"/>
        <v>0</v>
      </c>
      <c r="BM370" s="133">
        <f t="shared" si="480"/>
        <v>0</v>
      </c>
      <c r="BN370" s="130">
        <f t="shared" si="480"/>
        <v>0</v>
      </c>
      <c r="BO370" s="131">
        <f t="shared" si="480"/>
        <v>0</v>
      </c>
      <c r="BP370" s="132">
        <f t="shared" si="480"/>
        <v>0</v>
      </c>
      <c r="BQ370" s="133">
        <f t="shared" si="480"/>
        <v>0</v>
      </c>
      <c r="BR370" s="130">
        <f t="shared" si="480"/>
        <v>0</v>
      </c>
      <c r="BS370" s="131">
        <f t="shared" si="480"/>
        <v>0</v>
      </c>
      <c r="BT370" s="132">
        <f t="shared" si="480"/>
        <v>0</v>
      </c>
      <c r="BU370" s="130">
        <f t="shared" si="480"/>
        <v>0</v>
      </c>
      <c r="BV370" s="134">
        <f t="shared" si="480"/>
        <v>0</v>
      </c>
      <c r="BW370" s="135">
        <f t="shared" si="480"/>
        <v>0</v>
      </c>
      <c r="BX370" s="130">
        <f t="shared" si="480"/>
        <v>0</v>
      </c>
      <c r="BY370" s="131">
        <f t="shared" si="480"/>
        <v>0</v>
      </c>
      <c r="BZ370" s="132">
        <f t="shared" si="480"/>
        <v>0</v>
      </c>
      <c r="CA370" s="133">
        <f t="shared" si="480"/>
        <v>0</v>
      </c>
      <c r="CB370" s="130">
        <f t="shared" si="480"/>
        <v>0</v>
      </c>
      <c r="CC370" s="131">
        <f t="shared" si="480"/>
        <v>0</v>
      </c>
      <c r="CD370" s="132">
        <f t="shared" si="480"/>
        <v>0</v>
      </c>
      <c r="CE370" s="133">
        <f t="shared" si="480"/>
        <v>0</v>
      </c>
      <c r="CF370" s="130">
        <f t="shared" si="480"/>
        <v>0</v>
      </c>
      <c r="CG370" s="131">
        <f t="shared" si="480"/>
        <v>0</v>
      </c>
      <c r="CH370" s="132">
        <f t="shared" si="480"/>
        <v>0</v>
      </c>
      <c r="CI370" s="130">
        <f t="shared" si="480"/>
        <v>0</v>
      </c>
      <c r="CJ370" s="136">
        <f t="shared" si="480"/>
        <v>0</v>
      </c>
      <c r="CK370" s="137">
        <f t="shared" si="480"/>
        <v>0</v>
      </c>
    </row>
    <row r="371" spans="1:89">
      <c r="A371" s="138" t="s">
        <v>37</v>
      </c>
      <c r="B371" s="60">
        <v>0</v>
      </c>
      <c r="C371" s="61">
        <v>0</v>
      </c>
      <c r="D371" s="140">
        <v>0</v>
      </c>
      <c r="E371" s="141">
        <v>0</v>
      </c>
      <c r="F371" s="139">
        <v>0</v>
      </c>
      <c r="G371" s="142">
        <v>0</v>
      </c>
      <c r="H371" s="140">
        <v>0</v>
      </c>
      <c r="I371" s="141">
        <v>0</v>
      </c>
      <c r="J371" s="139">
        <v>0</v>
      </c>
      <c r="K371" s="142">
        <v>0</v>
      </c>
      <c r="L371" s="140">
        <v>0</v>
      </c>
      <c r="M371" s="139">
        <v>0</v>
      </c>
      <c r="N371" s="143">
        <v>0</v>
      </c>
      <c r="O371" s="144">
        <v>0</v>
      </c>
      <c r="P371" s="139">
        <v>0</v>
      </c>
      <c r="Q371" s="142">
        <v>0</v>
      </c>
      <c r="R371" s="140">
        <v>0</v>
      </c>
      <c r="S371" s="141">
        <v>0</v>
      </c>
      <c r="T371" s="139">
        <v>0</v>
      </c>
      <c r="U371" s="142">
        <v>0</v>
      </c>
      <c r="V371" s="140">
        <v>0</v>
      </c>
      <c r="W371" s="141">
        <v>0</v>
      </c>
      <c r="X371" s="139">
        <v>0</v>
      </c>
      <c r="Y371" s="142">
        <v>0</v>
      </c>
      <c r="Z371" s="145">
        <v>0</v>
      </c>
      <c r="AA371" s="146">
        <v>0</v>
      </c>
      <c r="AB371" s="173"/>
      <c r="AC371" s="174">
        <f t="shared" si="454"/>
        <v>0</v>
      </c>
      <c r="BI371" s="138" t="s">
        <v>37</v>
      </c>
      <c r="BJ371" s="130">
        <f t="shared" ref="BJ371:CK371" si="481">B371/B374</f>
        <v>0</v>
      </c>
      <c r="BK371" s="131">
        <f t="shared" si="481"/>
        <v>0</v>
      </c>
      <c r="BL371" s="132">
        <f t="shared" si="481"/>
        <v>0</v>
      </c>
      <c r="BM371" s="133">
        <f t="shared" si="481"/>
        <v>0</v>
      </c>
      <c r="BN371" s="130">
        <f t="shared" si="481"/>
        <v>0</v>
      </c>
      <c r="BO371" s="131">
        <f t="shared" si="481"/>
        <v>0</v>
      </c>
      <c r="BP371" s="132">
        <f t="shared" si="481"/>
        <v>0</v>
      </c>
      <c r="BQ371" s="133">
        <f t="shared" si="481"/>
        <v>0</v>
      </c>
      <c r="BR371" s="130">
        <f t="shared" si="481"/>
        <v>0</v>
      </c>
      <c r="BS371" s="131">
        <f t="shared" si="481"/>
        <v>0</v>
      </c>
      <c r="BT371" s="132">
        <f t="shared" si="481"/>
        <v>0</v>
      </c>
      <c r="BU371" s="130">
        <f t="shared" si="481"/>
        <v>0</v>
      </c>
      <c r="BV371" s="134">
        <f t="shared" si="481"/>
        <v>0</v>
      </c>
      <c r="BW371" s="135">
        <f t="shared" si="481"/>
        <v>0</v>
      </c>
      <c r="BX371" s="130">
        <f t="shared" si="481"/>
        <v>0</v>
      </c>
      <c r="BY371" s="131">
        <f t="shared" si="481"/>
        <v>0</v>
      </c>
      <c r="BZ371" s="132">
        <f t="shared" si="481"/>
        <v>0</v>
      </c>
      <c r="CA371" s="133">
        <f t="shared" si="481"/>
        <v>0</v>
      </c>
      <c r="CB371" s="130">
        <f t="shared" si="481"/>
        <v>0</v>
      </c>
      <c r="CC371" s="131">
        <f t="shared" si="481"/>
        <v>0</v>
      </c>
      <c r="CD371" s="132">
        <f t="shared" si="481"/>
        <v>0</v>
      </c>
      <c r="CE371" s="133">
        <f t="shared" si="481"/>
        <v>0</v>
      </c>
      <c r="CF371" s="130">
        <f t="shared" si="481"/>
        <v>0</v>
      </c>
      <c r="CG371" s="131">
        <f t="shared" si="481"/>
        <v>0</v>
      </c>
      <c r="CH371" s="132">
        <f t="shared" si="481"/>
        <v>0</v>
      </c>
      <c r="CI371" s="130">
        <f t="shared" si="481"/>
        <v>0</v>
      </c>
      <c r="CJ371" s="136">
        <f t="shared" si="481"/>
        <v>0</v>
      </c>
      <c r="CK371" s="137">
        <f t="shared" si="481"/>
        <v>0</v>
      </c>
    </row>
    <row r="372" spans="1:89">
      <c r="A372" s="147" t="s">
        <v>38</v>
      </c>
      <c r="B372" s="58"/>
      <c r="C372" s="59"/>
      <c r="D372" s="153"/>
      <c r="E372" s="150"/>
      <c r="F372" s="151"/>
      <c r="G372" s="152"/>
      <c r="H372" s="153"/>
      <c r="I372" s="150"/>
      <c r="J372" s="151"/>
      <c r="K372" s="152"/>
      <c r="L372" s="153"/>
      <c r="M372" s="151"/>
      <c r="N372" s="155"/>
      <c r="O372" s="154"/>
      <c r="P372" s="151"/>
      <c r="Q372" s="152"/>
      <c r="R372" s="153"/>
      <c r="S372" s="150"/>
      <c r="T372" s="151"/>
      <c r="U372" s="152"/>
      <c r="V372" s="153"/>
      <c r="W372" s="150"/>
      <c r="X372" s="151"/>
      <c r="Y372" s="152"/>
      <c r="Z372" s="149"/>
      <c r="AA372" s="148"/>
      <c r="AB372" s="171"/>
      <c r="AC372" s="174"/>
      <c r="BI372" s="147" t="s">
        <v>38</v>
      </c>
      <c r="BJ372" s="130">
        <f t="shared" ref="BJ372:CK372" si="482">B372/B374</f>
        <v>0</v>
      </c>
      <c r="BK372" s="131">
        <f t="shared" si="482"/>
        <v>0</v>
      </c>
      <c r="BL372" s="132">
        <f t="shared" si="482"/>
        <v>0</v>
      </c>
      <c r="BM372" s="133">
        <f t="shared" si="482"/>
        <v>0</v>
      </c>
      <c r="BN372" s="130">
        <f t="shared" si="482"/>
        <v>0</v>
      </c>
      <c r="BO372" s="131">
        <f t="shared" si="482"/>
        <v>0</v>
      </c>
      <c r="BP372" s="132">
        <f t="shared" si="482"/>
        <v>0</v>
      </c>
      <c r="BQ372" s="133">
        <f t="shared" si="482"/>
        <v>0</v>
      </c>
      <c r="BR372" s="130">
        <f t="shared" si="482"/>
        <v>0</v>
      </c>
      <c r="BS372" s="131">
        <f t="shared" si="482"/>
        <v>0</v>
      </c>
      <c r="BT372" s="132">
        <f t="shared" si="482"/>
        <v>0</v>
      </c>
      <c r="BU372" s="130">
        <f t="shared" si="482"/>
        <v>0</v>
      </c>
      <c r="BV372" s="134">
        <f t="shared" si="482"/>
        <v>0</v>
      </c>
      <c r="BW372" s="135">
        <f t="shared" si="482"/>
        <v>0</v>
      </c>
      <c r="BX372" s="130">
        <f t="shared" si="482"/>
        <v>0</v>
      </c>
      <c r="BY372" s="131">
        <f t="shared" si="482"/>
        <v>0</v>
      </c>
      <c r="BZ372" s="132">
        <f t="shared" si="482"/>
        <v>0</v>
      </c>
      <c r="CA372" s="133">
        <f t="shared" si="482"/>
        <v>0</v>
      </c>
      <c r="CB372" s="130">
        <f t="shared" si="482"/>
        <v>0</v>
      </c>
      <c r="CC372" s="131">
        <f t="shared" si="482"/>
        <v>0</v>
      </c>
      <c r="CD372" s="132">
        <f t="shared" si="482"/>
        <v>0</v>
      </c>
      <c r="CE372" s="133">
        <f t="shared" si="482"/>
        <v>0</v>
      </c>
      <c r="CF372" s="130">
        <f t="shared" si="482"/>
        <v>0</v>
      </c>
      <c r="CG372" s="131">
        <f t="shared" si="482"/>
        <v>0</v>
      </c>
      <c r="CH372" s="132">
        <f t="shared" si="482"/>
        <v>0</v>
      </c>
      <c r="CI372" s="130">
        <f t="shared" si="482"/>
        <v>0</v>
      </c>
      <c r="CJ372" s="136">
        <f t="shared" si="482"/>
        <v>0</v>
      </c>
      <c r="CK372" s="137">
        <f t="shared" si="482"/>
        <v>0</v>
      </c>
    </row>
    <row r="373" spans="1:89" ht="14" thickBot="1">
      <c r="A373" s="138" t="s">
        <v>39</v>
      </c>
      <c r="B373" s="60"/>
      <c r="C373" s="61"/>
      <c r="D373" s="140"/>
      <c r="E373" s="141"/>
      <c r="F373" s="139"/>
      <c r="G373" s="142"/>
      <c r="H373" s="140"/>
      <c r="I373" s="141"/>
      <c r="J373" s="139"/>
      <c r="K373" s="142"/>
      <c r="L373" s="140"/>
      <c r="M373" s="139"/>
      <c r="N373" s="143"/>
      <c r="O373" s="144"/>
      <c r="P373" s="139"/>
      <c r="Q373" s="142"/>
      <c r="R373" s="140"/>
      <c r="S373" s="141"/>
      <c r="T373" s="139"/>
      <c r="U373" s="142"/>
      <c r="V373" s="140"/>
      <c r="W373" s="141"/>
      <c r="X373" s="139"/>
      <c r="Y373" s="142"/>
      <c r="Z373" s="145"/>
      <c r="AA373" s="146"/>
      <c r="AB373" s="171">
        <f>B373+D373+F373+H373+J373+L373+N373+P373+R373+T373+V373+X373+Z373</f>
        <v>0</v>
      </c>
      <c r="AC373" s="174"/>
      <c r="BI373" s="138" t="s">
        <v>39</v>
      </c>
      <c r="BJ373" s="130">
        <f t="shared" ref="BJ373:CK373" si="483">B373/B374</f>
        <v>0</v>
      </c>
      <c r="BK373" s="131">
        <f t="shared" si="483"/>
        <v>0</v>
      </c>
      <c r="BL373" s="132">
        <f t="shared" si="483"/>
        <v>0</v>
      </c>
      <c r="BM373" s="133">
        <f t="shared" si="483"/>
        <v>0</v>
      </c>
      <c r="BN373" s="130">
        <f t="shared" si="483"/>
        <v>0</v>
      </c>
      <c r="BO373" s="131">
        <f t="shared" si="483"/>
        <v>0</v>
      </c>
      <c r="BP373" s="132">
        <f t="shared" si="483"/>
        <v>0</v>
      </c>
      <c r="BQ373" s="133">
        <f t="shared" si="483"/>
        <v>0</v>
      </c>
      <c r="BR373" s="130">
        <f t="shared" si="483"/>
        <v>0</v>
      </c>
      <c r="BS373" s="131">
        <f t="shared" si="483"/>
        <v>0</v>
      </c>
      <c r="BT373" s="132">
        <f t="shared" si="483"/>
        <v>0</v>
      </c>
      <c r="BU373" s="130">
        <f t="shared" si="483"/>
        <v>0</v>
      </c>
      <c r="BV373" s="134">
        <f t="shared" si="483"/>
        <v>0</v>
      </c>
      <c r="BW373" s="135">
        <f t="shared" si="483"/>
        <v>0</v>
      </c>
      <c r="BX373" s="130">
        <f t="shared" si="483"/>
        <v>0</v>
      </c>
      <c r="BY373" s="131">
        <f t="shared" si="483"/>
        <v>0</v>
      </c>
      <c r="BZ373" s="132">
        <f t="shared" si="483"/>
        <v>0</v>
      </c>
      <c r="CA373" s="133">
        <f t="shared" si="483"/>
        <v>0</v>
      </c>
      <c r="CB373" s="130">
        <f t="shared" si="483"/>
        <v>0</v>
      </c>
      <c r="CC373" s="131">
        <f t="shared" si="483"/>
        <v>0</v>
      </c>
      <c r="CD373" s="132">
        <f t="shared" si="483"/>
        <v>0</v>
      </c>
      <c r="CE373" s="133">
        <f t="shared" si="483"/>
        <v>0</v>
      </c>
      <c r="CF373" s="130">
        <f t="shared" si="483"/>
        <v>0</v>
      </c>
      <c r="CG373" s="131">
        <f t="shared" si="483"/>
        <v>0</v>
      </c>
      <c r="CH373" s="132">
        <f t="shared" si="483"/>
        <v>0</v>
      </c>
      <c r="CI373" s="130">
        <f t="shared" si="483"/>
        <v>0</v>
      </c>
      <c r="CJ373" s="136">
        <f t="shared" si="483"/>
        <v>0</v>
      </c>
      <c r="CK373" s="137">
        <f t="shared" si="483"/>
        <v>0</v>
      </c>
    </row>
    <row r="374" spans="1:89" ht="15" thickTop="1" thickBot="1">
      <c r="A374" s="242" t="s">
        <v>13</v>
      </c>
      <c r="B374" s="281">
        <f>SUM(B350:B373)</f>
        <v>58941</v>
      </c>
      <c r="C374" s="281">
        <f t="shared" ref="C374:AA374" si="484">SUM(C350:C373)</f>
        <v>34791</v>
      </c>
      <c r="D374" s="281">
        <f t="shared" si="484"/>
        <v>24460</v>
      </c>
      <c r="E374" s="281">
        <f t="shared" si="484"/>
        <v>20855</v>
      </c>
      <c r="F374" s="281">
        <f t="shared" si="484"/>
        <v>12695</v>
      </c>
      <c r="G374" s="281">
        <f t="shared" si="484"/>
        <v>8138</v>
      </c>
      <c r="H374" s="281">
        <f t="shared" si="484"/>
        <v>28713</v>
      </c>
      <c r="I374" s="281">
        <f t="shared" si="484"/>
        <v>40506</v>
      </c>
      <c r="J374" s="281">
        <f t="shared" si="484"/>
        <v>6469</v>
      </c>
      <c r="K374" s="281">
        <f t="shared" si="484"/>
        <v>8398</v>
      </c>
      <c r="L374" s="281">
        <f t="shared" si="484"/>
        <v>11971</v>
      </c>
      <c r="M374" s="281">
        <f t="shared" si="484"/>
        <v>23253</v>
      </c>
      <c r="N374" s="281">
        <f t="shared" si="484"/>
        <v>26524</v>
      </c>
      <c r="O374" s="281">
        <f t="shared" si="484"/>
        <v>36746</v>
      </c>
      <c r="P374" s="281">
        <f t="shared" si="484"/>
        <v>16482</v>
      </c>
      <c r="Q374" s="281">
        <f t="shared" si="484"/>
        <v>20879</v>
      </c>
      <c r="R374" s="281">
        <f t="shared" si="484"/>
        <v>21448</v>
      </c>
      <c r="S374" s="281">
        <f t="shared" si="484"/>
        <v>23600</v>
      </c>
      <c r="T374" s="281">
        <f t="shared" si="484"/>
        <v>9153</v>
      </c>
      <c r="U374" s="281">
        <f t="shared" si="484"/>
        <v>12278</v>
      </c>
      <c r="V374" s="281">
        <f t="shared" si="484"/>
        <v>25689</v>
      </c>
      <c r="W374" s="281">
        <f t="shared" si="484"/>
        <v>30334</v>
      </c>
      <c r="X374" s="281">
        <f t="shared" si="484"/>
        <v>24915</v>
      </c>
      <c r="Y374" s="281">
        <f t="shared" si="484"/>
        <v>16269</v>
      </c>
      <c r="Z374" s="281">
        <f t="shared" si="484"/>
        <v>56012</v>
      </c>
      <c r="AA374" s="281">
        <f t="shared" si="484"/>
        <v>46965</v>
      </c>
      <c r="AB374" s="175">
        <f>SUM(AB350:AB373)</f>
        <v>323472</v>
      </c>
      <c r="AC374" s="176">
        <f>SUM(AC350:AC373)</f>
        <v>323012</v>
      </c>
      <c r="BI374" s="242" t="s">
        <v>13</v>
      </c>
      <c r="BJ374" s="156">
        <f>SUM(BJ350:BJ373)</f>
        <v>1</v>
      </c>
      <c r="BK374" s="157">
        <f t="shared" ref="BK374:CK374" si="485">SUM(BK350:BK373)</f>
        <v>1</v>
      </c>
      <c r="BL374" s="156">
        <f t="shared" si="485"/>
        <v>1.0000000000000002</v>
      </c>
      <c r="BM374" s="157">
        <f t="shared" si="485"/>
        <v>0.99999999999999989</v>
      </c>
      <c r="BN374" s="156">
        <f t="shared" si="485"/>
        <v>0.99999999999999989</v>
      </c>
      <c r="BO374" s="157">
        <f t="shared" si="485"/>
        <v>1</v>
      </c>
      <c r="BP374" s="156">
        <f t="shared" si="485"/>
        <v>0.99999999999999989</v>
      </c>
      <c r="BQ374" s="157">
        <f t="shared" si="485"/>
        <v>0.99999999999999989</v>
      </c>
      <c r="BR374" s="156">
        <f t="shared" si="485"/>
        <v>1</v>
      </c>
      <c r="BS374" s="157">
        <f t="shared" si="485"/>
        <v>1</v>
      </c>
      <c r="BT374" s="156">
        <f t="shared" si="485"/>
        <v>1</v>
      </c>
      <c r="BU374" s="157">
        <f t="shared" si="485"/>
        <v>1</v>
      </c>
      <c r="BV374" s="156">
        <f t="shared" si="485"/>
        <v>0.99999999999999989</v>
      </c>
      <c r="BW374" s="157">
        <f t="shared" si="485"/>
        <v>0.99999999999999989</v>
      </c>
      <c r="BX374" s="156">
        <f t="shared" si="485"/>
        <v>1</v>
      </c>
      <c r="BY374" s="157">
        <f t="shared" si="485"/>
        <v>0.99999999999999989</v>
      </c>
      <c r="BZ374" s="156">
        <f t="shared" si="485"/>
        <v>1.0000000000000002</v>
      </c>
      <c r="CA374" s="157">
        <f t="shared" si="485"/>
        <v>0.99999999999999978</v>
      </c>
      <c r="CB374" s="156">
        <f t="shared" si="485"/>
        <v>1</v>
      </c>
      <c r="CC374" s="157">
        <f t="shared" si="485"/>
        <v>1</v>
      </c>
      <c r="CD374" s="156">
        <f t="shared" si="485"/>
        <v>1</v>
      </c>
      <c r="CE374" s="157">
        <f t="shared" si="485"/>
        <v>1.0000000000000002</v>
      </c>
      <c r="CF374" s="156">
        <f t="shared" si="485"/>
        <v>1.0000000000000002</v>
      </c>
      <c r="CG374" s="157">
        <f t="shared" si="485"/>
        <v>1</v>
      </c>
      <c r="CH374" s="156">
        <f t="shared" si="485"/>
        <v>1</v>
      </c>
      <c r="CI374" s="157">
        <f t="shared" si="485"/>
        <v>1.0000000000000002</v>
      </c>
      <c r="CJ374" s="156">
        <f t="shared" si="485"/>
        <v>1.0000000000000002</v>
      </c>
      <c r="CK374" s="157">
        <f t="shared" si="485"/>
        <v>0.99999999999999978</v>
      </c>
    </row>
    <row r="375" spans="1:89" ht="14" thickTop="1">
      <c r="A375" s="190"/>
    </row>
    <row r="377" spans="1:89">
      <c r="A377" s="318">
        <f>+A346+1</f>
        <v>43537</v>
      </c>
      <c r="B377" s="318"/>
      <c r="C377" s="318"/>
      <c r="D377" s="318"/>
      <c r="BI377" s="317">
        <f>+BI346+1</f>
        <v>43537</v>
      </c>
      <c r="BJ377" s="317"/>
      <c r="BK377" s="317"/>
      <c r="BL377" s="317"/>
    </row>
    <row r="378" spans="1:89" ht="14" thickBot="1">
      <c r="AE378" s="246" t="s">
        <v>87</v>
      </c>
    </row>
    <row r="379" spans="1:89" ht="15" thickTop="1" thickBot="1">
      <c r="A379" s="315" t="s">
        <v>0</v>
      </c>
      <c r="B379" s="309" t="s">
        <v>1</v>
      </c>
      <c r="C379" s="310"/>
      <c r="D379" s="309" t="s">
        <v>2</v>
      </c>
      <c r="E379" s="310"/>
      <c r="F379" s="309" t="s">
        <v>3</v>
      </c>
      <c r="G379" s="310"/>
      <c r="H379" s="309" t="s">
        <v>4</v>
      </c>
      <c r="I379" s="310"/>
      <c r="J379" s="309" t="s">
        <v>5</v>
      </c>
      <c r="K379" s="310"/>
      <c r="L379" s="309" t="s">
        <v>6</v>
      </c>
      <c r="M379" s="310"/>
      <c r="N379" s="309" t="s">
        <v>7</v>
      </c>
      <c r="O379" s="310"/>
      <c r="P379" s="309" t="s">
        <v>8</v>
      </c>
      <c r="Q379" s="310"/>
      <c r="R379" s="309" t="s">
        <v>9</v>
      </c>
      <c r="S379" s="310"/>
      <c r="T379" s="309" t="s">
        <v>10</v>
      </c>
      <c r="U379" s="310"/>
      <c r="V379" s="309" t="s">
        <v>11</v>
      </c>
      <c r="W379" s="310"/>
      <c r="X379" s="309" t="s">
        <v>12</v>
      </c>
      <c r="Y379" s="310"/>
      <c r="Z379" s="311" t="s">
        <v>40</v>
      </c>
      <c r="AA379" s="312"/>
      <c r="AB379" s="313" t="s">
        <v>41</v>
      </c>
      <c r="AC379" s="314"/>
      <c r="AE379" s="315" t="s">
        <v>0</v>
      </c>
      <c r="AF379" s="309" t="s">
        <v>1</v>
      </c>
      <c r="AG379" s="310"/>
      <c r="AH379" s="309" t="s">
        <v>2</v>
      </c>
      <c r="AI379" s="310"/>
      <c r="AJ379" s="309" t="s">
        <v>3</v>
      </c>
      <c r="AK379" s="310"/>
      <c r="AL379" s="309" t="s">
        <v>4</v>
      </c>
      <c r="AM379" s="310"/>
      <c r="AN379" s="309" t="s">
        <v>5</v>
      </c>
      <c r="AO379" s="310"/>
      <c r="AP379" s="309" t="s">
        <v>6</v>
      </c>
      <c r="AQ379" s="310"/>
      <c r="AR379" s="309" t="s">
        <v>7</v>
      </c>
      <c r="AS379" s="310"/>
      <c r="AT379" s="309" t="s">
        <v>8</v>
      </c>
      <c r="AU379" s="310"/>
      <c r="AV379" s="309" t="s">
        <v>9</v>
      </c>
      <c r="AW379" s="310"/>
      <c r="AX379" s="309" t="s">
        <v>10</v>
      </c>
      <c r="AY379" s="310"/>
      <c r="AZ379" s="309" t="s">
        <v>11</v>
      </c>
      <c r="BA379" s="310"/>
      <c r="BB379" s="309" t="s">
        <v>12</v>
      </c>
      <c r="BC379" s="310"/>
      <c r="BD379" s="311" t="s">
        <v>40</v>
      </c>
      <c r="BE379" s="312"/>
      <c r="BF379" s="313" t="s">
        <v>41</v>
      </c>
      <c r="BG379" s="314"/>
      <c r="BI379" s="315" t="s">
        <v>0</v>
      </c>
      <c r="BJ379" s="309" t="s">
        <v>1</v>
      </c>
      <c r="BK379" s="310"/>
      <c r="BL379" s="309" t="s">
        <v>2</v>
      </c>
      <c r="BM379" s="310"/>
      <c r="BN379" s="309" t="s">
        <v>3</v>
      </c>
      <c r="BO379" s="310"/>
      <c r="BP379" s="309" t="s">
        <v>4</v>
      </c>
      <c r="BQ379" s="310"/>
      <c r="BR379" s="309" t="s">
        <v>5</v>
      </c>
      <c r="BS379" s="310"/>
      <c r="BT379" s="309" t="s">
        <v>6</v>
      </c>
      <c r="BU379" s="310"/>
      <c r="BV379" s="309" t="s">
        <v>7</v>
      </c>
      <c r="BW379" s="310"/>
      <c r="BX379" s="309" t="s">
        <v>8</v>
      </c>
      <c r="BY379" s="310"/>
      <c r="BZ379" s="309" t="s">
        <v>9</v>
      </c>
      <c r="CA379" s="310"/>
      <c r="CB379" s="309" t="s">
        <v>10</v>
      </c>
      <c r="CC379" s="310"/>
      <c r="CD379" s="309" t="s">
        <v>11</v>
      </c>
      <c r="CE379" s="310"/>
      <c r="CF379" s="309" t="s">
        <v>12</v>
      </c>
      <c r="CG379" s="310"/>
      <c r="CH379" s="311" t="s">
        <v>40</v>
      </c>
      <c r="CI379" s="312"/>
      <c r="CJ379" s="309" t="s">
        <v>41</v>
      </c>
      <c r="CK379" s="310"/>
    </row>
    <row r="380" spans="1:89" ht="15" thickTop="1" thickBot="1">
      <c r="A380" s="316"/>
      <c r="B380" s="117" t="s">
        <v>14</v>
      </c>
      <c r="C380" s="118" t="s">
        <v>15</v>
      </c>
      <c r="D380" s="119" t="s">
        <v>14</v>
      </c>
      <c r="E380" s="120" t="s">
        <v>15</v>
      </c>
      <c r="F380" s="117" t="s">
        <v>14</v>
      </c>
      <c r="G380" s="118" t="s">
        <v>15</v>
      </c>
      <c r="H380" s="119" t="s">
        <v>14</v>
      </c>
      <c r="I380" s="120" t="s">
        <v>15</v>
      </c>
      <c r="J380" s="117" t="s">
        <v>14</v>
      </c>
      <c r="K380" s="118" t="s">
        <v>15</v>
      </c>
      <c r="L380" s="119" t="s">
        <v>14</v>
      </c>
      <c r="M380" s="117" t="s">
        <v>15</v>
      </c>
      <c r="N380" s="121" t="s">
        <v>14</v>
      </c>
      <c r="O380" s="122" t="s">
        <v>15</v>
      </c>
      <c r="P380" s="117" t="s">
        <v>14</v>
      </c>
      <c r="Q380" s="118" t="s">
        <v>15</v>
      </c>
      <c r="R380" s="119" t="s">
        <v>14</v>
      </c>
      <c r="S380" s="120" t="s">
        <v>15</v>
      </c>
      <c r="T380" s="117" t="s">
        <v>14</v>
      </c>
      <c r="U380" s="118" t="s">
        <v>15</v>
      </c>
      <c r="V380" s="119" t="s">
        <v>14</v>
      </c>
      <c r="W380" s="120" t="s">
        <v>15</v>
      </c>
      <c r="X380" s="117" t="s">
        <v>14</v>
      </c>
      <c r="Y380" s="118" t="s">
        <v>15</v>
      </c>
      <c r="Z380" s="28" t="s">
        <v>14</v>
      </c>
      <c r="AA380" s="123" t="s">
        <v>15</v>
      </c>
      <c r="AB380" s="177" t="s">
        <v>14</v>
      </c>
      <c r="AC380" s="178" t="s">
        <v>15</v>
      </c>
      <c r="AE380" s="316"/>
      <c r="AF380" s="117" t="s">
        <v>14</v>
      </c>
      <c r="AG380" s="118" t="s">
        <v>15</v>
      </c>
      <c r="AH380" s="119" t="s">
        <v>14</v>
      </c>
      <c r="AI380" s="120" t="s">
        <v>15</v>
      </c>
      <c r="AJ380" s="117" t="s">
        <v>14</v>
      </c>
      <c r="AK380" s="118" t="s">
        <v>15</v>
      </c>
      <c r="AL380" s="119" t="s">
        <v>14</v>
      </c>
      <c r="AM380" s="120" t="s">
        <v>15</v>
      </c>
      <c r="AN380" s="117" t="s">
        <v>14</v>
      </c>
      <c r="AO380" s="118" t="s">
        <v>15</v>
      </c>
      <c r="AP380" s="119" t="s">
        <v>14</v>
      </c>
      <c r="AQ380" s="117" t="s">
        <v>15</v>
      </c>
      <c r="AR380" s="121" t="s">
        <v>14</v>
      </c>
      <c r="AS380" s="122" t="s">
        <v>15</v>
      </c>
      <c r="AT380" s="117" t="s">
        <v>14</v>
      </c>
      <c r="AU380" s="118" t="s">
        <v>15</v>
      </c>
      <c r="AV380" s="119" t="s">
        <v>14</v>
      </c>
      <c r="AW380" s="120" t="s">
        <v>15</v>
      </c>
      <c r="AX380" s="117" t="s">
        <v>14</v>
      </c>
      <c r="AY380" s="118" t="s">
        <v>15</v>
      </c>
      <c r="AZ380" s="119" t="s">
        <v>14</v>
      </c>
      <c r="BA380" s="120" t="s">
        <v>15</v>
      </c>
      <c r="BB380" s="117" t="s">
        <v>14</v>
      </c>
      <c r="BC380" s="118" t="s">
        <v>15</v>
      </c>
      <c r="BD380" s="28" t="s">
        <v>14</v>
      </c>
      <c r="BE380" s="123" t="s">
        <v>15</v>
      </c>
      <c r="BF380" s="177" t="s">
        <v>14</v>
      </c>
      <c r="BG380" s="178" t="s">
        <v>15</v>
      </c>
      <c r="BI380" s="316"/>
      <c r="BJ380" s="117" t="s">
        <v>14</v>
      </c>
      <c r="BK380" s="118" t="s">
        <v>15</v>
      </c>
      <c r="BL380" s="119" t="s">
        <v>14</v>
      </c>
      <c r="BM380" s="120" t="s">
        <v>15</v>
      </c>
      <c r="BN380" s="117" t="s">
        <v>14</v>
      </c>
      <c r="BO380" s="118" t="s">
        <v>15</v>
      </c>
      <c r="BP380" s="119" t="s">
        <v>14</v>
      </c>
      <c r="BQ380" s="120" t="s">
        <v>15</v>
      </c>
      <c r="BR380" s="117" t="s">
        <v>14</v>
      </c>
      <c r="BS380" s="118" t="s">
        <v>15</v>
      </c>
      <c r="BT380" s="119" t="s">
        <v>14</v>
      </c>
      <c r="BU380" s="117" t="s">
        <v>15</v>
      </c>
      <c r="BV380" s="121" t="s">
        <v>14</v>
      </c>
      <c r="BW380" s="122" t="s">
        <v>15</v>
      </c>
      <c r="BX380" s="117" t="s">
        <v>14</v>
      </c>
      <c r="BY380" s="118" t="s">
        <v>15</v>
      </c>
      <c r="BZ380" s="119" t="s">
        <v>14</v>
      </c>
      <c r="CA380" s="120" t="s">
        <v>15</v>
      </c>
      <c r="CB380" s="117" t="s">
        <v>14</v>
      </c>
      <c r="CC380" s="118" t="s">
        <v>15</v>
      </c>
      <c r="CD380" s="119" t="s">
        <v>14</v>
      </c>
      <c r="CE380" s="120" t="s">
        <v>15</v>
      </c>
      <c r="CF380" s="117" t="s">
        <v>14</v>
      </c>
      <c r="CG380" s="118" t="s">
        <v>15</v>
      </c>
      <c r="CH380" s="28" t="s">
        <v>14</v>
      </c>
      <c r="CI380" s="123" t="s">
        <v>15</v>
      </c>
      <c r="CJ380" s="121" t="s">
        <v>14</v>
      </c>
      <c r="CK380" s="122" t="s">
        <v>15</v>
      </c>
    </row>
    <row r="381" spans="1:89" ht="14" thickTop="1">
      <c r="A381" s="126" t="s">
        <v>16</v>
      </c>
      <c r="B381" s="127"/>
      <c r="C381" s="189"/>
      <c r="D381" s="128"/>
      <c r="E381" s="181"/>
      <c r="F381" s="127"/>
      <c r="G381" s="129"/>
      <c r="H381" s="128"/>
      <c r="I381" s="181"/>
      <c r="J381" s="127"/>
      <c r="K381" s="129"/>
      <c r="L381" s="128"/>
      <c r="M381" s="127"/>
      <c r="N381" s="180"/>
      <c r="O381" s="182"/>
      <c r="P381" s="127"/>
      <c r="Q381" s="129"/>
      <c r="R381" s="128"/>
      <c r="S381" s="181"/>
      <c r="T381" s="127"/>
      <c r="U381" s="129"/>
      <c r="V381" s="128"/>
      <c r="W381" s="181"/>
      <c r="X381" s="127"/>
      <c r="Y381" s="129"/>
      <c r="Z381" s="187"/>
      <c r="AA381" s="188"/>
      <c r="AB381" s="171">
        <f>B381+D381+F381+H381+J381+L381+N381+P381+R381+T381+V381+X381+Z381</f>
        <v>0</v>
      </c>
      <c r="AC381" s="172">
        <f>C381+E381+G381+I381+K381+M381+O381+Q381+S381+U381+W381+Y381+AA381</f>
        <v>0</v>
      </c>
      <c r="AE381" s="254" t="str">
        <f>$AE$9</f>
        <v>07:00 - 07:59</v>
      </c>
      <c r="AF381" s="127">
        <f>SUMIF($A$9:$A$32,$AE381,B$381:B$404)</f>
        <v>5554</v>
      </c>
      <c r="AG381" s="189">
        <f t="shared" ref="AG381:BE383" si="486">SUMIF($A$9:$A$32,$AE381,C$381:C$404)</f>
        <v>1002</v>
      </c>
      <c r="AH381" s="128">
        <f t="shared" si="486"/>
        <v>1552</v>
      </c>
      <c r="AI381" s="181">
        <f t="shared" si="486"/>
        <v>1327</v>
      </c>
      <c r="AJ381" s="127">
        <f t="shared" si="486"/>
        <v>892</v>
      </c>
      <c r="AK381" s="129">
        <f t="shared" si="486"/>
        <v>682</v>
      </c>
      <c r="AL381" s="128">
        <f t="shared" si="486"/>
        <v>1355</v>
      </c>
      <c r="AM381" s="181">
        <f t="shared" si="486"/>
        <v>1876</v>
      </c>
      <c r="AN381" s="127">
        <f t="shared" si="486"/>
        <v>445</v>
      </c>
      <c r="AO381" s="129">
        <f t="shared" si="486"/>
        <v>990</v>
      </c>
      <c r="AP381" s="128">
        <f t="shared" si="486"/>
        <v>529</v>
      </c>
      <c r="AQ381" s="127">
        <f t="shared" si="486"/>
        <v>2340</v>
      </c>
      <c r="AR381" s="180">
        <f t="shared" si="486"/>
        <v>1839</v>
      </c>
      <c r="AS381" s="182">
        <f t="shared" si="486"/>
        <v>2975</v>
      </c>
      <c r="AT381" s="127">
        <f t="shared" si="486"/>
        <v>1504</v>
      </c>
      <c r="AU381" s="129">
        <f t="shared" si="486"/>
        <v>1573</v>
      </c>
      <c r="AV381" s="128">
        <f t="shared" si="486"/>
        <v>1852</v>
      </c>
      <c r="AW381" s="181">
        <f t="shared" si="486"/>
        <v>1697</v>
      </c>
      <c r="AX381" s="127">
        <f t="shared" si="486"/>
        <v>363</v>
      </c>
      <c r="AY381" s="129">
        <f t="shared" si="486"/>
        <v>1899</v>
      </c>
      <c r="AZ381" s="128">
        <f t="shared" si="486"/>
        <v>1130</v>
      </c>
      <c r="BA381" s="181">
        <f t="shared" si="486"/>
        <v>2647</v>
      </c>
      <c r="BB381" s="127">
        <f t="shared" si="486"/>
        <v>1540</v>
      </c>
      <c r="BC381" s="129">
        <f t="shared" si="486"/>
        <v>1704</v>
      </c>
      <c r="BD381" s="187">
        <f t="shared" si="486"/>
        <v>4891</v>
      </c>
      <c r="BE381" s="188">
        <f t="shared" si="486"/>
        <v>2812</v>
      </c>
      <c r="BF381" s="171">
        <f>AF381+AH381+AJ381+AL381+AN381+AP381+AR381+AT381+AV381+AX381+AZ381+BB381+BD381</f>
        <v>23446</v>
      </c>
      <c r="BG381" s="172">
        <f>AG381+AI381+AK381+AM381+AO381+AQ381+AS381+AU381+AW381+AY381+BA381+BC381+BE381</f>
        <v>23524</v>
      </c>
      <c r="BI381" s="126" t="s">
        <v>16</v>
      </c>
      <c r="BJ381" s="130">
        <f t="shared" ref="BJ381:CK381" si="487">B381/B405</f>
        <v>0</v>
      </c>
      <c r="BK381" s="131">
        <f t="shared" si="487"/>
        <v>0</v>
      </c>
      <c r="BL381" s="132">
        <f t="shared" si="487"/>
        <v>0</v>
      </c>
      <c r="BM381" s="133">
        <f t="shared" si="487"/>
        <v>0</v>
      </c>
      <c r="BN381" s="130">
        <f t="shared" si="487"/>
        <v>0</v>
      </c>
      <c r="BO381" s="131">
        <f t="shared" si="487"/>
        <v>0</v>
      </c>
      <c r="BP381" s="132">
        <f t="shared" si="487"/>
        <v>0</v>
      </c>
      <c r="BQ381" s="133">
        <f t="shared" si="487"/>
        <v>0</v>
      </c>
      <c r="BR381" s="130">
        <f t="shared" si="487"/>
        <v>0</v>
      </c>
      <c r="BS381" s="131">
        <f t="shared" si="487"/>
        <v>0</v>
      </c>
      <c r="BT381" s="132">
        <f t="shared" si="487"/>
        <v>0</v>
      </c>
      <c r="BU381" s="130">
        <f t="shared" si="487"/>
        <v>0</v>
      </c>
      <c r="BV381" s="134">
        <f t="shared" si="487"/>
        <v>0</v>
      </c>
      <c r="BW381" s="135">
        <f t="shared" si="487"/>
        <v>0</v>
      </c>
      <c r="BX381" s="130">
        <f t="shared" si="487"/>
        <v>0</v>
      </c>
      <c r="BY381" s="131">
        <f t="shared" si="487"/>
        <v>0</v>
      </c>
      <c r="BZ381" s="132">
        <f t="shared" si="487"/>
        <v>0</v>
      </c>
      <c r="CA381" s="133">
        <f t="shared" si="487"/>
        <v>0</v>
      </c>
      <c r="CB381" s="130">
        <f t="shared" si="487"/>
        <v>0</v>
      </c>
      <c r="CC381" s="131">
        <f t="shared" si="487"/>
        <v>0</v>
      </c>
      <c r="CD381" s="132">
        <f t="shared" si="487"/>
        <v>0</v>
      </c>
      <c r="CE381" s="133">
        <f t="shared" si="487"/>
        <v>0</v>
      </c>
      <c r="CF381" s="130">
        <f t="shared" si="487"/>
        <v>0</v>
      </c>
      <c r="CG381" s="131">
        <f t="shared" si="487"/>
        <v>0</v>
      </c>
      <c r="CH381" s="132">
        <f t="shared" si="487"/>
        <v>0</v>
      </c>
      <c r="CI381" s="130">
        <f t="shared" si="487"/>
        <v>0</v>
      </c>
      <c r="CJ381" s="136">
        <f t="shared" si="487"/>
        <v>0</v>
      </c>
      <c r="CK381" s="137">
        <f t="shared" si="487"/>
        <v>0</v>
      </c>
    </row>
    <row r="382" spans="1:89">
      <c r="A382" s="138" t="s">
        <v>17</v>
      </c>
      <c r="B382" s="192">
        <v>535</v>
      </c>
      <c r="C382" s="193">
        <v>0</v>
      </c>
      <c r="D382" s="194">
        <v>232</v>
      </c>
      <c r="E382" s="195">
        <v>0</v>
      </c>
      <c r="F382" s="192">
        <v>50</v>
      </c>
      <c r="G382" s="196">
        <v>0</v>
      </c>
      <c r="H382" s="194">
        <v>283</v>
      </c>
      <c r="I382" s="195">
        <v>11</v>
      </c>
      <c r="J382" s="192">
        <v>5</v>
      </c>
      <c r="K382" s="196">
        <v>4</v>
      </c>
      <c r="L382" s="194">
        <v>8</v>
      </c>
      <c r="M382" s="192">
        <v>21</v>
      </c>
      <c r="N382" s="197">
        <v>39</v>
      </c>
      <c r="O382" s="198">
        <v>31</v>
      </c>
      <c r="P382" s="192">
        <v>14</v>
      </c>
      <c r="Q382" s="196">
        <v>16</v>
      </c>
      <c r="R382" s="194">
        <v>11</v>
      </c>
      <c r="S382" s="195">
        <v>18</v>
      </c>
      <c r="T382" s="192">
        <v>2</v>
      </c>
      <c r="U382" s="196">
        <v>0</v>
      </c>
      <c r="V382" s="194">
        <v>7</v>
      </c>
      <c r="W382" s="195">
        <v>0</v>
      </c>
      <c r="X382" s="192">
        <v>0</v>
      </c>
      <c r="Y382" s="196">
        <v>0</v>
      </c>
      <c r="Z382" s="194">
        <v>0</v>
      </c>
      <c r="AA382" s="192">
        <v>0</v>
      </c>
      <c r="AB382" s="173">
        <f t="shared" ref="AB382:AC397" si="488">B382+D382+F382+H382+J382+L382+N382+P382+R382+T382+V382+X382+Z382</f>
        <v>1186</v>
      </c>
      <c r="AC382" s="174">
        <f t="shared" si="488"/>
        <v>101</v>
      </c>
      <c r="AE382" s="255" t="str">
        <f>$AE$10</f>
        <v>08:00 - 08:59</v>
      </c>
      <c r="AF382" s="127">
        <f>SUMIF($A$9:$A$32,$AE382,B$381:B$404)</f>
        <v>6472</v>
      </c>
      <c r="AG382" s="193">
        <f t="shared" si="486"/>
        <v>1098</v>
      </c>
      <c r="AH382" s="194">
        <f t="shared" si="486"/>
        <v>2041</v>
      </c>
      <c r="AI382" s="195">
        <f t="shared" si="486"/>
        <v>1495</v>
      </c>
      <c r="AJ382" s="192">
        <f t="shared" si="486"/>
        <v>816</v>
      </c>
      <c r="AK382" s="196">
        <f t="shared" si="486"/>
        <v>604</v>
      </c>
      <c r="AL382" s="194">
        <f t="shared" si="486"/>
        <v>1357</v>
      </c>
      <c r="AM382" s="195">
        <f t="shared" si="486"/>
        <v>1884</v>
      </c>
      <c r="AN382" s="192">
        <f t="shared" si="486"/>
        <v>364</v>
      </c>
      <c r="AO382" s="196">
        <f t="shared" si="486"/>
        <v>993</v>
      </c>
      <c r="AP382" s="194">
        <f t="shared" si="486"/>
        <v>543</v>
      </c>
      <c r="AQ382" s="192">
        <f t="shared" si="486"/>
        <v>3000</v>
      </c>
      <c r="AR382" s="197">
        <f t="shared" si="486"/>
        <v>1646</v>
      </c>
      <c r="AS382" s="198">
        <f t="shared" si="486"/>
        <v>3297</v>
      </c>
      <c r="AT382" s="192">
        <f t="shared" si="486"/>
        <v>1198</v>
      </c>
      <c r="AU382" s="196">
        <f t="shared" si="486"/>
        <v>1605</v>
      </c>
      <c r="AV382" s="194">
        <f t="shared" si="486"/>
        <v>1703</v>
      </c>
      <c r="AW382" s="195">
        <f t="shared" si="486"/>
        <v>1573</v>
      </c>
      <c r="AX382" s="192">
        <f t="shared" si="486"/>
        <v>327</v>
      </c>
      <c r="AY382" s="196">
        <f t="shared" si="486"/>
        <v>1586</v>
      </c>
      <c r="AZ382" s="194">
        <f t="shared" si="486"/>
        <v>869</v>
      </c>
      <c r="BA382" s="195">
        <f t="shared" si="486"/>
        <v>2697</v>
      </c>
      <c r="BB382" s="192">
        <f t="shared" si="486"/>
        <v>1292</v>
      </c>
      <c r="BC382" s="196">
        <f t="shared" si="486"/>
        <v>1844</v>
      </c>
      <c r="BD382" s="194">
        <f t="shared" si="486"/>
        <v>4644</v>
      </c>
      <c r="BE382" s="192">
        <f t="shared" si="486"/>
        <v>2269</v>
      </c>
      <c r="BF382" s="173">
        <f>SUM(AF382,AH382,AJ382,AL382,AN382,AP382,AR382,AT382,AV382,AX382,AZ382,BB382,BD382)</f>
        <v>23272</v>
      </c>
      <c r="BG382" s="174">
        <f>SUM(AG382,AI382,AK382,AM382,AO382,AQ382,AS382,AU382,AW382,AY382,BA382,BC382,BE382)</f>
        <v>23945</v>
      </c>
      <c r="BI382" s="138" t="s">
        <v>17</v>
      </c>
      <c r="BJ382" s="130">
        <f t="shared" ref="BJ382:CK382" si="489">B382/B405</f>
        <v>9.1515566199110495E-3</v>
      </c>
      <c r="BK382" s="131">
        <f t="shared" si="489"/>
        <v>0</v>
      </c>
      <c r="BL382" s="132">
        <f t="shared" si="489"/>
        <v>9.4655242758057943E-3</v>
      </c>
      <c r="BM382" s="133">
        <f t="shared" si="489"/>
        <v>0</v>
      </c>
      <c r="BN382" s="130">
        <f t="shared" si="489"/>
        <v>4.0006401024163868E-3</v>
      </c>
      <c r="BO382" s="131">
        <f t="shared" si="489"/>
        <v>0</v>
      </c>
      <c r="BP382" s="132">
        <f t="shared" si="489"/>
        <v>1.0012382805589953E-2</v>
      </c>
      <c r="BQ382" s="133">
        <f t="shared" si="489"/>
        <v>2.6996514995336965E-4</v>
      </c>
      <c r="BR382" s="130">
        <f t="shared" si="489"/>
        <v>7.9365079365079365E-4</v>
      </c>
      <c r="BS382" s="131">
        <f t="shared" si="489"/>
        <v>4.9658597144630666E-4</v>
      </c>
      <c r="BT382" s="132">
        <f t="shared" si="489"/>
        <v>6.5332788893425887E-4</v>
      </c>
      <c r="BU382" s="130">
        <f t="shared" si="489"/>
        <v>8.9544601739723691E-4</v>
      </c>
      <c r="BV382" s="134">
        <f t="shared" si="489"/>
        <v>1.4614952220348509E-3</v>
      </c>
      <c r="BW382" s="135">
        <f t="shared" si="489"/>
        <v>8.4149949781481585E-4</v>
      </c>
      <c r="BX382" s="130">
        <f t="shared" si="489"/>
        <v>8.5517072872762809E-4</v>
      </c>
      <c r="BY382" s="131">
        <f t="shared" si="489"/>
        <v>7.714189286919628E-4</v>
      </c>
      <c r="BZ382" s="132">
        <f t="shared" si="489"/>
        <v>5.1124744376278123E-4</v>
      </c>
      <c r="CA382" s="133">
        <f t="shared" si="489"/>
        <v>7.5554063129617188E-4</v>
      </c>
      <c r="CB382" s="130">
        <f t="shared" si="489"/>
        <v>2.0552872263898881E-4</v>
      </c>
      <c r="CC382" s="131">
        <f t="shared" si="489"/>
        <v>0</v>
      </c>
      <c r="CD382" s="132">
        <f t="shared" si="489"/>
        <v>2.645202735895401E-4</v>
      </c>
      <c r="CE382" s="133">
        <f t="shared" si="489"/>
        <v>0</v>
      </c>
      <c r="CF382" s="130">
        <f t="shared" si="489"/>
        <v>0</v>
      </c>
      <c r="CG382" s="131">
        <f t="shared" si="489"/>
        <v>0</v>
      </c>
      <c r="CH382" s="132">
        <f t="shared" si="489"/>
        <v>0</v>
      </c>
      <c r="CI382" s="130">
        <f t="shared" si="489"/>
        <v>0</v>
      </c>
      <c r="CJ382" s="136">
        <f t="shared" si="489"/>
        <v>3.6543130754156548E-3</v>
      </c>
      <c r="CK382" s="137">
        <f t="shared" si="489"/>
        <v>3.1160144632433697E-4</v>
      </c>
    </row>
    <row r="383" spans="1:89" ht="14" thickBot="1">
      <c r="A383" s="147" t="s">
        <v>18</v>
      </c>
      <c r="B383" s="199">
        <v>3557</v>
      </c>
      <c r="C383" s="200">
        <v>0</v>
      </c>
      <c r="D383" s="201">
        <v>1248</v>
      </c>
      <c r="E383" s="202">
        <v>87</v>
      </c>
      <c r="F383" s="199">
        <v>499</v>
      </c>
      <c r="G383" s="203">
        <v>28</v>
      </c>
      <c r="H383" s="201">
        <v>1297</v>
      </c>
      <c r="I383" s="202">
        <v>336</v>
      </c>
      <c r="J383" s="199">
        <v>87</v>
      </c>
      <c r="K383" s="203">
        <v>95</v>
      </c>
      <c r="L383" s="201">
        <v>88</v>
      </c>
      <c r="M383" s="199">
        <v>443</v>
      </c>
      <c r="N383" s="204">
        <v>647</v>
      </c>
      <c r="O383" s="205">
        <v>730</v>
      </c>
      <c r="P383" s="199">
        <v>337</v>
      </c>
      <c r="Q383" s="203">
        <v>445</v>
      </c>
      <c r="R383" s="201">
        <v>484</v>
      </c>
      <c r="S383" s="202">
        <v>498</v>
      </c>
      <c r="T383" s="199">
        <v>94</v>
      </c>
      <c r="U383" s="203">
        <v>400</v>
      </c>
      <c r="V383" s="201">
        <v>338</v>
      </c>
      <c r="W383" s="202">
        <v>798</v>
      </c>
      <c r="X383" s="199">
        <v>453</v>
      </c>
      <c r="Y383" s="203">
        <v>489</v>
      </c>
      <c r="Z383" s="201">
        <v>1260</v>
      </c>
      <c r="AA383" s="199">
        <v>766</v>
      </c>
      <c r="AB383" s="173">
        <f t="shared" si="488"/>
        <v>10389</v>
      </c>
      <c r="AC383" s="174">
        <f t="shared" si="488"/>
        <v>5115</v>
      </c>
      <c r="AE383" s="254" t="str">
        <f>$AE$11</f>
        <v>09:00 - 09:59</v>
      </c>
      <c r="AF383" s="127">
        <f>SUMIF($A$9:$A$32,$AE383,B$381:B$404)</f>
        <v>4482</v>
      </c>
      <c r="AG383" s="200">
        <f t="shared" si="486"/>
        <v>1391</v>
      </c>
      <c r="AH383" s="201">
        <f t="shared" si="486"/>
        <v>1553</v>
      </c>
      <c r="AI383" s="202">
        <f t="shared" si="486"/>
        <v>1221</v>
      </c>
      <c r="AJ383" s="199">
        <f t="shared" si="486"/>
        <v>720</v>
      </c>
      <c r="AK383" s="203">
        <f t="shared" si="486"/>
        <v>635</v>
      </c>
      <c r="AL383" s="201">
        <f t="shared" si="486"/>
        <v>1515</v>
      </c>
      <c r="AM383" s="202">
        <f t="shared" si="486"/>
        <v>1991</v>
      </c>
      <c r="AN383" s="199">
        <f t="shared" si="486"/>
        <v>304</v>
      </c>
      <c r="AO383" s="203">
        <f t="shared" si="486"/>
        <v>1005</v>
      </c>
      <c r="AP383" s="201">
        <f t="shared" si="486"/>
        <v>478</v>
      </c>
      <c r="AQ383" s="199">
        <f t="shared" si="486"/>
        <v>2475</v>
      </c>
      <c r="AR383" s="204">
        <f t="shared" si="486"/>
        <v>1420</v>
      </c>
      <c r="AS383" s="205">
        <f t="shared" si="486"/>
        <v>3142</v>
      </c>
      <c r="AT383" s="199">
        <f t="shared" si="486"/>
        <v>944</v>
      </c>
      <c r="AU383" s="203">
        <f t="shared" si="486"/>
        <v>1554</v>
      </c>
      <c r="AV383" s="201">
        <f t="shared" si="486"/>
        <v>1620</v>
      </c>
      <c r="AW383" s="202">
        <f t="shared" si="486"/>
        <v>1444</v>
      </c>
      <c r="AX383" s="199">
        <f t="shared" si="486"/>
        <v>339</v>
      </c>
      <c r="AY383" s="203">
        <f t="shared" si="486"/>
        <v>1205</v>
      </c>
      <c r="AZ383" s="201">
        <f t="shared" si="486"/>
        <v>859</v>
      </c>
      <c r="BA383" s="202">
        <f t="shared" si="486"/>
        <v>2708</v>
      </c>
      <c r="BB383" s="199">
        <f t="shared" si="486"/>
        <v>1163</v>
      </c>
      <c r="BC383" s="203">
        <f t="shared" si="486"/>
        <v>1378</v>
      </c>
      <c r="BD383" s="201">
        <f t="shared" si="486"/>
        <v>3793</v>
      </c>
      <c r="BE383" s="199">
        <f t="shared" si="486"/>
        <v>2703</v>
      </c>
      <c r="BF383" s="173">
        <f>SUM(AF383,AH383,AJ383,AL383,AN383,AP383,AR383,AT383,AV383,AX383,AZ383,BB383,BD383)</f>
        <v>19190</v>
      </c>
      <c r="BG383" s="174">
        <f>SUM(AG383,AI383,AK383,AM383,AO383,AQ383,AS383,AU383,AW383,AY383,BA383,BC383,BE383)</f>
        <v>22852</v>
      </c>
      <c r="BI383" s="147" t="s">
        <v>18</v>
      </c>
      <c r="BJ383" s="130">
        <f t="shared" ref="BJ383:CK383" si="490">B383/B405</f>
        <v>6.0845022237427299E-2</v>
      </c>
      <c r="BK383" s="131">
        <f t="shared" si="490"/>
        <v>0</v>
      </c>
      <c r="BL383" s="132">
        <f t="shared" si="490"/>
        <v>5.0917992656058751E-2</v>
      </c>
      <c r="BM383" s="133">
        <f t="shared" si="490"/>
        <v>4.1808832716613E-3</v>
      </c>
      <c r="BN383" s="130">
        <f t="shared" si="490"/>
        <v>3.9926388222115541E-2</v>
      </c>
      <c r="BO383" s="131">
        <f t="shared" si="490"/>
        <v>3.3404915294679076E-3</v>
      </c>
      <c r="BP383" s="132">
        <f t="shared" si="490"/>
        <v>4.5887139571908722E-2</v>
      </c>
      <c r="BQ383" s="133">
        <f t="shared" si="490"/>
        <v>8.2462082167574727E-3</v>
      </c>
      <c r="BR383" s="130">
        <f t="shared" si="490"/>
        <v>1.380952380952381E-2</v>
      </c>
      <c r="BS383" s="131">
        <f t="shared" si="490"/>
        <v>1.1793916821849782E-2</v>
      </c>
      <c r="BT383" s="132">
        <f t="shared" si="490"/>
        <v>7.1866067782768474E-3</v>
      </c>
      <c r="BU383" s="130">
        <f t="shared" si="490"/>
        <v>1.8889646938427426E-2</v>
      </c>
      <c r="BV383" s="134">
        <f t="shared" si="490"/>
        <v>2.4245830991193554E-2</v>
      </c>
      <c r="BW383" s="135">
        <f t="shared" si="490"/>
        <v>1.9815955916284371E-2</v>
      </c>
      <c r="BX383" s="130">
        <f t="shared" si="490"/>
        <v>2.0585181112943621E-2</v>
      </c>
      <c r="BY383" s="131">
        <f t="shared" si="490"/>
        <v>2.1455088954245215E-2</v>
      </c>
      <c r="BZ383" s="132">
        <f t="shared" si="490"/>
        <v>2.2494887525562373E-2</v>
      </c>
      <c r="CA383" s="133">
        <f t="shared" si="490"/>
        <v>2.0903290799194091E-2</v>
      </c>
      <c r="CB383" s="130">
        <f t="shared" si="490"/>
        <v>9.6598499640324735E-3</v>
      </c>
      <c r="CC383" s="131">
        <f t="shared" si="490"/>
        <v>3.2954358213873783E-2</v>
      </c>
      <c r="CD383" s="132">
        <f t="shared" si="490"/>
        <v>1.2772550353323508E-2</v>
      </c>
      <c r="CE383" s="133">
        <f t="shared" si="490"/>
        <v>2.6424716050200338E-2</v>
      </c>
      <c r="CF383" s="130">
        <f t="shared" si="490"/>
        <v>1.8350482054605849E-2</v>
      </c>
      <c r="CG383" s="131">
        <f t="shared" si="490"/>
        <v>3.0325581395348838E-2</v>
      </c>
      <c r="CH383" s="132">
        <f t="shared" si="490"/>
        <v>2.2176070963427084E-2</v>
      </c>
      <c r="CI383" s="130">
        <f t="shared" si="490"/>
        <v>1.5920191208562817E-2</v>
      </c>
      <c r="CJ383" s="136">
        <f t="shared" si="490"/>
        <v>3.2010673305643542E-2</v>
      </c>
      <c r="CK383" s="137">
        <f t="shared" si="490"/>
        <v>1.5780607900484987E-2</v>
      </c>
    </row>
    <row r="384" spans="1:89" ht="15" thickTop="1" thickBot="1">
      <c r="A384" s="138" t="s">
        <v>19</v>
      </c>
      <c r="B384" s="192">
        <v>6674</v>
      </c>
      <c r="C384" s="193">
        <v>761</v>
      </c>
      <c r="D384" s="194">
        <v>2455</v>
      </c>
      <c r="E384" s="195">
        <v>751</v>
      </c>
      <c r="F384" s="192">
        <v>1036</v>
      </c>
      <c r="G384" s="196">
        <v>386</v>
      </c>
      <c r="H384" s="194">
        <v>1333</v>
      </c>
      <c r="I384" s="195">
        <v>1072</v>
      </c>
      <c r="J384" s="192">
        <v>268</v>
      </c>
      <c r="K384" s="196">
        <v>405</v>
      </c>
      <c r="L384" s="194">
        <v>368</v>
      </c>
      <c r="M384" s="192">
        <v>1386</v>
      </c>
      <c r="N384" s="197">
        <v>1354</v>
      </c>
      <c r="O384" s="198">
        <v>1999</v>
      </c>
      <c r="P384" s="192">
        <v>1125</v>
      </c>
      <c r="Q384" s="196">
        <v>1064</v>
      </c>
      <c r="R384" s="194">
        <v>1271</v>
      </c>
      <c r="S384" s="195">
        <v>1254</v>
      </c>
      <c r="T384" s="192">
        <v>277</v>
      </c>
      <c r="U384" s="196">
        <v>1037</v>
      </c>
      <c r="V384" s="194">
        <v>951</v>
      </c>
      <c r="W384" s="195">
        <v>1996</v>
      </c>
      <c r="X384" s="192">
        <v>1189</v>
      </c>
      <c r="Y384" s="196">
        <v>1259</v>
      </c>
      <c r="Z384" s="194">
        <v>3465</v>
      </c>
      <c r="AA384" s="192">
        <v>1730</v>
      </c>
      <c r="AB384" s="173">
        <f>B384+D384+F384+H384+J384+L384+N384+P384+R384+T384+V384+X384+Z384</f>
        <v>21766</v>
      </c>
      <c r="AC384" s="174">
        <f t="shared" si="488"/>
        <v>15100</v>
      </c>
      <c r="AE384" s="253" t="s">
        <v>13</v>
      </c>
      <c r="AF384" s="20">
        <f t="shared" ref="AF384:BG384" si="491">SUM(AF381:AF383)</f>
        <v>16508</v>
      </c>
      <c r="AG384" s="21">
        <f t="shared" si="491"/>
        <v>3491</v>
      </c>
      <c r="AH384" s="20">
        <f t="shared" si="491"/>
        <v>5146</v>
      </c>
      <c r="AI384" s="21">
        <f t="shared" si="491"/>
        <v>4043</v>
      </c>
      <c r="AJ384" s="20">
        <f t="shared" si="491"/>
        <v>2428</v>
      </c>
      <c r="AK384" s="21">
        <f t="shared" si="491"/>
        <v>1921</v>
      </c>
      <c r="AL384" s="20">
        <f t="shared" si="491"/>
        <v>4227</v>
      </c>
      <c r="AM384" s="21">
        <f t="shared" si="491"/>
        <v>5751</v>
      </c>
      <c r="AN384" s="20">
        <f t="shared" si="491"/>
        <v>1113</v>
      </c>
      <c r="AO384" s="21">
        <f t="shared" si="491"/>
        <v>2988</v>
      </c>
      <c r="AP384" s="20">
        <f t="shared" si="491"/>
        <v>1550</v>
      </c>
      <c r="AQ384" s="21">
        <f t="shared" si="491"/>
        <v>7815</v>
      </c>
      <c r="AR384" s="20">
        <f t="shared" si="491"/>
        <v>4905</v>
      </c>
      <c r="AS384" s="21">
        <f t="shared" si="491"/>
        <v>9414</v>
      </c>
      <c r="AT384" s="20">
        <f t="shared" si="491"/>
        <v>3646</v>
      </c>
      <c r="AU384" s="21">
        <f t="shared" si="491"/>
        <v>4732</v>
      </c>
      <c r="AV384" s="20">
        <f t="shared" si="491"/>
        <v>5175</v>
      </c>
      <c r="AW384" s="21">
        <f t="shared" si="491"/>
        <v>4714</v>
      </c>
      <c r="AX384" s="20">
        <f t="shared" si="491"/>
        <v>1029</v>
      </c>
      <c r="AY384" s="21">
        <f t="shared" si="491"/>
        <v>4690</v>
      </c>
      <c r="AZ384" s="20">
        <f t="shared" si="491"/>
        <v>2858</v>
      </c>
      <c r="BA384" s="21">
        <f t="shared" si="491"/>
        <v>8052</v>
      </c>
      <c r="BB384" s="20">
        <f t="shared" si="491"/>
        <v>3995</v>
      </c>
      <c r="BC384" s="21">
        <f t="shared" si="491"/>
        <v>4926</v>
      </c>
      <c r="BD384" s="20">
        <f t="shared" si="491"/>
        <v>13328</v>
      </c>
      <c r="BE384" s="21">
        <f t="shared" si="491"/>
        <v>7784</v>
      </c>
      <c r="BF384" s="175">
        <f t="shared" si="491"/>
        <v>65908</v>
      </c>
      <c r="BG384" s="176">
        <f t="shared" si="491"/>
        <v>70321</v>
      </c>
      <c r="BI384" s="138" t="s">
        <v>19</v>
      </c>
      <c r="BJ384" s="130">
        <f t="shared" ref="BJ384:CK384" si="492">B384/B405</f>
        <v>0.11416353061922682</v>
      </c>
      <c r="BK384" s="131">
        <f t="shared" si="492"/>
        <v>2.1926412539257211E-2</v>
      </c>
      <c r="BL384" s="132">
        <f t="shared" si="492"/>
        <v>0.10016319869441044</v>
      </c>
      <c r="BM384" s="133">
        <f t="shared" si="492"/>
        <v>3.6090153299053296E-2</v>
      </c>
      <c r="BN384" s="130">
        <f t="shared" si="492"/>
        <v>8.2893262922067529E-2</v>
      </c>
      <c r="BO384" s="131">
        <f t="shared" si="492"/>
        <v>4.6051061799093296E-2</v>
      </c>
      <c r="BP384" s="132">
        <f t="shared" si="492"/>
        <v>4.7160799575446666E-2</v>
      </c>
      <c r="BQ384" s="133">
        <f t="shared" si="492"/>
        <v>2.6309330977273844E-2</v>
      </c>
      <c r="BR384" s="130">
        <f t="shared" si="492"/>
        <v>4.2539682539682537E-2</v>
      </c>
      <c r="BS384" s="131">
        <f t="shared" si="492"/>
        <v>5.027932960893855E-2</v>
      </c>
      <c r="BT384" s="132">
        <f t="shared" si="492"/>
        <v>3.0053082890975909E-2</v>
      </c>
      <c r="BU384" s="130">
        <f t="shared" si="492"/>
        <v>5.9099437148217637E-2</v>
      </c>
      <c r="BV384" s="134">
        <f t="shared" si="492"/>
        <v>5.0740116170133034E-2</v>
      </c>
      <c r="BW384" s="135">
        <f t="shared" si="492"/>
        <v>5.4263145036510217E-2</v>
      </c>
      <c r="BX384" s="130">
        <f t="shared" si="492"/>
        <v>6.8719076415612979E-2</v>
      </c>
      <c r="BY384" s="131">
        <f t="shared" si="492"/>
        <v>5.1299358758015522E-2</v>
      </c>
      <c r="BZ384" s="132">
        <f t="shared" si="492"/>
        <v>5.9072318274772259E-2</v>
      </c>
      <c r="CA384" s="133">
        <f t="shared" si="492"/>
        <v>5.2635997313633311E-2</v>
      </c>
      <c r="CB384" s="130">
        <f t="shared" si="492"/>
        <v>2.846572808549995E-2</v>
      </c>
      <c r="CC384" s="131">
        <f t="shared" si="492"/>
        <v>8.5434173669467789E-2</v>
      </c>
      <c r="CD384" s="132">
        <f t="shared" si="492"/>
        <v>3.5936968597664661E-2</v>
      </c>
      <c r="CE384" s="133">
        <f t="shared" si="492"/>
        <v>6.6094903804761754E-2</v>
      </c>
      <c r="CF384" s="130">
        <f t="shared" si="492"/>
        <v>4.8164951794539418E-2</v>
      </c>
      <c r="CG384" s="131">
        <f t="shared" si="492"/>
        <v>7.8077519379844959E-2</v>
      </c>
      <c r="CH384" s="132">
        <f t="shared" si="492"/>
        <v>6.0984195149424478E-2</v>
      </c>
      <c r="CI384" s="130">
        <f t="shared" si="492"/>
        <v>3.5955523225605322E-2</v>
      </c>
      <c r="CJ384" s="136">
        <f t="shared" si="492"/>
        <v>6.7065580438024575E-2</v>
      </c>
      <c r="CK384" s="137">
        <f t="shared" si="492"/>
        <v>4.6585958806905831E-2</v>
      </c>
    </row>
    <row r="385" spans="1:89" ht="14" thickTop="1">
      <c r="A385" s="147" t="s">
        <v>20</v>
      </c>
      <c r="B385" s="199">
        <v>5554</v>
      </c>
      <c r="C385" s="200">
        <v>1002</v>
      </c>
      <c r="D385" s="201">
        <v>1552</v>
      </c>
      <c r="E385" s="202">
        <v>1327</v>
      </c>
      <c r="F385" s="199">
        <v>892</v>
      </c>
      <c r="G385" s="203">
        <v>682</v>
      </c>
      <c r="H385" s="201">
        <v>1355</v>
      </c>
      <c r="I385" s="202">
        <v>1876</v>
      </c>
      <c r="J385" s="199">
        <v>445</v>
      </c>
      <c r="K385" s="203">
        <v>990</v>
      </c>
      <c r="L385" s="201">
        <v>529</v>
      </c>
      <c r="M385" s="199">
        <v>2340</v>
      </c>
      <c r="N385" s="204">
        <v>1839</v>
      </c>
      <c r="O385" s="205">
        <v>2975</v>
      </c>
      <c r="P385" s="199">
        <v>1504</v>
      </c>
      <c r="Q385" s="203">
        <v>1573</v>
      </c>
      <c r="R385" s="201">
        <v>1852</v>
      </c>
      <c r="S385" s="202">
        <v>1697</v>
      </c>
      <c r="T385" s="199">
        <v>363</v>
      </c>
      <c r="U385" s="203">
        <v>1899</v>
      </c>
      <c r="V385" s="201">
        <v>1130</v>
      </c>
      <c r="W385" s="202">
        <v>2647</v>
      </c>
      <c r="X385" s="199">
        <v>1540</v>
      </c>
      <c r="Y385" s="203">
        <v>1704</v>
      </c>
      <c r="Z385" s="201">
        <v>4891</v>
      </c>
      <c r="AA385" s="199">
        <v>2812</v>
      </c>
      <c r="AB385" s="173">
        <f t="shared" ref="AB385:AC402" si="493">B385+D385+F385+H385+J385+L385+N385+P385+R385+T385+V385+X385+Z385</f>
        <v>23446</v>
      </c>
      <c r="AC385" s="174">
        <f t="shared" si="488"/>
        <v>23524</v>
      </c>
      <c r="BI385" s="147" t="s">
        <v>20</v>
      </c>
      <c r="BJ385" s="130">
        <f t="shared" ref="BJ385:CK385" si="494">B385/B405</f>
        <v>9.5005131713992469E-2</v>
      </c>
      <c r="BK385" s="131">
        <f t="shared" si="494"/>
        <v>2.8870256720546286E-2</v>
      </c>
      <c r="BL385" s="132">
        <f t="shared" si="494"/>
        <v>6.3321093431252556E-2</v>
      </c>
      <c r="BM385" s="133">
        <f t="shared" si="494"/>
        <v>6.3770483925224664E-2</v>
      </c>
      <c r="BN385" s="130">
        <f t="shared" si="494"/>
        <v>7.137141942710834E-2</v>
      </c>
      <c r="BO385" s="131">
        <f t="shared" si="494"/>
        <v>8.1364829396325458E-2</v>
      </c>
      <c r="BP385" s="132">
        <f t="shared" si="494"/>
        <v>4.793914735538652E-2</v>
      </c>
      <c r="BQ385" s="133">
        <f t="shared" si="494"/>
        <v>4.6041329210229222E-2</v>
      </c>
      <c r="BR385" s="130">
        <f t="shared" si="494"/>
        <v>7.0634920634920634E-2</v>
      </c>
      <c r="BS385" s="131">
        <f t="shared" si="494"/>
        <v>0.12290502793296089</v>
      </c>
      <c r="BT385" s="132">
        <f t="shared" si="494"/>
        <v>4.3201306655777871E-2</v>
      </c>
      <c r="BU385" s="130">
        <f t="shared" si="494"/>
        <v>9.9778270509977826E-2</v>
      </c>
      <c r="BV385" s="134">
        <f t="shared" si="494"/>
        <v>6.8915120854412593E-2</v>
      </c>
      <c r="BW385" s="135">
        <f t="shared" si="494"/>
        <v>8.0756806645131518E-2</v>
      </c>
      <c r="BX385" s="130">
        <f t="shared" si="494"/>
        <v>9.186976971473948E-2</v>
      </c>
      <c r="BY385" s="131">
        <f t="shared" si="494"/>
        <v>7.5840123427028588E-2</v>
      </c>
      <c r="BZ385" s="132">
        <f t="shared" si="494"/>
        <v>8.6075478713515521E-2</v>
      </c>
      <c r="CA385" s="133">
        <f t="shared" si="494"/>
        <v>7.1230691739422425E-2</v>
      </c>
      <c r="CB385" s="130">
        <f t="shared" si="494"/>
        <v>3.7303463158976466E-2</v>
      </c>
      <c r="CC385" s="131">
        <f t="shared" si="494"/>
        <v>0.15645081562036578</v>
      </c>
      <c r="CD385" s="132">
        <f t="shared" si="494"/>
        <v>4.2701129879454333E-2</v>
      </c>
      <c r="CE385" s="133">
        <f t="shared" si="494"/>
        <v>8.7651909003609391E-2</v>
      </c>
      <c r="CF385" s="130">
        <f t="shared" si="494"/>
        <v>6.2383537227578383E-2</v>
      </c>
      <c r="CG385" s="131">
        <f t="shared" si="494"/>
        <v>0.10567441860465117</v>
      </c>
      <c r="CH385" s="132">
        <f t="shared" si="494"/>
        <v>8.6081875462001481E-2</v>
      </c>
      <c r="CI385" s="130">
        <f t="shared" si="494"/>
        <v>5.844331289618622E-2</v>
      </c>
      <c r="CJ385" s="136">
        <f t="shared" si="494"/>
        <v>7.2242010426808972E-2</v>
      </c>
      <c r="CK385" s="137">
        <f t="shared" si="494"/>
        <v>7.2575370528056474E-2</v>
      </c>
    </row>
    <row r="386" spans="1:89" ht="14" thickBot="1">
      <c r="A386" s="138" t="s">
        <v>21</v>
      </c>
      <c r="B386" s="192">
        <v>6472</v>
      </c>
      <c r="C386" s="193">
        <v>1098</v>
      </c>
      <c r="D386" s="194">
        <v>2041</v>
      </c>
      <c r="E386" s="195">
        <v>1495</v>
      </c>
      <c r="F386" s="192">
        <v>816</v>
      </c>
      <c r="G386" s="196">
        <v>604</v>
      </c>
      <c r="H386" s="194">
        <v>1357</v>
      </c>
      <c r="I386" s="195">
        <v>1884</v>
      </c>
      <c r="J386" s="192">
        <v>364</v>
      </c>
      <c r="K386" s="196">
        <v>993</v>
      </c>
      <c r="L386" s="194">
        <v>543</v>
      </c>
      <c r="M386" s="192">
        <v>3000</v>
      </c>
      <c r="N386" s="197">
        <v>1646</v>
      </c>
      <c r="O386" s="198">
        <v>3297</v>
      </c>
      <c r="P386" s="192">
        <v>1198</v>
      </c>
      <c r="Q386" s="196">
        <v>1605</v>
      </c>
      <c r="R386" s="194">
        <v>1703</v>
      </c>
      <c r="S386" s="195">
        <v>1573</v>
      </c>
      <c r="T386" s="192">
        <v>327</v>
      </c>
      <c r="U386" s="196">
        <v>1586</v>
      </c>
      <c r="V386" s="194">
        <v>869</v>
      </c>
      <c r="W386" s="195">
        <v>2697</v>
      </c>
      <c r="X386" s="192">
        <v>1292</v>
      </c>
      <c r="Y386" s="196">
        <v>1844</v>
      </c>
      <c r="Z386" s="194">
        <v>4644</v>
      </c>
      <c r="AA386" s="192">
        <v>2269</v>
      </c>
      <c r="AB386" s="173">
        <f t="shared" si="493"/>
        <v>23272</v>
      </c>
      <c r="AC386" s="174">
        <f t="shared" si="488"/>
        <v>23945</v>
      </c>
      <c r="AE386" s="246" t="s">
        <v>88</v>
      </c>
      <c r="BI386" s="138" t="s">
        <v>21</v>
      </c>
      <c r="BJ386" s="130">
        <f t="shared" ref="BJ386:CK386" si="495">B386/B405</f>
        <v>0.11070817653096134</v>
      </c>
      <c r="BK386" s="131">
        <f t="shared" si="495"/>
        <v>3.1636269340478869E-2</v>
      </c>
      <c r="BL386" s="132">
        <f t="shared" si="495"/>
        <v>8.3272133822929417E-2</v>
      </c>
      <c r="BM386" s="133">
        <f t="shared" si="495"/>
        <v>7.1843913691191308E-2</v>
      </c>
      <c r="BN386" s="130">
        <f t="shared" si="495"/>
        <v>6.5290446471435434E-2</v>
      </c>
      <c r="BO386" s="131">
        <f t="shared" si="495"/>
        <v>7.2059174421379144E-2</v>
      </c>
      <c r="BP386" s="132">
        <f t="shared" si="495"/>
        <v>4.8009906244471962E-2</v>
      </c>
      <c r="BQ386" s="133">
        <f t="shared" si="495"/>
        <v>4.6237667501104404E-2</v>
      </c>
      <c r="BR386" s="130">
        <f t="shared" si="495"/>
        <v>5.7777777777777775E-2</v>
      </c>
      <c r="BS386" s="131">
        <f t="shared" si="495"/>
        <v>0.12327746741154562</v>
      </c>
      <c r="BT386" s="132">
        <f t="shared" si="495"/>
        <v>4.4344630461412821E-2</v>
      </c>
      <c r="BU386" s="130">
        <f t="shared" si="495"/>
        <v>0.1279208596281767</v>
      </c>
      <c r="BV386" s="134">
        <f t="shared" si="495"/>
        <v>6.1682593217163198E-2</v>
      </c>
      <c r="BW386" s="135">
        <f t="shared" si="495"/>
        <v>8.9497543364369284E-2</v>
      </c>
      <c r="BX386" s="130">
        <f t="shared" si="495"/>
        <v>7.3178180929692749E-2</v>
      </c>
      <c r="BY386" s="131">
        <f t="shared" si="495"/>
        <v>7.7382961284412521E-2</v>
      </c>
      <c r="BZ386" s="132">
        <f t="shared" si="495"/>
        <v>7.9150399702546947E-2</v>
      </c>
      <c r="CA386" s="133">
        <f t="shared" si="495"/>
        <v>6.6025856279382136E-2</v>
      </c>
      <c r="CB386" s="130">
        <f t="shared" si="495"/>
        <v>3.3603946151474669E-2</v>
      </c>
      <c r="CC386" s="131">
        <f t="shared" si="495"/>
        <v>0.13066403031800955</v>
      </c>
      <c r="CD386" s="132">
        <f t="shared" si="495"/>
        <v>3.2838302535615767E-2</v>
      </c>
      <c r="CE386" s="133">
        <f t="shared" si="495"/>
        <v>8.9307592966654525E-2</v>
      </c>
      <c r="CF386" s="130">
        <f t="shared" si="495"/>
        <v>5.2337357206513814E-2</v>
      </c>
      <c r="CG386" s="131">
        <f t="shared" si="495"/>
        <v>0.11435658914728682</v>
      </c>
      <c r="CH386" s="132">
        <f t="shared" si="495"/>
        <v>8.1734661550916965E-2</v>
      </c>
      <c r="CI386" s="130">
        <f t="shared" si="495"/>
        <v>4.7157850982022236E-2</v>
      </c>
      <c r="CJ386" s="136">
        <f t="shared" si="495"/>
        <v>7.1705880177970596E-2</v>
      </c>
      <c r="CK386" s="137">
        <f t="shared" si="495"/>
        <v>7.3874224081547021E-2</v>
      </c>
    </row>
    <row r="387" spans="1:89" ht="15" thickTop="1" thickBot="1">
      <c r="A387" s="147" t="s">
        <v>22</v>
      </c>
      <c r="B387" s="199">
        <v>4482</v>
      </c>
      <c r="C387" s="200">
        <v>1391</v>
      </c>
      <c r="D387" s="201">
        <v>1553</v>
      </c>
      <c r="E387" s="202">
        <v>1221</v>
      </c>
      <c r="F387" s="199">
        <v>720</v>
      </c>
      <c r="G387" s="203">
        <v>635</v>
      </c>
      <c r="H387" s="201">
        <v>1515</v>
      </c>
      <c r="I387" s="202">
        <v>1991</v>
      </c>
      <c r="J387" s="199">
        <v>304</v>
      </c>
      <c r="K387" s="203">
        <v>1005</v>
      </c>
      <c r="L387" s="201">
        <v>478</v>
      </c>
      <c r="M387" s="199">
        <v>2475</v>
      </c>
      <c r="N387" s="204">
        <v>1420</v>
      </c>
      <c r="O387" s="205">
        <v>3142</v>
      </c>
      <c r="P387" s="199">
        <v>944</v>
      </c>
      <c r="Q387" s="203">
        <v>1554</v>
      </c>
      <c r="R387" s="201">
        <v>1620</v>
      </c>
      <c r="S387" s="202">
        <v>1444</v>
      </c>
      <c r="T387" s="199">
        <v>339</v>
      </c>
      <c r="U387" s="203">
        <v>1205</v>
      </c>
      <c r="V387" s="201">
        <v>859</v>
      </c>
      <c r="W387" s="202">
        <v>2708</v>
      </c>
      <c r="X387" s="199">
        <v>1163</v>
      </c>
      <c r="Y387" s="203">
        <v>1378</v>
      </c>
      <c r="Z387" s="201">
        <v>3793</v>
      </c>
      <c r="AA387" s="199">
        <v>2703</v>
      </c>
      <c r="AB387" s="173">
        <f t="shared" si="493"/>
        <v>19190</v>
      </c>
      <c r="AC387" s="174">
        <f t="shared" si="488"/>
        <v>22852</v>
      </c>
      <c r="AE387" s="315" t="s">
        <v>0</v>
      </c>
      <c r="AF387" s="309" t="s">
        <v>1</v>
      </c>
      <c r="AG387" s="310"/>
      <c r="AH387" s="309" t="s">
        <v>2</v>
      </c>
      <c r="AI387" s="310"/>
      <c r="AJ387" s="309" t="s">
        <v>3</v>
      </c>
      <c r="AK387" s="310"/>
      <c r="AL387" s="309" t="s">
        <v>4</v>
      </c>
      <c r="AM387" s="310"/>
      <c r="AN387" s="309" t="s">
        <v>5</v>
      </c>
      <c r="AO387" s="310"/>
      <c r="AP387" s="309" t="s">
        <v>6</v>
      </c>
      <c r="AQ387" s="310"/>
      <c r="AR387" s="309" t="s">
        <v>7</v>
      </c>
      <c r="AS387" s="310"/>
      <c r="AT387" s="309" t="s">
        <v>8</v>
      </c>
      <c r="AU387" s="310"/>
      <c r="AV387" s="309" t="s">
        <v>9</v>
      </c>
      <c r="AW387" s="310"/>
      <c r="AX387" s="309" t="s">
        <v>10</v>
      </c>
      <c r="AY387" s="310"/>
      <c r="AZ387" s="309" t="s">
        <v>11</v>
      </c>
      <c r="BA387" s="310"/>
      <c r="BB387" s="309" t="s">
        <v>12</v>
      </c>
      <c r="BC387" s="310"/>
      <c r="BD387" s="311" t="s">
        <v>40</v>
      </c>
      <c r="BE387" s="312"/>
      <c r="BF387" s="313" t="s">
        <v>41</v>
      </c>
      <c r="BG387" s="314"/>
      <c r="BI387" s="147" t="s">
        <v>22</v>
      </c>
      <c r="BJ387" s="130">
        <f t="shared" ref="BJ387:CK387" si="496">B387/B405</f>
        <v>7.6667807047553882E-2</v>
      </c>
      <c r="BK387" s="131">
        <f t="shared" si="496"/>
        <v>4.0078370357564758E-2</v>
      </c>
      <c r="BL387" s="132">
        <f t="shared" si="496"/>
        <v>6.3361893104855155E-2</v>
      </c>
      <c r="BM387" s="133">
        <f t="shared" si="496"/>
        <v>5.8676534191936185E-2</v>
      </c>
      <c r="BN387" s="130">
        <f t="shared" si="496"/>
        <v>5.7609217474795971E-2</v>
      </c>
      <c r="BO387" s="131">
        <f t="shared" si="496"/>
        <v>7.575757575757576E-2</v>
      </c>
      <c r="BP387" s="132">
        <f t="shared" si="496"/>
        <v>5.3599858482221832E-2</v>
      </c>
      <c r="BQ387" s="133">
        <f t="shared" si="496"/>
        <v>4.886369214155991E-2</v>
      </c>
      <c r="BR387" s="130">
        <f t="shared" si="496"/>
        <v>4.8253968253968257E-2</v>
      </c>
      <c r="BS387" s="131">
        <f t="shared" si="496"/>
        <v>0.12476722532588454</v>
      </c>
      <c r="BT387" s="132">
        <f t="shared" si="496"/>
        <v>3.9036341363821968E-2</v>
      </c>
      <c r="BU387" s="130">
        <f t="shared" si="496"/>
        <v>0.10553470919324578</v>
      </c>
      <c r="BV387" s="134">
        <f t="shared" si="496"/>
        <v>5.3213415776653554E-2</v>
      </c>
      <c r="BW387" s="135">
        <f t="shared" si="496"/>
        <v>8.5290045875295206E-2</v>
      </c>
      <c r="BX387" s="130">
        <f t="shared" si="496"/>
        <v>5.7662940565634355E-2</v>
      </c>
      <c r="BY387" s="131">
        <f t="shared" si="496"/>
        <v>7.4924063449206879E-2</v>
      </c>
      <c r="BZ387" s="132">
        <f t="shared" si="496"/>
        <v>7.5292805354155043E-2</v>
      </c>
      <c r="CA387" s="133">
        <f t="shared" si="496"/>
        <v>6.0611148421759568E-2</v>
      </c>
      <c r="CB387" s="130">
        <f t="shared" si="496"/>
        <v>3.4837118487308603E-2</v>
      </c>
      <c r="CC387" s="131">
        <f t="shared" si="496"/>
        <v>9.9275004119294782E-2</v>
      </c>
      <c r="CD387" s="132">
        <f t="shared" si="496"/>
        <v>3.2460416430487853E-2</v>
      </c>
      <c r="CE387" s="133">
        <f t="shared" si="496"/>
        <v>8.9671843438524454E-2</v>
      </c>
      <c r="CF387" s="130">
        <f t="shared" si="496"/>
        <v>4.7111723243943936E-2</v>
      </c>
      <c r="CG387" s="131">
        <f t="shared" si="496"/>
        <v>8.5457364341085265E-2</v>
      </c>
      <c r="CH387" s="132">
        <f t="shared" si="496"/>
        <v>6.6757013622443587E-2</v>
      </c>
      <c r="CI387" s="130">
        <f t="shared" si="496"/>
        <v>5.6177907097578715E-2</v>
      </c>
      <c r="CJ387" s="136">
        <f t="shared" si="496"/>
        <v>5.9128387788555163E-2</v>
      </c>
      <c r="CK387" s="137">
        <f t="shared" si="496"/>
        <v>7.0502141103007412E-2</v>
      </c>
    </row>
    <row r="388" spans="1:89" ht="15" thickTop="1" thickBot="1">
      <c r="A388" s="138" t="s">
        <v>23</v>
      </c>
      <c r="B388" s="192">
        <v>3712</v>
      </c>
      <c r="C388" s="193">
        <v>1114</v>
      </c>
      <c r="D388" s="194">
        <v>1598</v>
      </c>
      <c r="E388" s="195">
        <v>897</v>
      </c>
      <c r="F388" s="192">
        <v>805</v>
      </c>
      <c r="G388" s="196">
        <v>444</v>
      </c>
      <c r="H388" s="194">
        <v>1661</v>
      </c>
      <c r="I388" s="195">
        <v>1904</v>
      </c>
      <c r="J388" s="192">
        <v>327</v>
      </c>
      <c r="K388" s="196">
        <v>728</v>
      </c>
      <c r="L388" s="194">
        <v>422</v>
      </c>
      <c r="M388" s="192">
        <v>1576</v>
      </c>
      <c r="N388" s="197">
        <v>1250</v>
      </c>
      <c r="O388" s="198">
        <v>2504</v>
      </c>
      <c r="P388" s="192">
        <v>775</v>
      </c>
      <c r="Q388" s="196">
        <v>1018</v>
      </c>
      <c r="R388" s="194">
        <v>1305</v>
      </c>
      <c r="S388" s="195">
        <v>1133</v>
      </c>
      <c r="T388" s="192">
        <v>352</v>
      </c>
      <c r="U388" s="196">
        <v>669</v>
      </c>
      <c r="V388" s="194">
        <v>780</v>
      </c>
      <c r="W388" s="195">
        <v>2178</v>
      </c>
      <c r="X388" s="192">
        <v>981</v>
      </c>
      <c r="Y388" s="196">
        <v>998</v>
      </c>
      <c r="Z388" s="194">
        <v>3121</v>
      </c>
      <c r="AA388" s="192">
        <v>2131</v>
      </c>
      <c r="AB388" s="173">
        <f t="shared" si="493"/>
        <v>17089</v>
      </c>
      <c r="AC388" s="174">
        <f t="shared" si="488"/>
        <v>17294</v>
      </c>
      <c r="AE388" s="316"/>
      <c r="AF388" s="117" t="s">
        <v>14</v>
      </c>
      <c r="AG388" s="118" t="s">
        <v>15</v>
      </c>
      <c r="AH388" s="119" t="s">
        <v>14</v>
      </c>
      <c r="AI388" s="120" t="s">
        <v>15</v>
      </c>
      <c r="AJ388" s="117" t="s">
        <v>14</v>
      </c>
      <c r="AK388" s="118" t="s">
        <v>15</v>
      </c>
      <c r="AL388" s="119" t="s">
        <v>14</v>
      </c>
      <c r="AM388" s="120" t="s">
        <v>15</v>
      </c>
      <c r="AN388" s="117" t="s">
        <v>14</v>
      </c>
      <c r="AO388" s="118" t="s">
        <v>15</v>
      </c>
      <c r="AP388" s="119" t="s">
        <v>14</v>
      </c>
      <c r="AQ388" s="117" t="s">
        <v>15</v>
      </c>
      <c r="AR388" s="121" t="s">
        <v>14</v>
      </c>
      <c r="AS388" s="122" t="s">
        <v>15</v>
      </c>
      <c r="AT388" s="117" t="s">
        <v>14</v>
      </c>
      <c r="AU388" s="118" t="s">
        <v>15</v>
      </c>
      <c r="AV388" s="119" t="s">
        <v>14</v>
      </c>
      <c r="AW388" s="120" t="s">
        <v>15</v>
      </c>
      <c r="AX388" s="117" t="s">
        <v>14</v>
      </c>
      <c r="AY388" s="118" t="s">
        <v>15</v>
      </c>
      <c r="AZ388" s="119" t="s">
        <v>14</v>
      </c>
      <c r="BA388" s="120" t="s">
        <v>15</v>
      </c>
      <c r="BB388" s="117" t="s">
        <v>14</v>
      </c>
      <c r="BC388" s="118" t="s">
        <v>15</v>
      </c>
      <c r="BD388" s="28" t="s">
        <v>14</v>
      </c>
      <c r="BE388" s="123" t="s">
        <v>15</v>
      </c>
      <c r="BF388" s="177" t="s">
        <v>14</v>
      </c>
      <c r="BG388" s="178" t="s">
        <v>15</v>
      </c>
      <c r="BI388" s="138" t="s">
        <v>23</v>
      </c>
      <c r="BJ388" s="130">
        <f t="shared" ref="BJ388:CK388" si="497">B388/B405</f>
        <v>6.3496407800205268E-2</v>
      </c>
      <c r="BK388" s="131">
        <f t="shared" si="497"/>
        <v>3.2097271443800965E-2</v>
      </c>
      <c r="BL388" s="132">
        <f t="shared" si="497"/>
        <v>6.5197878416972666E-2</v>
      </c>
      <c r="BM388" s="133">
        <f t="shared" si="497"/>
        <v>4.310634821471479E-2</v>
      </c>
      <c r="BN388" s="130">
        <f t="shared" si="497"/>
        <v>6.4410305648903821E-2</v>
      </c>
      <c r="BO388" s="131">
        <f t="shared" si="497"/>
        <v>5.2970651395848244E-2</v>
      </c>
      <c r="BP388" s="132">
        <f t="shared" si="497"/>
        <v>5.8765257385459048E-2</v>
      </c>
      <c r="BQ388" s="133">
        <f t="shared" si="497"/>
        <v>4.672851322829235E-2</v>
      </c>
      <c r="BR388" s="130">
        <f t="shared" si="497"/>
        <v>5.1904761904761905E-2</v>
      </c>
      <c r="BS388" s="131">
        <f t="shared" si="497"/>
        <v>9.0378646803227811E-2</v>
      </c>
      <c r="BT388" s="132">
        <f t="shared" si="497"/>
        <v>3.4463046141282157E-2</v>
      </c>
      <c r="BU388" s="130">
        <f t="shared" si="497"/>
        <v>6.7201091591335499E-2</v>
      </c>
      <c r="BV388" s="134">
        <f t="shared" si="497"/>
        <v>4.6842795578040095E-2</v>
      </c>
      <c r="BW388" s="135">
        <f t="shared" si="497"/>
        <v>6.7971443307364474E-2</v>
      </c>
      <c r="BX388" s="130">
        <f t="shared" si="497"/>
        <v>4.733980819742227E-2</v>
      </c>
      <c r="BY388" s="131">
        <f t="shared" si="497"/>
        <v>4.9081529338026134E-2</v>
      </c>
      <c r="BZ388" s="132">
        <f t="shared" si="497"/>
        <v>6.0652537646402674E-2</v>
      </c>
      <c r="CA388" s="133">
        <f t="shared" si="497"/>
        <v>4.7557085292142379E-2</v>
      </c>
      <c r="CB388" s="130">
        <f t="shared" si="497"/>
        <v>3.6173055184462032E-2</v>
      </c>
      <c r="CC388" s="131">
        <f t="shared" si="497"/>
        <v>5.5116164112703904E-2</v>
      </c>
      <c r="CD388" s="132">
        <f t="shared" si="497"/>
        <v>2.9475116199977325E-2</v>
      </c>
      <c r="CE388" s="133">
        <f t="shared" si="497"/>
        <v>7.2121593430246031E-2</v>
      </c>
      <c r="CF388" s="130">
        <f t="shared" si="497"/>
        <v>3.9739123389775581E-2</v>
      </c>
      <c r="CG388" s="131">
        <f t="shared" si="497"/>
        <v>6.1891472868217057E-2</v>
      </c>
      <c r="CH388" s="132">
        <f t="shared" si="497"/>
        <v>5.4929775775282484E-2</v>
      </c>
      <c r="CI388" s="130">
        <f t="shared" si="497"/>
        <v>4.428972253974852E-2</v>
      </c>
      <c r="CJ388" s="136">
        <f t="shared" si="497"/>
        <v>5.2654769094248002E-2</v>
      </c>
      <c r="CK388" s="137">
        <f t="shared" si="497"/>
        <v>5.33548060666642E-2</v>
      </c>
    </row>
    <row r="389" spans="1:89" ht="14" thickTop="1">
      <c r="A389" s="147" t="s">
        <v>24</v>
      </c>
      <c r="B389" s="206">
        <v>3973</v>
      </c>
      <c r="C389" s="200">
        <v>1272</v>
      </c>
      <c r="D389" s="201">
        <v>1552</v>
      </c>
      <c r="E389" s="202">
        <v>851</v>
      </c>
      <c r="F389" s="199">
        <v>767</v>
      </c>
      <c r="G389" s="203">
        <v>425</v>
      </c>
      <c r="H389" s="201">
        <v>1915</v>
      </c>
      <c r="I389" s="202">
        <v>1966</v>
      </c>
      <c r="J389" s="199">
        <v>311</v>
      </c>
      <c r="K389" s="203">
        <v>551</v>
      </c>
      <c r="L389" s="201">
        <v>473</v>
      </c>
      <c r="M389" s="199">
        <v>1747</v>
      </c>
      <c r="N389" s="204">
        <v>1348</v>
      </c>
      <c r="O389" s="207">
        <v>2370</v>
      </c>
      <c r="P389" s="199">
        <v>743</v>
      </c>
      <c r="Q389" s="203">
        <v>980</v>
      </c>
      <c r="R389" s="201">
        <v>1222</v>
      </c>
      <c r="S389" s="202">
        <v>1235</v>
      </c>
      <c r="T389" s="199">
        <v>443</v>
      </c>
      <c r="U389" s="203">
        <v>715</v>
      </c>
      <c r="V389" s="201">
        <v>901</v>
      </c>
      <c r="W389" s="208">
        <v>2095</v>
      </c>
      <c r="X389" s="199">
        <v>959</v>
      </c>
      <c r="Y389" s="203">
        <v>768</v>
      </c>
      <c r="Z389" s="201">
        <v>3019</v>
      </c>
      <c r="AA389" s="199">
        <v>2510</v>
      </c>
      <c r="AB389" s="173">
        <f t="shared" si="493"/>
        <v>17626</v>
      </c>
      <c r="AC389" s="174">
        <f t="shared" si="488"/>
        <v>17485</v>
      </c>
      <c r="AE389" s="254" t="str">
        <f>$AE$17</f>
        <v>17:00 - 17:59</v>
      </c>
      <c r="AF389" s="127">
        <f t="shared" ref="AF389:AO391" si="498">SUMIF($A$9:$A$32,$AE389,B$381:B$404)</f>
        <v>2612</v>
      </c>
      <c r="AG389" s="189">
        <f t="shared" si="498"/>
        <v>3825</v>
      </c>
      <c r="AH389" s="128">
        <f t="shared" si="498"/>
        <v>1895</v>
      </c>
      <c r="AI389" s="181">
        <f t="shared" si="498"/>
        <v>1649</v>
      </c>
      <c r="AJ389" s="127">
        <f t="shared" si="498"/>
        <v>1242</v>
      </c>
      <c r="AK389" s="129">
        <f t="shared" si="498"/>
        <v>598</v>
      </c>
      <c r="AL389" s="128">
        <f t="shared" si="498"/>
        <v>2238</v>
      </c>
      <c r="AM389" s="181">
        <f t="shared" si="498"/>
        <v>3813</v>
      </c>
      <c r="AN389" s="127">
        <f t="shared" si="498"/>
        <v>804</v>
      </c>
      <c r="AO389" s="129">
        <f t="shared" si="498"/>
        <v>310</v>
      </c>
      <c r="AP389" s="128">
        <f t="shared" ref="AP389:AY391" si="499">SUMIF($A$9:$A$32,$AE389,L$381:L$404)</f>
        <v>1673</v>
      </c>
      <c r="AQ389" s="127">
        <f t="shared" si="499"/>
        <v>1013</v>
      </c>
      <c r="AR389" s="180">
        <f t="shared" si="499"/>
        <v>2265</v>
      </c>
      <c r="AS389" s="182">
        <f t="shared" si="499"/>
        <v>2198</v>
      </c>
      <c r="AT389" s="127">
        <f t="shared" si="499"/>
        <v>1332</v>
      </c>
      <c r="AU389" s="129">
        <f t="shared" si="499"/>
        <v>1279</v>
      </c>
      <c r="AV389" s="128">
        <f t="shared" si="499"/>
        <v>1490</v>
      </c>
      <c r="AW389" s="181">
        <f t="shared" si="499"/>
        <v>1799</v>
      </c>
      <c r="AX389" s="127">
        <f t="shared" si="499"/>
        <v>1123</v>
      </c>
      <c r="AY389" s="129">
        <f t="shared" si="499"/>
        <v>462</v>
      </c>
      <c r="AZ389" s="128">
        <f t="shared" ref="AZ389:BE391" si="500">SUMIF($A$9:$A$32,$AE389,V$381:V$404)</f>
        <v>2533</v>
      </c>
      <c r="BA389" s="181">
        <f t="shared" si="500"/>
        <v>1550</v>
      </c>
      <c r="BB389" s="127">
        <f t="shared" si="500"/>
        <v>2859</v>
      </c>
      <c r="BC389" s="129">
        <f t="shared" si="500"/>
        <v>799</v>
      </c>
      <c r="BD389" s="187">
        <f t="shared" si="500"/>
        <v>4352</v>
      </c>
      <c r="BE389" s="188">
        <f t="shared" si="500"/>
        <v>4576</v>
      </c>
      <c r="BF389" s="171">
        <f>AF389+AH389+AJ389+AL389+AN389+AP389+AR389+AT389+AV389+AX389+AZ389+BB389+BD389</f>
        <v>26418</v>
      </c>
      <c r="BG389" s="172">
        <f>AG389+AI389+AK389+AM389+AO389+AQ389+AS389+AU389+AW389+AY389+BA389+BC389+BE389</f>
        <v>23871</v>
      </c>
      <c r="BI389" s="147" t="s">
        <v>24</v>
      </c>
      <c r="BJ389" s="130">
        <f t="shared" ref="BJ389:CK389" si="501">B389/B405</f>
        <v>6.7960998973657205E-2</v>
      </c>
      <c r="BK389" s="131">
        <f t="shared" si="501"/>
        <v>3.6649667214106667E-2</v>
      </c>
      <c r="BL389" s="132">
        <f t="shared" si="501"/>
        <v>6.3321093431252556E-2</v>
      </c>
      <c r="BM389" s="133">
        <f t="shared" si="501"/>
        <v>4.0895766254985824E-2</v>
      </c>
      <c r="BN389" s="130">
        <f t="shared" si="501"/>
        <v>6.1369819171067368E-2</v>
      </c>
      <c r="BO389" s="131">
        <f t="shared" si="501"/>
        <v>5.0703889286566453E-2</v>
      </c>
      <c r="BP389" s="132">
        <f t="shared" si="501"/>
        <v>6.7751636299310095E-2</v>
      </c>
      <c r="BQ389" s="133">
        <f t="shared" si="501"/>
        <v>4.825013498257498E-2</v>
      </c>
      <c r="BR389" s="130">
        <f t="shared" si="501"/>
        <v>4.9365079365079362E-2</v>
      </c>
      <c r="BS389" s="131">
        <f t="shared" si="501"/>
        <v>6.8404717566728737E-2</v>
      </c>
      <c r="BT389" s="132">
        <f t="shared" si="501"/>
        <v>3.8628011433238053E-2</v>
      </c>
      <c r="BU389" s="130">
        <f t="shared" si="501"/>
        <v>7.4492580590141563E-2</v>
      </c>
      <c r="BV389" s="134">
        <f t="shared" si="501"/>
        <v>5.0515270751358442E-2</v>
      </c>
      <c r="BW389" s="135">
        <f t="shared" si="501"/>
        <v>6.4333993865197212E-2</v>
      </c>
      <c r="BX389" s="130">
        <f t="shared" si="501"/>
        <v>4.5385132246044832E-2</v>
      </c>
      <c r="BY389" s="131">
        <f t="shared" si="501"/>
        <v>4.7249409382382722E-2</v>
      </c>
      <c r="BZ389" s="132">
        <f t="shared" si="501"/>
        <v>5.6794943298010783E-2</v>
      </c>
      <c r="CA389" s="133">
        <f t="shared" si="501"/>
        <v>5.1838482202820682E-2</v>
      </c>
      <c r="CB389" s="130">
        <f t="shared" si="501"/>
        <v>4.5524612064536021E-2</v>
      </c>
      <c r="CC389" s="131">
        <f t="shared" si="501"/>
        <v>5.890591530729939E-2</v>
      </c>
      <c r="CD389" s="132">
        <f t="shared" si="501"/>
        <v>3.4047538072025089E-2</v>
      </c>
      <c r="CE389" s="133">
        <f t="shared" si="501"/>
        <v>6.9373158051591111E-2</v>
      </c>
      <c r="CF389" s="130">
        <f t="shared" si="501"/>
        <v>3.8847930000810174E-2</v>
      </c>
      <c r="CG389" s="131">
        <f t="shared" si="501"/>
        <v>4.7627906976744183E-2</v>
      </c>
      <c r="CH389" s="132">
        <f t="shared" si="501"/>
        <v>5.31345700306241E-2</v>
      </c>
      <c r="CI389" s="130">
        <f t="shared" si="501"/>
        <v>5.2166683986282866E-2</v>
      </c>
      <c r="CJ389" s="136">
        <f t="shared" si="501"/>
        <v>5.4309377965663014E-2</v>
      </c>
      <c r="CK389" s="137">
        <f t="shared" si="501"/>
        <v>5.3944072168129034E-2</v>
      </c>
    </row>
    <row r="390" spans="1:89">
      <c r="A390" s="138" t="s">
        <v>25</v>
      </c>
      <c r="B390" s="209">
        <v>3550</v>
      </c>
      <c r="C390" s="193">
        <v>1446</v>
      </c>
      <c r="D390" s="194">
        <v>1421</v>
      </c>
      <c r="E390" s="195">
        <v>850</v>
      </c>
      <c r="F390" s="192">
        <v>748</v>
      </c>
      <c r="G390" s="196">
        <v>443</v>
      </c>
      <c r="H390" s="194">
        <v>1945</v>
      </c>
      <c r="I390" s="195">
        <v>1932</v>
      </c>
      <c r="J390" s="192">
        <v>306</v>
      </c>
      <c r="K390" s="193">
        <v>502</v>
      </c>
      <c r="L390" s="194">
        <v>538</v>
      </c>
      <c r="M390" s="192">
        <v>1540</v>
      </c>
      <c r="N390" s="197">
        <v>1349</v>
      </c>
      <c r="O390" s="210">
        <v>2240</v>
      </c>
      <c r="P390" s="192">
        <v>847</v>
      </c>
      <c r="Q390" s="193">
        <v>1108</v>
      </c>
      <c r="R390" s="194">
        <v>1135</v>
      </c>
      <c r="S390" s="195">
        <v>1325</v>
      </c>
      <c r="T390" s="201">
        <v>509</v>
      </c>
      <c r="U390" s="192">
        <v>707</v>
      </c>
      <c r="V390" s="194">
        <v>986</v>
      </c>
      <c r="W390" s="211">
        <v>2066</v>
      </c>
      <c r="X390" s="192">
        <v>1042</v>
      </c>
      <c r="Y390" s="196">
        <v>865</v>
      </c>
      <c r="Z390" s="194">
        <v>3212</v>
      </c>
      <c r="AA390" s="192">
        <v>2794</v>
      </c>
      <c r="AB390" s="173">
        <f t="shared" si="493"/>
        <v>17588</v>
      </c>
      <c r="AC390" s="174">
        <f t="shared" si="488"/>
        <v>17818</v>
      </c>
      <c r="AE390" s="255" t="str">
        <f>$AE$18</f>
        <v>18:00 - 18:59</v>
      </c>
      <c r="AF390" s="127">
        <f t="shared" si="498"/>
        <v>2595</v>
      </c>
      <c r="AG390" s="193">
        <f t="shared" si="498"/>
        <v>4963</v>
      </c>
      <c r="AH390" s="194">
        <f t="shared" si="498"/>
        <v>1711</v>
      </c>
      <c r="AI390" s="195">
        <f t="shared" si="498"/>
        <v>2254</v>
      </c>
      <c r="AJ390" s="192">
        <f t="shared" si="498"/>
        <v>865</v>
      </c>
      <c r="AK390" s="196">
        <f t="shared" si="498"/>
        <v>713</v>
      </c>
      <c r="AL390" s="194">
        <f t="shared" si="498"/>
        <v>2275</v>
      </c>
      <c r="AM390" s="195">
        <f t="shared" si="498"/>
        <v>4074</v>
      </c>
      <c r="AN390" s="192">
        <f t="shared" si="498"/>
        <v>701</v>
      </c>
      <c r="AO390" s="196">
        <f t="shared" si="498"/>
        <v>310</v>
      </c>
      <c r="AP390" s="194">
        <f t="shared" si="499"/>
        <v>1640</v>
      </c>
      <c r="AQ390" s="192">
        <f t="shared" si="499"/>
        <v>1027</v>
      </c>
      <c r="AR390" s="197">
        <f t="shared" si="499"/>
        <v>2508</v>
      </c>
      <c r="AS390" s="198">
        <f t="shared" si="499"/>
        <v>2372</v>
      </c>
      <c r="AT390" s="192">
        <f t="shared" si="499"/>
        <v>1276</v>
      </c>
      <c r="AU390" s="196">
        <f t="shared" si="499"/>
        <v>1682</v>
      </c>
      <c r="AV390" s="194">
        <f t="shared" si="499"/>
        <v>1431</v>
      </c>
      <c r="AW390" s="195">
        <f t="shared" si="499"/>
        <v>2088</v>
      </c>
      <c r="AX390" s="192">
        <f t="shared" si="499"/>
        <v>1149</v>
      </c>
      <c r="AY390" s="196">
        <f t="shared" si="499"/>
        <v>413</v>
      </c>
      <c r="AZ390" s="194">
        <f t="shared" si="500"/>
        <v>2954</v>
      </c>
      <c r="BA390" s="195">
        <f t="shared" si="500"/>
        <v>1417</v>
      </c>
      <c r="BB390" s="192">
        <f t="shared" si="500"/>
        <v>2683</v>
      </c>
      <c r="BC390" s="196">
        <f t="shared" si="500"/>
        <v>929</v>
      </c>
      <c r="BD390" s="194">
        <f t="shared" si="500"/>
        <v>3879</v>
      </c>
      <c r="BE390" s="192">
        <f t="shared" si="500"/>
        <v>4940</v>
      </c>
      <c r="BF390" s="173">
        <f>SUM(AF390,AH390,AJ390,AL390,AN390,AP390,AR390,AT390,AV390,AX390,AZ390,BB390,BD390)</f>
        <v>25667</v>
      </c>
      <c r="BG390" s="174">
        <f>SUM(AG390,AI390,AK390,AM390,AO390,AQ390,AS390,AU390,AW390,AY390,BA390,BC390,BE390)</f>
        <v>27182</v>
      </c>
      <c r="BI390" s="138" t="s">
        <v>25</v>
      </c>
      <c r="BJ390" s="130">
        <f t="shared" ref="BJ390:CK390" si="502">B390/B405</f>
        <v>6.0725282244269589E-2</v>
      </c>
      <c r="BK390" s="131">
        <f t="shared" si="502"/>
        <v>4.1663065087734465E-2</v>
      </c>
      <c r="BL390" s="132">
        <f t="shared" si="502"/>
        <v>5.7976336189310487E-2</v>
      </c>
      <c r="BM390" s="133">
        <f t="shared" si="502"/>
        <v>4.0847710125426498E-2</v>
      </c>
      <c r="BN390" s="130">
        <f t="shared" si="502"/>
        <v>5.9849575932149145E-2</v>
      </c>
      <c r="BO390" s="131">
        <f t="shared" si="502"/>
        <v>5.2851348126938681E-2</v>
      </c>
      <c r="BP390" s="132">
        <f t="shared" si="502"/>
        <v>6.8813019635591721E-2</v>
      </c>
      <c r="BQ390" s="133">
        <f t="shared" si="502"/>
        <v>4.741569724635547E-2</v>
      </c>
      <c r="BR390" s="130">
        <f t="shared" si="502"/>
        <v>4.8571428571428571E-2</v>
      </c>
      <c r="BS390" s="131">
        <f t="shared" si="502"/>
        <v>6.232153941651148E-2</v>
      </c>
      <c r="BT390" s="132">
        <f t="shared" si="502"/>
        <v>4.3936300530828913E-2</v>
      </c>
      <c r="BU390" s="130">
        <f t="shared" si="502"/>
        <v>6.5666041275797379E-2</v>
      </c>
      <c r="BV390" s="134">
        <f t="shared" si="502"/>
        <v>5.055274498782087E-2</v>
      </c>
      <c r="BW390" s="135">
        <f t="shared" si="502"/>
        <v>6.0805125003393141E-2</v>
      </c>
      <c r="BX390" s="130">
        <f t="shared" si="502"/>
        <v>5.1737829088021499E-2</v>
      </c>
      <c r="BY390" s="131">
        <f t="shared" si="502"/>
        <v>5.3420760811918419E-2</v>
      </c>
      <c r="BZ390" s="132">
        <f t="shared" si="502"/>
        <v>5.2751440788250607E-2</v>
      </c>
      <c r="CA390" s="133">
        <f t="shared" si="502"/>
        <v>5.5616185359301545E-2</v>
      </c>
      <c r="CB390" s="130">
        <f t="shared" si="502"/>
        <v>5.2307059911622648E-2</v>
      </c>
      <c r="CC390" s="131">
        <f t="shared" si="502"/>
        <v>5.8246828143021914E-2</v>
      </c>
      <c r="CD390" s="132">
        <f t="shared" si="502"/>
        <v>3.7259569965612367E-2</v>
      </c>
      <c r="CE390" s="133">
        <f t="shared" si="502"/>
        <v>6.8412861353024934E-2</v>
      </c>
      <c r="CF390" s="130">
        <f t="shared" si="502"/>
        <v>4.2210159604634208E-2</v>
      </c>
      <c r="CG390" s="131">
        <f t="shared" si="502"/>
        <v>5.364341085271318E-2</v>
      </c>
      <c r="CH390" s="132">
        <f t="shared" si="502"/>
        <v>5.6531380900418884E-2</v>
      </c>
      <c r="CI390" s="130">
        <f t="shared" si="502"/>
        <v>5.8069209186324432E-2</v>
      </c>
      <c r="CJ390" s="136">
        <f t="shared" si="502"/>
        <v>5.4192292049250031E-2</v>
      </c>
      <c r="CK390" s="137">
        <f t="shared" si="502"/>
        <v>5.4971431392148877E-2</v>
      </c>
    </row>
    <row r="391" spans="1:89" ht="14" thickBot="1">
      <c r="A391" s="147" t="s">
        <v>26</v>
      </c>
      <c r="B391" s="206">
        <v>2995</v>
      </c>
      <c r="C391" s="200">
        <v>1383</v>
      </c>
      <c r="D391" s="201">
        <v>1297</v>
      </c>
      <c r="E391" s="202">
        <v>989</v>
      </c>
      <c r="F391" s="199">
        <v>681</v>
      </c>
      <c r="G391" s="203">
        <v>515</v>
      </c>
      <c r="H391" s="201">
        <v>1767</v>
      </c>
      <c r="I391" s="202">
        <v>2074</v>
      </c>
      <c r="J391" s="199">
        <v>339</v>
      </c>
      <c r="K391" s="200">
        <v>424</v>
      </c>
      <c r="L391" s="201">
        <v>520</v>
      </c>
      <c r="M391" s="199">
        <v>1379</v>
      </c>
      <c r="N391" s="204">
        <v>1366</v>
      </c>
      <c r="O391" s="207">
        <v>1955</v>
      </c>
      <c r="P391" s="199">
        <v>812</v>
      </c>
      <c r="Q391" s="200">
        <v>1058</v>
      </c>
      <c r="R391" s="201">
        <v>1063</v>
      </c>
      <c r="S391" s="202">
        <v>1331</v>
      </c>
      <c r="T391" s="199">
        <v>437</v>
      </c>
      <c r="U391" s="203">
        <v>636</v>
      </c>
      <c r="V391" s="201">
        <v>1070</v>
      </c>
      <c r="W391" s="208">
        <v>1935</v>
      </c>
      <c r="X391" s="199">
        <v>899</v>
      </c>
      <c r="Y391" s="203">
        <v>736</v>
      </c>
      <c r="Z391" s="201">
        <v>2994</v>
      </c>
      <c r="AA391" s="199">
        <v>2505</v>
      </c>
      <c r="AB391" s="173">
        <f t="shared" si="493"/>
        <v>16240</v>
      </c>
      <c r="AC391" s="174">
        <f t="shared" si="488"/>
        <v>16920</v>
      </c>
      <c r="AE391" s="254" t="str">
        <f>$AE$19</f>
        <v>19:00 - 19:59</v>
      </c>
      <c r="AF391" s="127">
        <f t="shared" si="498"/>
        <v>2643</v>
      </c>
      <c r="AG391" s="200">
        <f t="shared" si="498"/>
        <v>3737</v>
      </c>
      <c r="AH391" s="201">
        <f t="shared" si="498"/>
        <v>1189</v>
      </c>
      <c r="AI391" s="202">
        <f t="shared" si="498"/>
        <v>1817</v>
      </c>
      <c r="AJ391" s="199">
        <f t="shared" si="498"/>
        <v>637</v>
      </c>
      <c r="AK391" s="203">
        <f t="shared" si="498"/>
        <v>584</v>
      </c>
      <c r="AL391" s="201">
        <f t="shared" si="498"/>
        <v>1888</v>
      </c>
      <c r="AM391" s="202">
        <f t="shared" si="498"/>
        <v>3674</v>
      </c>
      <c r="AN391" s="199">
        <f t="shared" si="498"/>
        <v>391</v>
      </c>
      <c r="AO391" s="203">
        <f t="shared" si="498"/>
        <v>238</v>
      </c>
      <c r="AP391" s="201">
        <f t="shared" si="499"/>
        <v>1076</v>
      </c>
      <c r="AQ391" s="199">
        <f t="shared" si="499"/>
        <v>937</v>
      </c>
      <c r="AR391" s="204">
        <f t="shared" si="499"/>
        <v>1961</v>
      </c>
      <c r="AS391" s="205">
        <f t="shared" si="499"/>
        <v>2163</v>
      </c>
      <c r="AT391" s="199">
        <f t="shared" si="499"/>
        <v>1207</v>
      </c>
      <c r="AU391" s="203">
        <f t="shared" si="499"/>
        <v>1759</v>
      </c>
      <c r="AV391" s="201">
        <f t="shared" si="499"/>
        <v>1214</v>
      </c>
      <c r="AW391" s="202">
        <f t="shared" si="499"/>
        <v>1874</v>
      </c>
      <c r="AX391" s="199">
        <f t="shared" si="499"/>
        <v>830</v>
      </c>
      <c r="AY391" s="203">
        <f t="shared" si="499"/>
        <v>439</v>
      </c>
      <c r="AZ391" s="201">
        <f t="shared" si="500"/>
        <v>2581</v>
      </c>
      <c r="BA391" s="202">
        <f t="shared" si="500"/>
        <v>1599</v>
      </c>
      <c r="BB391" s="199">
        <f t="shared" si="500"/>
        <v>2094</v>
      </c>
      <c r="BC391" s="203">
        <f t="shared" si="500"/>
        <v>839</v>
      </c>
      <c r="BD391" s="201">
        <f t="shared" si="500"/>
        <v>3626</v>
      </c>
      <c r="BE391" s="199">
        <f t="shared" si="500"/>
        <v>4543</v>
      </c>
      <c r="BF391" s="173">
        <f>SUM(AF391,AH391,AJ391,AL391,AN391,AP391,AR391,AT391,AV391,AX391,AZ391,BB391,BD391)</f>
        <v>21337</v>
      </c>
      <c r="BG391" s="174">
        <f>SUM(AG391,AI391,AK391,AM391,AO391,AQ391,AS391,AU391,AW391,AY391,BA391,BC391,BE391)</f>
        <v>24203</v>
      </c>
      <c r="BI391" s="147" t="s">
        <v>26</v>
      </c>
      <c r="BJ391" s="130">
        <f t="shared" ref="BJ391:CK391" si="503">B391/B405</f>
        <v>5.1231611358193638E-2</v>
      </c>
      <c r="BK391" s="131">
        <f t="shared" si="503"/>
        <v>3.9847869305903706E-2</v>
      </c>
      <c r="BL391" s="132">
        <f t="shared" si="503"/>
        <v>5.2917176662586697E-2</v>
      </c>
      <c r="BM391" s="133">
        <f t="shared" si="503"/>
        <v>4.7527512134172716E-2</v>
      </c>
      <c r="BN391" s="130">
        <f t="shared" si="503"/>
        <v>5.4488718194911183E-2</v>
      </c>
      <c r="BO391" s="131">
        <f t="shared" si="503"/>
        <v>6.144118348842758E-2</v>
      </c>
      <c r="BP391" s="132">
        <f t="shared" si="503"/>
        <v>6.2515478506987437E-2</v>
      </c>
      <c r="BQ391" s="133">
        <f t="shared" si="503"/>
        <v>5.0900701909389875E-2</v>
      </c>
      <c r="BR391" s="130">
        <f t="shared" si="503"/>
        <v>5.3809523809523807E-2</v>
      </c>
      <c r="BS391" s="131">
        <f t="shared" si="503"/>
        <v>5.2638112973308504E-2</v>
      </c>
      <c r="BT391" s="132">
        <f t="shared" si="503"/>
        <v>4.246631278072683E-2</v>
      </c>
      <c r="BU391" s="130">
        <f t="shared" si="503"/>
        <v>5.8800955142418558E-2</v>
      </c>
      <c r="BV391" s="134">
        <f t="shared" si="503"/>
        <v>5.118980700768222E-2</v>
      </c>
      <c r="BW391" s="135">
        <f t="shared" si="503"/>
        <v>5.3068758652515001E-2</v>
      </c>
      <c r="BX391" s="130">
        <f t="shared" si="503"/>
        <v>4.9599902266202429E-2</v>
      </c>
      <c r="BY391" s="131">
        <f t="shared" si="503"/>
        <v>5.1010076659756036E-2</v>
      </c>
      <c r="BZ391" s="132">
        <f t="shared" si="503"/>
        <v>4.9405093883621493E-2</v>
      </c>
      <c r="CA391" s="133">
        <f t="shared" si="503"/>
        <v>5.5868032236400265E-2</v>
      </c>
      <c r="CB391" s="130">
        <f t="shared" si="503"/>
        <v>4.4908025896619054E-2</v>
      </c>
      <c r="CC391" s="131">
        <f t="shared" si="503"/>
        <v>5.2397429560059321E-2</v>
      </c>
      <c r="CD391" s="132">
        <f t="shared" si="503"/>
        <v>4.0433813248686848E-2</v>
      </c>
      <c r="CE391" s="133">
        <f t="shared" si="503"/>
        <v>6.407496936984669E-2</v>
      </c>
      <c r="CF391" s="130">
        <f t="shared" si="503"/>
        <v>3.6417402576359073E-2</v>
      </c>
      <c r="CG391" s="131">
        <f t="shared" si="503"/>
        <v>4.564341085271318E-2</v>
      </c>
      <c r="CH391" s="132">
        <f t="shared" si="503"/>
        <v>5.2694568622619592E-2</v>
      </c>
      <c r="CI391" s="130">
        <f t="shared" si="503"/>
        <v>5.2062766289099033E-2</v>
      </c>
      <c r="CJ391" s="136">
        <f t="shared" si="503"/>
        <v>5.0038823224915881E-2</v>
      </c>
      <c r="CK391" s="137">
        <f t="shared" si="503"/>
        <v>5.2200955166413682E-2</v>
      </c>
    </row>
    <row r="392" spans="1:89" ht="15" thickTop="1" thickBot="1">
      <c r="A392" s="138" t="s">
        <v>27</v>
      </c>
      <c r="B392" s="209">
        <v>2253</v>
      </c>
      <c r="C392" s="193">
        <v>1537</v>
      </c>
      <c r="D392" s="194">
        <v>1071</v>
      </c>
      <c r="E392" s="195">
        <v>787</v>
      </c>
      <c r="F392" s="192">
        <v>552</v>
      </c>
      <c r="G392" s="196">
        <v>367</v>
      </c>
      <c r="H392" s="194">
        <v>1748</v>
      </c>
      <c r="I392" s="195">
        <v>2105</v>
      </c>
      <c r="J392" s="192">
        <v>317</v>
      </c>
      <c r="K392" s="193">
        <v>316</v>
      </c>
      <c r="L392" s="194">
        <v>666</v>
      </c>
      <c r="M392" s="192">
        <v>1146</v>
      </c>
      <c r="N392" s="197">
        <v>1494</v>
      </c>
      <c r="O392" s="210">
        <v>1849</v>
      </c>
      <c r="P392" s="192">
        <v>860</v>
      </c>
      <c r="Q392" s="193">
        <v>997</v>
      </c>
      <c r="R392" s="194">
        <v>1185</v>
      </c>
      <c r="S392" s="195">
        <v>1238</v>
      </c>
      <c r="T392" s="192">
        <v>581</v>
      </c>
      <c r="U392" s="196">
        <v>554</v>
      </c>
      <c r="V392" s="194">
        <v>1427</v>
      </c>
      <c r="W392" s="211">
        <v>1747</v>
      </c>
      <c r="X392" s="192">
        <v>1211</v>
      </c>
      <c r="Y392" s="196">
        <v>693</v>
      </c>
      <c r="Z392" s="194">
        <v>3003</v>
      </c>
      <c r="AA392" s="192">
        <v>2721</v>
      </c>
      <c r="AB392" s="173">
        <f t="shared" si="493"/>
        <v>16368</v>
      </c>
      <c r="AC392" s="174">
        <f t="shared" si="488"/>
        <v>16057</v>
      </c>
      <c r="AE392" s="253" t="s">
        <v>13</v>
      </c>
      <c r="AF392" s="20">
        <f t="shared" ref="AF392:BG392" si="504">SUM(AF389:AF391)</f>
        <v>7850</v>
      </c>
      <c r="AG392" s="21">
        <f t="shared" si="504"/>
        <v>12525</v>
      </c>
      <c r="AH392" s="20">
        <f t="shared" si="504"/>
        <v>4795</v>
      </c>
      <c r="AI392" s="21">
        <f t="shared" si="504"/>
        <v>5720</v>
      </c>
      <c r="AJ392" s="20">
        <f t="shared" si="504"/>
        <v>2744</v>
      </c>
      <c r="AK392" s="21">
        <f t="shared" si="504"/>
        <v>1895</v>
      </c>
      <c r="AL392" s="20">
        <f t="shared" si="504"/>
        <v>6401</v>
      </c>
      <c r="AM392" s="21">
        <f t="shared" si="504"/>
        <v>11561</v>
      </c>
      <c r="AN392" s="20">
        <f t="shared" si="504"/>
        <v>1896</v>
      </c>
      <c r="AO392" s="21">
        <f t="shared" si="504"/>
        <v>858</v>
      </c>
      <c r="AP392" s="20">
        <f t="shared" si="504"/>
        <v>4389</v>
      </c>
      <c r="AQ392" s="21">
        <f t="shared" si="504"/>
        <v>2977</v>
      </c>
      <c r="AR392" s="20">
        <f t="shared" si="504"/>
        <v>6734</v>
      </c>
      <c r="AS392" s="21">
        <f t="shared" si="504"/>
        <v>6733</v>
      </c>
      <c r="AT392" s="20">
        <f t="shared" si="504"/>
        <v>3815</v>
      </c>
      <c r="AU392" s="21">
        <f t="shared" si="504"/>
        <v>4720</v>
      </c>
      <c r="AV392" s="20">
        <f t="shared" si="504"/>
        <v>4135</v>
      </c>
      <c r="AW392" s="21">
        <f t="shared" si="504"/>
        <v>5761</v>
      </c>
      <c r="AX392" s="20">
        <f t="shared" si="504"/>
        <v>3102</v>
      </c>
      <c r="AY392" s="21">
        <f t="shared" si="504"/>
        <v>1314</v>
      </c>
      <c r="AZ392" s="20">
        <f t="shared" si="504"/>
        <v>8068</v>
      </c>
      <c r="BA392" s="21">
        <f t="shared" si="504"/>
        <v>4566</v>
      </c>
      <c r="BB392" s="20">
        <f t="shared" si="504"/>
        <v>7636</v>
      </c>
      <c r="BC392" s="21">
        <f t="shared" si="504"/>
        <v>2567</v>
      </c>
      <c r="BD392" s="20">
        <f t="shared" si="504"/>
        <v>11857</v>
      </c>
      <c r="BE392" s="21">
        <f t="shared" si="504"/>
        <v>14059</v>
      </c>
      <c r="BF392" s="175">
        <f t="shared" si="504"/>
        <v>73422</v>
      </c>
      <c r="BG392" s="176">
        <f t="shared" si="504"/>
        <v>75256</v>
      </c>
      <c r="BI392" s="138" t="s">
        <v>27</v>
      </c>
      <c r="BJ392" s="130">
        <f t="shared" ref="BJ392:CK392" si="505">B392/B405</f>
        <v>3.8539172083475882E-2</v>
      </c>
      <c r="BK392" s="131">
        <f t="shared" si="505"/>
        <v>4.4285014550378886E-2</v>
      </c>
      <c r="BL392" s="132">
        <f t="shared" si="505"/>
        <v>4.3696450428396573E-2</v>
      </c>
      <c r="BM392" s="133">
        <f t="shared" si="505"/>
        <v>3.7820173963189006E-2</v>
      </c>
      <c r="BN392" s="130">
        <f t="shared" si="505"/>
        <v>4.4167066730676906E-2</v>
      </c>
      <c r="BO392" s="131">
        <f t="shared" si="505"/>
        <v>4.3784299689811498E-2</v>
      </c>
      <c r="BP392" s="132">
        <f t="shared" si="505"/>
        <v>6.1843269060675748E-2</v>
      </c>
      <c r="BQ392" s="133">
        <f t="shared" si="505"/>
        <v>5.1661512786531194E-2</v>
      </c>
      <c r="BR392" s="130">
        <f t="shared" si="505"/>
        <v>5.0317460317460316E-2</v>
      </c>
      <c r="BS392" s="131">
        <f t="shared" si="505"/>
        <v>3.9230291744258225E-2</v>
      </c>
      <c r="BT392" s="132">
        <f t="shared" si="505"/>
        <v>5.4389546753777052E-2</v>
      </c>
      <c r="BU392" s="130">
        <f t="shared" si="505"/>
        <v>4.8865768377963498E-2</v>
      </c>
      <c r="BV392" s="134">
        <f t="shared" si="505"/>
        <v>5.5986509274873524E-2</v>
      </c>
      <c r="BW392" s="135">
        <f t="shared" si="505"/>
        <v>5.0191373272890145E-2</v>
      </c>
      <c r="BX392" s="130">
        <f t="shared" si="505"/>
        <v>5.2531916193268587E-2</v>
      </c>
      <c r="BY392" s="131">
        <f t="shared" si="505"/>
        <v>4.8069041994117934E-2</v>
      </c>
      <c r="BZ392" s="132">
        <f t="shared" si="505"/>
        <v>5.5075292805354156E-2</v>
      </c>
      <c r="CA392" s="133">
        <f t="shared" si="505"/>
        <v>5.1964405641370046E-2</v>
      </c>
      <c r="CB392" s="130">
        <f t="shared" si="505"/>
        <v>5.9706093926626243E-2</v>
      </c>
      <c r="CC392" s="131">
        <f t="shared" si="505"/>
        <v>4.5641786126215195E-2</v>
      </c>
      <c r="CD392" s="132">
        <f t="shared" si="505"/>
        <v>5.3924347201753389E-2</v>
      </c>
      <c r="CE392" s="133">
        <f t="shared" si="505"/>
        <v>5.7849597668796979E-2</v>
      </c>
      <c r="CF392" s="130">
        <f t="shared" si="505"/>
        <v>4.9056145183504818E-2</v>
      </c>
      <c r="CG392" s="131">
        <f t="shared" si="505"/>
        <v>4.2976744186046509E-2</v>
      </c>
      <c r="CH392" s="132">
        <f t="shared" si="505"/>
        <v>5.2852969129501215E-2</v>
      </c>
      <c r="CI392" s="130">
        <f t="shared" si="505"/>
        <v>5.655201080744051E-2</v>
      </c>
      <c r="CJ392" s="136">
        <f t="shared" si="505"/>
        <v>5.0433217890728028E-2</v>
      </c>
      <c r="CK392" s="137">
        <f t="shared" si="505"/>
        <v>4.9538459639899793E-2</v>
      </c>
    </row>
    <row r="393" spans="1:89" ht="14" thickTop="1">
      <c r="A393" s="147" t="s">
        <v>28</v>
      </c>
      <c r="B393" s="206">
        <v>2106</v>
      </c>
      <c r="C393" s="200">
        <v>2094</v>
      </c>
      <c r="D393" s="201">
        <v>1123</v>
      </c>
      <c r="E393" s="202">
        <v>1110</v>
      </c>
      <c r="F393" s="199">
        <v>637</v>
      </c>
      <c r="G393" s="203">
        <v>486</v>
      </c>
      <c r="H393" s="201">
        <v>1801</v>
      </c>
      <c r="I393" s="202">
        <v>2772</v>
      </c>
      <c r="J393" s="199">
        <v>405</v>
      </c>
      <c r="K393" s="200">
        <v>347</v>
      </c>
      <c r="L393" s="201">
        <v>861</v>
      </c>
      <c r="M393" s="199">
        <v>930</v>
      </c>
      <c r="N393" s="204">
        <v>1747</v>
      </c>
      <c r="O393" s="207">
        <v>1686</v>
      </c>
      <c r="P393" s="199">
        <v>913</v>
      </c>
      <c r="Q393" s="200">
        <v>986</v>
      </c>
      <c r="R393" s="201">
        <v>1261</v>
      </c>
      <c r="S393" s="202">
        <v>1347</v>
      </c>
      <c r="T393" s="199">
        <v>744</v>
      </c>
      <c r="U393" s="203">
        <v>363</v>
      </c>
      <c r="V393" s="201">
        <v>1927</v>
      </c>
      <c r="W393" s="208">
        <v>1211</v>
      </c>
      <c r="X393" s="199">
        <v>1451</v>
      </c>
      <c r="Y393" s="203">
        <v>527</v>
      </c>
      <c r="Z393" s="201">
        <v>3246</v>
      </c>
      <c r="AA393" s="199">
        <v>2614</v>
      </c>
      <c r="AB393" s="173">
        <f t="shared" si="493"/>
        <v>18222</v>
      </c>
      <c r="AC393" s="174">
        <f t="shared" si="488"/>
        <v>16473</v>
      </c>
      <c r="BI393" s="147" t="s">
        <v>28</v>
      </c>
      <c r="BJ393" s="130">
        <f t="shared" ref="BJ393:CK393" si="506">B393/B405</f>
        <v>3.6024632227163872E-2</v>
      </c>
      <c r="BK393" s="131">
        <f t="shared" si="506"/>
        <v>6.0333650272279368E-2</v>
      </c>
      <c r="BL393" s="132">
        <f t="shared" si="506"/>
        <v>4.5818033455732356E-2</v>
      </c>
      <c r="BM393" s="133">
        <f t="shared" si="506"/>
        <v>5.3342303810851074E-2</v>
      </c>
      <c r="BN393" s="130">
        <f t="shared" si="506"/>
        <v>5.0968154904784763E-2</v>
      </c>
      <c r="BO393" s="131">
        <f t="shared" si="506"/>
        <v>5.7981388690050109E-2</v>
      </c>
      <c r="BP393" s="132">
        <f t="shared" si="506"/>
        <v>6.3718379621439947E-2</v>
      </c>
      <c r="BQ393" s="133">
        <f t="shared" si="506"/>
        <v>6.8031217788249151E-2</v>
      </c>
      <c r="BR393" s="130">
        <f t="shared" si="506"/>
        <v>6.4285714285714279E-2</v>
      </c>
      <c r="BS393" s="131">
        <f t="shared" si="506"/>
        <v>4.3078833022967104E-2</v>
      </c>
      <c r="BT393" s="132">
        <f t="shared" si="506"/>
        <v>7.0314414046549617E-2</v>
      </c>
      <c r="BU393" s="130">
        <f t="shared" si="506"/>
        <v>3.965546648473478E-2</v>
      </c>
      <c r="BV393" s="134">
        <f t="shared" si="506"/>
        <v>6.5467491099868838E-2</v>
      </c>
      <c r="BW393" s="135">
        <f t="shared" si="506"/>
        <v>4.5766714623089663E-2</v>
      </c>
      <c r="BX393" s="130">
        <f t="shared" si="506"/>
        <v>5.5769348237737465E-2</v>
      </c>
      <c r="BY393" s="131">
        <f t="shared" si="506"/>
        <v>4.7538691480642208E-2</v>
      </c>
      <c r="BZ393" s="132">
        <f t="shared" si="506"/>
        <v>5.8607547871351549E-2</v>
      </c>
      <c r="CA393" s="133">
        <f t="shared" si="506"/>
        <v>5.653962390866353E-2</v>
      </c>
      <c r="CB393" s="130">
        <f t="shared" si="506"/>
        <v>7.6456684821703827E-2</v>
      </c>
      <c r="CC393" s="131">
        <f t="shared" si="506"/>
        <v>2.9906080079090461E-2</v>
      </c>
      <c r="CD393" s="132">
        <f t="shared" si="506"/>
        <v>7.2818652458149113E-2</v>
      </c>
      <c r="CE393" s="133">
        <f t="shared" si="506"/>
        <v>4.0100665584953142E-2</v>
      </c>
      <c r="CF393" s="130">
        <f t="shared" si="506"/>
        <v>5.8778254881309243E-2</v>
      </c>
      <c r="CG393" s="131">
        <f t="shared" si="506"/>
        <v>3.2682170542635662E-2</v>
      </c>
      <c r="CH393" s="132">
        <f t="shared" si="506"/>
        <v>5.7129782815305008E-2</v>
      </c>
      <c r="CI393" s="130">
        <f t="shared" si="506"/>
        <v>5.4328172087706537E-2</v>
      </c>
      <c r="CJ393" s="136">
        <f t="shared" si="506"/>
        <v>5.6145778128350816E-2</v>
      </c>
      <c r="CK393" s="137">
        <f t="shared" si="506"/>
        <v>5.0821887379215877E-2</v>
      </c>
    </row>
    <row r="394" spans="1:89">
      <c r="A394" s="138" t="s">
        <v>29</v>
      </c>
      <c r="B394" s="209">
        <v>2193</v>
      </c>
      <c r="C394" s="193">
        <v>2596</v>
      </c>
      <c r="D394" s="194">
        <v>1502</v>
      </c>
      <c r="E394" s="195">
        <v>1460</v>
      </c>
      <c r="F394" s="192">
        <v>903</v>
      </c>
      <c r="G394" s="196">
        <v>480</v>
      </c>
      <c r="H394" s="194">
        <v>1908</v>
      </c>
      <c r="I394" s="195">
        <v>3356</v>
      </c>
      <c r="J394" s="192">
        <v>489</v>
      </c>
      <c r="K394" s="193">
        <v>408</v>
      </c>
      <c r="L394" s="194">
        <v>1109</v>
      </c>
      <c r="M394" s="192">
        <v>1060</v>
      </c>
      <c r="N394" s="197">
        <v>1934</v>
      </c>
      <c r="O394" s="210">
        <v>1935</v>
      </c>
      <c r="P394" s="192">
        <v>1021</v>
      </c>
      <c r="Q394" s="193">
        <v>1054</v>
      </c>
      <c r="R394" s="194">
        <v>1442</v>
      </c>
      <c r="S394" s="195">
        <v>1633</v>
      </c>
      <c r="T394" s="192">
        <v>953</v>
      </c>
      <c r="U394" s="196">
        <v>410</v>
      </c>
      <c r="V394" s="194">
        <v>2470</v>
      </c>
      <c r="W394" s="211">
        <v>1324</v>
      </c>
      <c r="X394" s="192">
        <v>2237</v>
      </c>
      <c r="Y394" s="196">
        <v>685</v>
      </c>
      <c r="Z394" s="194">
        <v>4106</v>
      </c>
      <c r="AA394" s="192">
        <v>3057</v>
      </c>
      <c r="AB394" s="173">
        <f t="shared" si="493"/>
        <v>22267</v>
      </c>
      <c r="AC394" s="174">
        <f t="shared" si="488"/>
        <v>19458</v>
      </c>
      <c r="BI394" s="138" t="s">
        <v>29</v>
      </c>
      <c r="BJ394" s="130">
        <f t="shared" ref="BJ394:CK394" si="507">B394/B405</f>
        <v>3.7512829284981182E-2</v>
      </c>
      <c r="BK394" s="131">
        <f t="shared" si="507"/>
        <v>7.4797591264010144E-2</v>
      </c>
      <c r="BL394" s="132">
        <f t="shared" si="507"/>
        <v>6.1281109751121991E-2</v>
      </c>
      <c r="BM394" s="133">
        <f t="shared" si="507"/>
        <v>7.0161949156614931E-2</v>
      </c>
      <c r="BN394" s="130">
        <f t="shared" si="507"/>
        <v>7.225156024963994E-2</v>
      </c>
      <c r="BO394" s="131">
        <f t="shared" si="507"/>
        <v>5.72655690765927E-2</v>
      </c>
      <c r="BP394" s="132">
        <f t="shared" si="507"/>
        <v>6.7503980187511053E-2</v>
      </c>
      <c r="BQ394" s="133">
        <f t="shared" si="507"/>
        <v>8.2363913022137136E-2</v>
      </c>
      <c r="BR394" s="130">
        <f t="shared" si="507"/>
        <v>7.7619047619047615E-2</v>
      </c>
      <c r="BS394" s="131">
        <f t="shared" si="507"/>
        <v>5.065176908752328E-2</v>
      </c>
      <c r="BT394" s="132">
        <f t="shared" si="507"/>
        <v>9.0567578603511639E-2</v>
      </c>
      <c r="BU394" s="130">
        <f t="shared" si="507"/>
        <v>4.51987037352891E-2</v>
      </c>
      <c r="BV394" s="134">
        <f t="shared" si="507"/>
        <v>7.2475173318343633E-2</v>
      </c>
      <c r="BW394" s="135">
        <f t="shared" si="507"/>
        <v>5.2525855750698985E-2</v>
      </c>
      <c r="BX394" s="130">
        <f t="shared" si="507"/>
        <v>6.2366379573636305E-2</v>
      </c>
      <c r="BY394" s="131">
        <f t="shared" si="507"/>
        <v>5.0817221927583048E-2</v>
      </c>
      <c r="BZ394" s="132">
        <f t="shared" si="507"/>
        <v>6.7019892173266413E-2</v>
      </c>
      <c r="CA394" s="133">
        <f t="shared" si="507"/>
        <v>6.8544325050369379E-2</v>
      </c>
      <c r="CB394" s="130">
        <f t="shared" si="507"/>
        <v>9.7934436337478156E-2</v>
      </c>
      <c r="CC394" s="131">
        <f t="shared" si="507"/>
        <v>3.377821716922063E-2</v>
      </c>
      <c r="CD394" s="132">
        <f t="shared" si="507"/>
        <v>9.3337867966594865E-2</v>
      </c>
      <c r="CE394" s="133">
        <f t="shared" si="507"/>
        <v>4.3842511341435145E-2</v>
      </c>
      <c r="CF394" s="130">
        <f t="shared" si="507"/>
        <v>9.0618164141618732E-2</v>
      </c>
      <c r="CG394" s="131">
        <f t="shared" si="507"/>
        <v>4.2480620155038756E-2</v>
      </c>
      <c r="CH394" s="132">
        <f t="shared" si="507"/>
        <v>7.2265831250659995E-2</v>
      </c>
      <c r="CI394" s="130">
        <f t="shared" si="507"/>
        <v>6.3535280058193908E-2</v>
      </c>
      <c r="CJ394" s="136">
        <f t="shared" si="507"/>
        <v>6.8609265809679923E-2</v>
      </c>
      <c r="CK394" s="137">
        <f t="shared" si="507"/>
        <v>6.0031098441375733E-2</v>
      </c>
    </row>
    <row r="395" spans="1:89">
      <c r="A395" s="147" t="s">
        <v>30</v>
      </c>
      <c r="B395" s="206">
        <v>2612</v>
      </c>
      <c r="C395" s="200">
        <v>3825</v>
      </c>
      <c r="D395" s="201">
        <v>1895</v>
      </c>
      <c r="E395" s="202">
        <v>1649</v>
      </c>
      <c r="F395" s="199">
        <v>1242</v>
      </c>
      <c r="G395" s="203">
        <v>598</v>
      </c>
      <c r="H395" s="201">
        <v>2238</v>
      </c>
      <c r="I395" s="202">
        <v>3813</v>
      </c>
      <c r="J395" s="199">
        <v>804</v>
      </c>
      <c r="K395" s="200">
        <v>310</v>
      </c>
      <c r="L395" s="201">
        <v>1673</v>
      </c>
      <c r="M395" s="199">
        <v>1013</v>
      </c>
      <c r="N395" s="204">
        <v>2265</v>
      </c>
      <c r="O395" s="207">
        <v>2198</v>
      </c>
      <c r="P395" s="199">
        <v>1332</v>
      </c>
      <c r="Q395" s="200">
        <v>1279</v>
      </c>
      <c r="R395" s="201">
        <v>1490</v>
      </c>
      <c r="S395" s="202">
        <v>1799</v>
      </c>
      <c r="T395" s="199">
        <v>1123</v>
      </c>
      <c r="U395" s="203">
        <v>462</v>
      </c>
      <c r="V395" s="201">
        <v>2533</v>
      </c>
      <c r="W395" s="208">
        <v>1550</v>
      </c>
      <c r="X395" s="199">
        <v>2859</v>
      </c>
      <c r="Y395" s="203">
        <v>799</v>
      </c>
      <c r="Z395" s="201">
        <v>4352</v>
      </c>
      <c r="AA395" s="199">
        <v>4576</v>
      </c>
      <c r="AB395" s="173">
        <f t="shared" si="493"/>
        <v>26418</v>
      </c>
      <c r="AC395" s="174">
        <f t="shared" si="488"/>
        <v>23871</v>
      </c>
      <c r="BI395" s="147" t="s">
        <v>30</v>
      </c>
      <c r="BJ395" s="130">
        <f t="shared" ref="BJ395:CK395" si="508">B395/B405</f>
        <v>4.4680123161135822E-2</v>
      </c>
      <c r="BK395" s="131">
        <f t="shared" si="508"/>
        <v>0.11020831532543868</v>
      </c>
      <c r="BL395" s="132">
        <f t="shared" si="508"/>
        <v>7.7315381476948178E-2</v>
      </c>
      <c r="BM395" s="133">
        <f t="shared" si="508"/>
        <v>7.9244557643327412E-2</v>
      </c>
      <c r="BN395" s="130">
        <f t="shared" si="508"/>
        <v>9.9375900144023047E-2</v>
      </c>
      <c r="BO395" s="131">
        <f t="shared" si="508"/>
        <v>7.1343354807921741E-2</v>
      </c>
      <c r="BP395" s="132">
        <f t="shared" si="508"/>
        <v>7.9179196886608877E-2</v>
      </c>
      <c r="BQ395" s="133">
        <f t="shared" si="508"/>
        <v>9.3579737888381684E-2</v>
      </c>
      <c r="BR395" s="130">
        <f t="shared" si="508"/>
        <v>0.12761904761904763</v>
      </c>
      <c r="BS395" s="131">
        <f t="shared" si="508"/>
        <v>3.8485412787088766E-2</v>
      </c>
      <c r="BT395" s="132">
        <f t="shared" si="508"/>
        <v>0.1366271947733769</v>
      </c>
      <c r="BU395" s="130">
        <f t="shared" si="508"/>
        <v>4.3194610267781E-2</v>
      </c>
      <c r="BV395" s="134">
        <f t="shared" si="508"/>
        <v>8.4879145587408653E-2</v>
      </c>
      <c r="BW395" s="135">
        <f t="shared" si="508"/>
        <v>5.9665028909579525E-2</v>
      </c>
      <c r="BX395" s="130">
        <f t="shared" si="508"/>
        <v>8.1363386476085764E-2</v>
      </c>
      <c r="BY395" s="131">
        <f t="shared" si="508"/>
        <v>6.1665300612313775E-2</v>
      </c>
      <c r="BZ395" s="132">
        <f t="shared" si="508"/>
        <v>6.9250790109685809E-2</v>
      </c>
      <c r="CA395" s="133">
        <f t="shared" si="508"/>
        <v>7.5512088650100742E-2</v>
      </c>
      <c r="CB395" s="130">
        <f t="shared" si="508"/>
        <v>0.11540437776179222</v>
      </c>
      <c r="CC395" s="131">
        <f t="shared" si="508"/>
        <v>3.8062283737024222E-2</v>
      </c>
      <c r="CD395" s="132">
        <f t="shared" si="508"/>
        <v>9.5718550428900734E-2</v>
      </c>
      <c r="CE395" s="133">
        <f t="shared" si="508"/>
        <v>5.132620285439915E-2</v>
      </c>
      <c r="CF395" s="130">
        <f t="shared" si="508"/>
        <v>0.1158146317750952</v>
      </c>
      <c r="CG395" s="131">
        <f t="shared" si="508"/>
        <v>4.9550387596899226E-2</v>
      </c>
      <c r="CH395" s="132">
        <f t="shared" si="508"/>
        <v>7.6595445105424334E-2</v>
      </c>
      <c r="CI395" s="130">
        <f t="shared" si="508"/>
        <v>9.5105476462641586E-2</v>
      </c>
      <c r="CJ395" s="136">
        <f t="shared" si="508"/>
        <v>8.1399361573634713E-2</v>
      </c>
      <c r="CK395" s="137">
        <f t="shared" si="508"/>
        <v>7.3645922031764843E-2</v>
      </c>
    </row>
    <row r="396" spans="1:89">
      <c r="A396" s="138" t="s">
        <v>31</v>
      </c>
      <c r="B396" s="209">
        <v>2595</v>
      </c>
      <c r="C396" s="193">
        <v>4963</v>
      </c>
      <c r="D396" s="194">
        <v>1711</v>
      </c>
      <c r="E396" s="195">
        <v>2254</v>
      </c>
      <c r="F396" s="192">
        <v>865</v>
      </c>
      <c r="G396" s="196">
        <v>713</v>
      </c>
      <c r="H396" s="194">
        <v>2275</v>
      </c>
      <c r="I396" s="195">
        <v>4074</v>
      </c>
      <c r="J396" s="192">
        <v>701</v>
      </c>
      <c r="K396" s="193">
        <v>310</v>
      </c>
      <c r="L396" s="194">
        <v>1640</v>
      </c>
      <c r="M396" s="192">
        <v>1027</v>
      </c>
      <c r="N396" s="197">
        <v>2508</v>
      </c>
      <c r="O396" s="210">
        <v>2372</v>
      </c>
      <c r="P396" s="192">
        <v>1276</v>
      </c>
      <c r="Q396" s="193">
        <v>1682</v>
      </c>
      <c r="R396" s="194">
        <v>1431</v>
      </c>
      <c r="S396" s="195">
        <v>2088</v>
      </c>
      <c r="T396" s="192">
        <v>1149</v>
      </c>
      <c r="U396" s="196">
        <v>413</v>
      </c>
      <c r="V396" s="194">
        <v>2954</v>
      </c>
      <c r="W396" s="211">
        <v>1417</v>
      </c>
      <c r="X396" s="192">
        <v>2683</v>
      </c>
      <c r="Y396" s="196">
        <v>929</v>
      </c>
      <c r="Z396" s="194">
        <v>3879</v>
      </c>
      <c r="AA396" s="192">
        <v>4940</v>
      </c>
      <c r="AB396" s="173">
        <f t="shared" si="493"/>
        <v>25667</v>
      </c>
      <c r="AC396" s="174">
        <f t="shared" si="488"/>
        <v>27182</v>
      </c>
      <c r="BI396" s="138" t="s">
        <v>31</v>
      </c>
      <c r="BJ396" s="130">
        <f t="shared" ref="BJ396:CK396" si="509">B396/B405</f>
        <v>4.4389326034895656E-2</v>
      </c>
      <c r="BK396" s="131">
        <f t="shared" si="509"/>
        <v>0.14299708992422278</v>
      </c>
      <c r="BL396" s="132">
        <f t="shared" si="509"/>
        <v>6.9808241534067728E-2</v>
      </c>
      <c r="BM396" s="133">
        <f t="shared" si="509"/>
        <v>0.10831851602671921</v>
      </c>
      <c r="BN396" s="130">
        <f t="shared" si="509"/>
        <v>6.9211073771803494E-2</v>
      </c>
      <c r="BO396" s="131">
        <f t="shared" si="509"/>
        <v>8.5063230732522074E-2</v>
      </c>
      <c r="BP396" s="132">
        <f t="shared" si="509"/>
        <v>8.0488236334689545E-2</v>
      </c>
      <c r="BQ396" s="133">
        <f t="shared" si="509"/>
        <v>9.9985274628184365E-2</v>
      </c>
      <c r="BR396" s="130">
        <f t="shared" si="509"/>
        <v>0.11126984126984127</v>
      </c>
      <c r="BS396" s="131">
        <f t="shared" si="509"/>
        <v>3.8485412787088766E-2</v>
      </c>
      <c r="BT396" s="132">
        <f t="shared" si="509"/>
        <v>0.13393221723152307</v>
      </c>
      <c r="BU396" s="130">
        <f t="shared" si="509"/>
        <v>4.3791574279379158E-2</v>
      </c>
      <c r="BV396" s="134">
        <f t="shared" si="509"/>
        <v>9.3985385047779646E-2</v>
      </c>
      <c r="BW396" s="135">
        <f t="shared" si="509"/>
        <v>6.4388284155378811E-2</v>
      </c>
      <c r="BX396" s="130">
        <f t="shared" si="509"/>
        <v>7.7942703561175247E-2</v>
      </c>
      <c r="BY396" s="131">
        <f t="shared" si="509"/>
        <v>8.1095414878742583E-2</v>
      </c>
      <c r="BZ396" s="132">
        <f t="shared" si="509"/>
        <v>6.650864472950363E-2</v>
      </c>
      <c r="CA396" s="133">
        <f t="shared" si="509"/>
        <v>8.764271323035594E-2</v>
      </c>
      <c r="CB396" s="130">
        <f t="shared" si="509"/>
        <v>0.11807625115609907</v>
      </c>
      <c r="CC396" s="131">
        <f t="shared" si="509"/>
        <v>3.4025374855824686E-2</v>
      </c>
      <c r="CD396" s="132">
        <f t="shared" si="509"/>
        <v>0.11162755545478593</v>
      </c>
      <c r="CE396" s="133">
        <f t="shared" si="509"/>
        <v>4.6922083512699095E-2</v>
      </c>
      <c r="CF396" s="130">
        <f t="shared" si="509"/>
        <v>0.10868508466337196</v>
      </c>
      <c r="CG396" s="131">
        <f t="shared" si="509"/>
        <v>5.7612403100775193E-2</v>
      </c>
      <c r="CH396" s="132">
        <f t="shared" si="509"/>
        <v>6.8270618465979094E-2</v>
      </c>
      <c r="CI396" s="130">
        <f t="shared" si="509"/>
        <v>0.10267068481762444</v>
      </c>
      <c r="CJ396" s="136">
        <f t="shared" si="509"/>
        <v>7.9085374120315022E-2</v>
      </c>
      <c r="CK396" s="137">
        <f t="shared" si="509"/>
        <v>8.3860896178100275E-2</v>
      </c>
    </row>
    <row r="397" spans="1:89">
      <c r="A397" s="147" t="s">
        <v>32</v>
      </c>
      <c r="B397" s="206">
        <v>2643</v>
      </c>
      <c r="C397" s="200">
        <v>3737</v>
      </c>
      <c r="D397" s="201">
        <v>1189</v>
      </c>
      <c r="E397" s="202">
        <v>1817</v>
      </c>
      <c r="F397" s="199">
        <v>637</v>
      </c>
      <c r="G397" s="203">
        <v>584</v>
      </c>
      <c r="H397" s="201">
        <v>1888</v>
      </c>
      <c r="I397" s="202">
        <v>3674</v>
      </c>
      <c r="J397" s="199">
        <v>391</v>
      </c>
      <c r="K397" s="200">
        <v>238</v>
      </c>
      <c r="L397" s="201">
        <v>1076</v>
      </c>
      <c r="M397" s="199">
        <v>937</v>
      </c>
      <c r="N397" s="204">
        <v>1961</v>
      </c>
      <c r="O397" s="207">
        <v>2163</v>
      </c>
      <c r="P397" s="199">
        <v>1207</v>
      </c>
      <c r="Q397" s="200">
        <v>1759</v>
      </c>
      <c r="R397" s="201">
        <v>1214</v>
      </c>
      <c r="S397" s="202">
        <v>1874</v>
      </c>
      <c r="T397" s="199">
        <v>830</v>
      </c>
      <c r="U397" s="203">
        <v>439</v>
      </c>
      <c r="V397" s="201">
        <v>2581</v>
      </c>
      <c r="W397" s="208">
        <v>1599</v>
      </c>
      <c r="X397" s="199">
        <v>2094</v>
      </c>
      <c r="Y397" s="203">
        <v>839</v>
      </c>
      <c r="Z397" s="201">
        <v>3626</v>
      </c>
      <c r="AA397" s="199">
        <v>4543</v>
      </c>
      <c r="AB397" s="173">
        <f t="shared" si="493"/>
        <v>21337</v>
      </c>
      <c r="AC397" s="174">
        <f t="shared" si="488"/>
        <v>24203</v>
      </c>
      <c r="BI397" s="147" t="s">
        <v>32</v>
      </c>
      <c r="BJ397" s="130">
        <f t="shared" ref="BJ397:CK397" si="510">B397/B405</f>
        <v>4.5210400273691415E-2</v>
      </c>
      <c r="BK397" s="131">
        <f t="shared" si="510"/>
        <v>0.10767280375716715</v>
      </c>
      <c r="BL397" s="132">
        <f t="shared" si="510"/>
        <v>4.8510811913504689E-2</v>
      </c>
      <c r="BM397" s="133">
        <f t="shared" si="510"/>
        <v>8.7317987409294057E-2</v>
      </c>
      <c r="BN397" s="130">
        <f t="shared" si="510"/>
        <v>5.0968154904784763E-2</v>
      </c>
      <c r="BO397" s="131">
        <f t="shared" si="510"/>
        <v>6.9673109043187784E-2</v>
      </c>
      <c r="BP397" s="132">
        <f t="shared" si="510"/>
        <v>6.679639129665664E-2</v>
      </c>
      <c r="BQ397" s="133">
        <f t="shared" si="510"/>
        <v>9.016836008442547E-2</v>
      </c>
      <c r="BR397" s="130">
        <f t="shared" si="510"/>
        <v>6.2063492063492064E-2</v>
      </c>
      <c r="BS397" s="131">
        <f t="shared" si="510"/>
        <v>2.9546865301055245E-2</v>
      </c>
      <c r="BT397" s="132">
        <f t="shared" si="510"/>
        <v>8.7872601061657826E-2</v>
      </c>
      <c r="BU397" s="130">
        <f t="shared" si="510"/>
        <v>3.995394849053386E-2</v>
      </c>
      <c r="BV397" s="134">
        <f t="shared" si="510"/>
        <v>7.3486977702829304E-2</v>
      </c>
      <c r="BW397" s="135">
        <f t="shared" si="510"/>
        <v>5.8714948831401506E-2</v>
      </c>
      <c r="BX397" s="130">
        <f t="shared" si="510"/>
        <v>7.3727933541017657E-2</v>
      </c>
      <c r="BY397" s="131">
        <f t="shared" si="510"/>
        <v>8.4807868473072659E-2</v>
      </c>
      <c r="BZ397" s="132">
        <f t="shared" si="510"/>
        <v>5.6423126975274213E-2</v>
      </c>
      <c r="CA397" s="133">
        <f t="shared" si="510"/>
        <v>7.8660174613834788E-2</v>
      </c>
      <c r="CB397" s="130">
        <f t="shared" si="510"/>
        <v>8.5294419895180357E-2</v>
      </c>
      <c r="CC397" s="131">
        <f t="shared" si="510"/>
        <v>3.6167408139726478E-2</v>
      </c>
      <c r="CD397" s="132">
        <f t="shared" si="510"/>
        <v>9.7532403733514725E-2</v>
      </c>
      <c r="CE397" s="133">
        <f t="shared" si="510"/>
        <v>5.2948773138183386E-2</v>
      </c>
      <c r="CF397" s="130">
        <f t="shared" si="510"/>
        <v>8.482540711334359E-2</v>
      </c>
      <c r="CG397" s="131">
        <f t="shared" si="510"/>
        <v>5.2031007751937981E-2</v>
      </c>
      <c r="CH397" s="132">
        <f t="shared" si="510"/>
        <v>6.38178042169735E-2</v>
      </c>
      <c r="CI397" s="130">
        <f t="shared" si="510"/>
        <v>9.4419619661228305E-2</v>
      </c>
      <c r="CJ397" s="136">
        <f t="shared" si="510"/>
        <v>6.5743742065888552E-2</v>
      </c>
      <c r="CK397" s="137">
        <f t="shared" si="510"/>
        <v>7.4670196092949781E-2</v>
      </c>
    </row>
    <row r="398" spans="1:89">
      <c r="A398" s="138" t="s">
        <v>33</v>
      </c>
      <c r="B398" s="209">
        <v>2197</v>
      </c>
      <c r="C398" s="193">
        <v>2718</v>
      </c>
      <c r="D398" s="194">
        <v>867</v>
      </c>
      <c r="E398" s="195">
        <v>1426</v>
      </c>
      <c r="F398" s="192">
        <v>535</v>
      </c>
      <c r="G398" s="196">
        <v>404</v>
      </c>
      <c r="H398" s="194">
        <v>1447</v>
      </c>
      <c r="I398" s="195">
        <v>2748</v>
      </c>
      <c r="J398" s="192">
        <v>293</v>
      </c>
      <c r="K398" s="193">
        <v>197</v>
      </c>
      <c r="L398" s="194">
        <v>802</v>
      </c>
      <c r="M398" s="192">
        <v>865</v>
      </c>
      <c r="N398" s="197">
        <v>1493</v>
      </c>
      <c r="O398" s="210">
        <v>1789</v>
      </c>
      <c r="P398" s="192">
        <v>785</v>
      </c>
      <c r="Q398" s="193">
        <v>1382</v>
      </c>
      <c r="R398" s="194">
        <v>1018</v>
      </c>
      <c r="S398" s="195">
        <v>1266</v>
      </c>
      <c r="T398" s="192">
        <v>676</v>
      </c>
      <c r="U398" s="196">
        <v>391</v>
      </c>
      <c r="V398" s="194">
        <v>2480</v>
      </c>
      <c r="W398" s="211">
        <v>1335</v>
      </c>
      <c r="X398" s="192">
        <v>1581</v>
      </c>
      <c r="Y398" s="196">
        <v>978</v>
      </c>
      <c r="Z398" s="194">
        <v>2596</v>
      </c>
      <c r="AA398" s="192">
        <v>3032</v>
      </c>
      <c r="AB398" s="173">
        <f t="shared" si="493"/>
        <v>16770</v>
      </c>
      <c r="AC398" s="174">
        <f t="shared" si="493"/>
        <v>18531</v>
      </c>
      <c r="BI398" s="138" t="s">
        <v>33</v>
      </c>
      <c r="BJ398" s="130">
        <f t="shared" ref="BJ398:CK398" si="511">B398/B405</f>
        <v>3.7581252138214165E-2</v>
      </c>
      <c r="BK398" s="131">
        <f t="shared" si="511"/>
        <v>7.8312732301841131E-2</v>
      </c>
      <c r="BL398" s="132">
        <f t="shared" si="511"/>
        <v>3.5373317013463891E-2</v>
      </c>
      <c r="BM398" s="133">
        <f t="shared" si="511"/>
        <v>6.8528040751597866E-2</v>
      </c>
      <c r="BN398" s="130">
        <f t="shared" si="511"/>
        <v>4.2806849095855339E-2</v>
      </c>
      <c r="BO398" s="131">
        <f t="shared" si="511"/>
        <v>4.8198520639465524E-2</v>
      </c>
      <c r="BP398" s="132">
        <f t="shared" si="511"/>
        <v>5.1194056253316821E-2</v>
      </c>
      <c r="BQ398" s="133">
        <f t="shared" si="511"/>
        <v>6.7442202915623625E-2</v>
      </c>
      <c r="BR398" s="130">
        <f t="shared" si="511"/>
        <v>4.6507936507936505E-2</v>
      </c>
      <c r="BS398" s="131">
        <f t="shared" si="511"/>
        <v>2.4456859093730601E-2</v>
      </c>
      <c r="BT398" s="132">
        <f t="shared" si="511"/>
        <v>6.5496120865659452E-2</v>
      </c>
      <c r="BU398" s="130">
        <f t="shared" si="511"/>
        <v>3.6883847859457614E-2</v>
      </c>
      <c r="BV398" s="134">
        <f t="shared" si="511"/>
        <v>5.5949035038411095E-2</v>
      </c>
      <c r="BW398" s="135">
        <f t="shared" si="511"/>
        <v>4.8562664567442113E-2</v>
      </c>
      <c r="BX398" s="130">
        <f t="shared" si="511"/>
        <v>4.7950644432227719E-2</v>
      </c>
      <c r="BY398" s="131">
        <f t="shared" si="511"/>
        <v>6.6631309965768284E-2</v>
      </c>
      <c r="BZ398" s="132">
        <f t="shared" si="511"/>
        <v>4.7313627068228295E-2</v>
      </c>
      <c r="CA398" s="133">
        <f t="shared" si="511"/>
        <v>5.3139691067830758E-2</v>
      </c>
      <c r="CB398" s="130">
        <f t="shared" si="511"/>
        <v>6.946870825197822E-2</v>
      </c>
      <c r="CC398" s="131">
        <f t="shared" si="511"/>
        <v>3.2212885154061621E-2</v>
      </c>
      <c r="CD398" s="132">
        <f t="shared" si="511"/>
        <v>9.3715754071722779E-2</v>
      </c>
      <c r="CE398" s="133">
        <f t="shared" si="511"/>
        <v>4.4206761813305073E-2</v>
      </c>
      <c r="CF398" s="130">
        <f t="shared" si="511"/>
        <v>6.404439763428664E-2</v>
      </c>
      <c r="CG398" s="131">
        <f t="shared" si="511"/>
        <v>6.0651162790697676E-2</v>
      </c>
      <c r="CH398" s="132">
        <f t="shared" si="511"/>
        <v>4.568974620718786E-2</v>
      </c>
      <c r="CI398" s="130">
        <f t="shared" si="511"/>
        <v>6.3015691572274754E-2</v>
      </c>
      <c r="CJ398" s="136">
        <f t="shared" si="511"/>
        <v>5.1671863638044296E-2</v>
      </c>
      <c r="CK398" s="137">
        <f t="shared" si="511"/>
        <v>5.7171152493428606E-2</v>
      </c>
    </row>
    <row r="399" spans="1:89">
      <c r="A399" s="147" t="s">
        <v>34</v>
      </c>
      <c r="B399" s="206">
        <v>357</v>
      </c>
      <c r="C399" s="200">
        <v>2609</v>
      </c>
      <c r="D399" s="201">
        <v>199</v>
      </c>
      <c r="E399" s="202">
        <v>1292</v>
      </c>
      <c r="F399" s="199">
        <v>109</v>
      </c>
      <c r="G399" s="203">
        <v>422</v>
      </c>
      <c r="H399" s="201">
        <v>512</v>
      </c>
      <c r="I399" s="202">
        <v>2336</v>
      </c>
      <c r="J399" s="199">
        <v>126</v>
      </c>
      <c r="K399" s="200">
        <v>169</v>
      </c>
      <c r="L399" s="201">
        <v>392</v>
      </c>
      <c r="M399" s="199">
        <v>466</v>
      </c>
      <c r="N399" s="204">
        <v>923</v>
      </c>
      <c r="O399" s="207">
        <v>1430</v>
      </c>
      <c r="P399" s="199">
        <v>547</v>
      </c>
      <c r="Q399" s="200">
        <v>1072</v>
      </c>
      <c r="R399" s="201">
        <v>719</v>
      </c>
      <c r="S399" s="202">
        <v>990</v>
      </c>
      <c r="T399" s="199">
        <v>474</v>
      </c>
      <c r="U399" s="203">
        <v>249</v>
      </c>
      <c r="V399" s="201">
        <v>2141</v>
      </c>
      <c r="W399" s="208">
        <v>879</v>
      </c>
      <c r="X399" s="199">
        <v>947</v>
      </c>
      <c r="Y399" s="203">
        <v>616</v>
      </c>
      <c r="Z399" s="201">
        <v>1611</v>
      </c>
      <c r="AA399" s="199">
        <v>2412</v>
      </c>
      <c r="AB399" s="173">
        <f t="shared" si="493"/>
        <v>9057</v>
      </c>
      <c r="AC399" s="174">
        <f t="shared" si="493"/>
        <v>14942</v>
      </c>
      <c r="BI399" s="147" t="s">
        <v>34</v>
      </c>
      <c r="BJ399" s="130">
        <f t="shared" ref="BJ399:CK399" si="512">B399/B405</f>
        <v>6.1067396510434482E-3</v>
      </c>
      <c r="BK399" s="131">
        <f t="shared" si="512"/>
        <v>7.5172155472959343E-2</v>
      </c>
      <c r="BL399" s="132">
        <f t="shared" si="512"/>
        <v>8.119135046919624E-3</v>
      </c>
      <c r="BM399" s="133">
        <f t="shared" si="512"/>
        <v>6.2088519390648279E-2</v>
      </c>
      <c r="BN399" s="130">
        <f t="shared" si="512"/>
        <v>8.7213954232677228E-3</v>
      </c>
      <c r="BO399" s="131">
        <f t="shared" si="512"/>
        <v>5.0345979479837745E-2</v>
      </c>
      <c r="BP399" s="132">
        <f t="shared" si="512"/>
        <v>1.8114275605872986E-2</v>
      </c>
      <c r="BQ399" s="133">
        <f t="shared" si="512"/>
        <v>5.7330780935551953E-2</v>
      </c>
      <c r="BR399" s="130">
        <f t="shared" si="512"/>
        <v>0.02</v>
      </c>
      <c r="BS399" s="131">
        <f t="shared" si="512"/>
        <v>2.0980757293606454E-2</v>
      </c>
      <c r="BT399" s="132">
        <f t="shared" si="512"/>
        <v>3.2013066557778684E-2</v>
      </c>
      <c r="BU399" s="130">
        <f t="shared" si="512"/>
        <v>1.9870373528910114E-2</v>
      </c>
      <c r="BV399" s="134">
        <f t="shared" si="512"/>
        <v>3.458872025482481E-2</v>
      </c>
      <c r="BW399" s="135">
        <f t="shared" si="512"/>
        <v>3.8817557479844729E-2</v>
      </c>
      <c r="BX399" s="130">
        <f t="shared" si="512"/>
        <v>3.3412742043858044E-2</v>
      </c>
      <c r="BY399" s="131">
        <f t="shared" si="512"/>
        <v>5.1685068222361505E-2</v>
      </c>
      <c r="BZ399" s="132">
        <f t="shared" si="512"/>
        <v>3.341699200594906E-2</v>
      </c>
      <c r="CA399" s="133">
        <f t="shared" si="512"/>
        <v>4.1554734721289455E-2</v>
      </c>
      <c r="CB399" s="130">
        <f t="shared" si="512"/>
        <v>4.8710307265440345E-2</v>
      </c>
      <c r="CC399" s="131">
        <f t="shared" si="512"/>
        <v>2.0514087988136431E-2</v>
      </c>
      <c r="CD399" s="132">
        <f t="shared" si="512"/>
        <v>8.0905415107886486E-2</v>
      </c>
      <c r="CE399" s="133">
        <f t="shared" si="512"/>
        <v>2.9106924070333454E-2</v>
      </c>
      <c r="CF399" s="130">
        <f t="shared" si="512"/>
        <v>3.8361824515919955E-2</v>
      </c>
      <c r="CG399" s="131">
        <f t="shared" si="512"/>
        <v>3.82015503875969E-2</v>
      </c>
      <c r="CH399" s="132">
        <f t="shared" si="512"/>
        <v>2.8353690731810342E-2</v>
      </c>
      <c r="CI399" s="130">
        <f t="shared" si="512"/>
        <v>5.0129897121479791E-2</v>
      </c>
      <c r="CJ399" s="136">
        <f t="shared" si="512"/>
        <v>2.790650381453591E-2</v>
      </c>
      <c r="CK399" s="137">
        <f t="shared" si="512"/>
        <v>4.6098503078992506E-2</v>
      </c>
    </row>
    <row r="400" spans="1:89">
      <c r="A400" s="138" t="s">
        <v>35</v>
      </c>
      <c r="B400" s="209">
        <v>0</v>
      </c>
      <c r="C400" s="193">
        <v>1161</v>
      </c>
      <c r="D400" s="194">
        <v>3</v>
      </c>
      <c r="E400" s="195">
        <v>545</v>
      </c>
      <c r="F400" s="192">
        <v>4</v>
      </c>
      <c r="G400" s="196">
        <v>166</v>
      </c>
      <c r="H400" s="194">
        <v>20</v>
      </c>
      <c r="I400" s="195">
        <v>822</v>
      </c>
      <c r="J400" s="192">
        <v>18</v>
      </c>
      <c r="K400" s="193">
        <v>63</v>
      </c>
      <c r="L400" s="194">
        <v>59</v>
      </c>
      <c r="M400" s="192">
        <v>101</v>
      </c>
      <c r="N400" s="197">
        <v>102</v>
      </c>
      <c r="O400" s="210">
        <v>174</v>
      </c>
      <c r="P400" s="192">
        <v>131</v>
      </c>
      <c r="Q400" s="193">
        <v>109</v>
      </c>
      <c r="R400" s="194">
        <v>90</v>
      </c>
      <c r="S400" s="195">
        <v>81</v>
      </c>
      <c r="T400" s="192">
        <v>58</v>
      </c>
      <c r="U400" s="196">
        <v>3</v>
      </c>
      <c r="V400" s="194">
        <v>59</v>
      </c>
      <c r="W400" s="211">
        <v>17</v>
      </c>
      <c r="X400" s="192">
        <v>105</v>
      </c>
      <c r="Y400" s="196">
        <v>18</v>
      </c>
      <c r="Z400" s="194">
        <v>0</v>
      </c>
      <c r="AA400" s="192">
        <v>0</v>
      </c>
      <c r="AB400" s="173">
        <f t="shared" si="493"/>
        <v>649</v>
      </c>
      <c r="AC400" s="174">
        <f t="shared" si="493"/>
        <v>3260</v>
      </c>
      <c r="BI400" s="138" t="s">
        <v>35</v>
      </c>
      <c r="BJ400" s="130">
        <f t="shared" ref="BJ400:CK400" si="513">B400/B405</f>
        <v>0</v>
      </c>
      <c r="BK400" s="131">
        <f t="shared" si="513"/>
        <v>3.345146512230962E-2</v>
      </c>
      <c r="BL400" s="132">
        <f t="shared" si="513"/>
        <v>1.2239902080783354E-4</v>
      </c>
      <c r="BM400" s="133">
        <f t="shared" si="513"/>
        <v>2.6190590609832285E-2</v>
      </c>
      <c r="BN400" s="130">
        <f t="shared" si="513"/>
        <v>3.2005120819331091E-4</v>
      </c>
      <c r="BO400" s="131">
        <f t="shared" si="513"/>
        <v>1.9804342638988309E-2</v>
      </c>
      <c r="BP400" s="132">
        <f t="shared" si="513"/>
        <v>7.0758889085441356E-4</v>
      </c>
      <c r="BQ400" s="133">
        <f t="shared" si="513"/>
        <v>2.0173759387424533E-2</v>
      </c>
      <c r="BR400" s="130">
        <f t="shared" si="513"/>
        <v>2.8571428571428571E-3</v>
      </c>
      <c r="BS400" s="131">
        <f t="shared" si="513"/>
        <v>7.82122905027933E-3</v>
      </c>
      <c r="BT400" s="132">
        <f t="shared" si="513"/>
        <v>4.8182931808901592E-3</v>
      </c>
      <c r="BU400" s="130">
        <f t="shared" si="513"/>
        <v>4.3066689408152821E-3</v>
      </c>
      <c r="BV400" s="134">
        <f t="shared" si="513"/>
        <v>3.8223721191680718E-3</v>
      </c>
      <c r="BW400" s="135">
        <f t="shared" si="513"/>
        <v>4.7232552457992889E-3</v>
      </c>
      <c r="BX400" s="130">
        <f t="shared" si="513"/>
        <v>8.0019546759513768E-3</v>
      </c>
      <c r="BY400" s="131">
        <f t="shared" si="513"/>
        <v>5.2552914517139965E-3</v>
      </c>
      <c r="BZ400" s="132">
        <f t="shared" si="513"/>
        <v>4.1829336307863917E-3</v>
      </c>
      <c r="CA400" s="133">
        <f t="shared" si="513"/>
        <v>3.3999328408327737E-3</v>
      </c>
      <c r="CB400" s="130">
        <f t="shared" si="513"/>
        <v>5.9603329565306755E-3</v>
      </c>
      <c r="CC400" s="131">
        <f t="shared" si="513"/>
        <v>2.4715768660405336E-4</v>
      </c>
      <c r="CD400" s="132">
        <f t="shared" si="513"/>
        <v>2.2295280202546952E-3</v>
      </c>
      <c r="CE400" s="133">
        <f t="shared" si="513"/>
        <v>5.6293254743534557E-4</v>
      </c>
      <c r="CF400" s="130">
        <f t="shared" si="513"/>
        <v>4.2534229927894355E-3</v>
      </c>
      <c r="CG400" s="131">
        <f t="shared" si="513"/>
        <v>1.1162790697674418E-3</v>
      </c>
      <c r="CH400" s="132">
        <f t="shared" si="513"/>
        <v>0</v>
      </c>
      <c r="CI400" s="130">
        <f t="shared" si="513"/>
        <v>0</v>
      </c>
      <c r="CJ400" s="136">
        <f t="shared" si="513"/>
        <v>1.9997042040006408E-3</v>
      </c>
      <c r="CK400" s="137">
        <f t="shared" si="513"/>
        <v>1.0057630841755828E-2</v>
      </c>
    </row>
    <row r="401" spans="1:89">
      <c r="A401" s="147" t="s">
        <v>36</v>
      </c>
      <c r="B401" s="206">
        <v>0</v>
      </c>
      <c r="C401" s="200">
        <v>0</v>
      </c>
      <c r="D401" s="201">
        <v>1</v>
      </c>
      <c r="E401" s="202">
        <v>1</v>
      </c>
      <c r="F401" s="199">
        <v>0</v>
      </c>
      <c r="G401" s="203">
        <v>0</v>
      </c>
      <c r="H401" s="201">
        <v>0</v>
      </c>
      <c r="I401" s="202">
        <v>0</v>
      </c>
      <c r="J401" s="199">
        <v>0</v>
      </c>
      <c r="K401" s="203">
        <v>0</v>
      </c>
      <c r="L401" s="201">
        <v>0</v>
      </c>
      <c r="M401" s="199">
        <v>0</v>
      </c>
      <c r="N401" s="204">
        <v>0</v>
      </c>
      <c r="O401" s="207">
        <v>0</v>
      </c>
      <c r="P401" s="199">
        <v>0</v>
      </c>
      <c r="Q401" s="203">
        <v>0</v>
      </c>
      <c r="R401" s="201">
        <v>0</v>
      </c>
      <c r="S401" s="202">
        <v>0</v>
      </c>
      <c r="T401" s="199">
        <v>0</v>
      </c>
      <c r="U401" s="203">
        <v>0</v>
      </c>
      <c r="V401" s="201">
        <v>0</v>
      </c>
      <c r="W401" s="202">
        <v>0</v>
      </c>
      <c r="X401" s="199">
        <v>0</v>
      </c>
      <c r="Y401" s="203">
        <v>0</v>
      </c>
      <c r="Z401" s="201">
        <v>0</v>
      </c>
      <c r="AA401" s="199">
        <v>0</v>
      </c>
      <c r="AB401" s="173">
        <f t="shared" si="493"/>
        <v>1</v>
      </c>
      <c r="AC401" s="174">
        <f t="shared" si="493"/>
        <v>1</v>
      </c>
      <c r="BI401" s="147" t="s">
        <v>36</v>
      </c>
      <c r="BJ401" s="130">
        <f t="shared" ref="BJ401:CK401" si="514">B401/B405</f>
        <v>0</v>
      </c>
      <c r="BK401" s="131">
        <f t="shared" si="514"/>
        <v>0</v>
      </c>
      <c r="BL401" s="132">
        <f t="shared" si="514"/>
        <v>4.0799673602611176E-5</v>
      </c>
      <c r="BM401" s="133">
        <f t="shared" si="514"/>
        <v>4.8056129559325293E-5</v>
      </c>
      <c r="BN401" s="130">
        <f t="shared" si="514"/>
        <v>0</v>
      </c>
      <c r="BO401" s="131">
        <f t="shared" si="514"/>
        <v>0</v>
      </c>
      <c r="BP401" s="132">
        <f t="shared" si="514"/>
        <v>0</v>
      </c>
      <c r="BQ401" s="133">
        <f t="shared" si="514"/>
        <v>0</v>
      </c>
      <c r="BR401" s="130">
        <f t="shared" si="514"/>
        <v>0</v>
      </c>
      <c r="BS401" s="131">
        <f t="shared" si="514"/>
        <v>0</v>
      </c>
      <c r="BT401" s="132">
        <f t="shared" si="514"/>
        <v>0</v>
      </c>
      <c r="BU401" s="130">
        <f t="shared" si="514"/>
        <v>0</v>
      </c>
      <c r="BV401" s="134">
        <f t="shared" si="514"/>
        <v>0</v>
      </c>
      <c r="BW401" s="135">
        <f t="shared" si="514"/>
        <v>0</v>
      </c>
      <c r="BX401" s="130">
        <f t="shared" si="514"/>
        <v>0</v>
      </c>
      <c r="BY401" s="131">
        <f t="shared" si="514"/>
        <v>0</v>
      </c>
      <c r="BZ401" s="132">
        <f t="shared" si="514"/>
        <v>0</v>
      </c>
      <c r="CA401" s="133">
        <f t="shared" si="514"/>
        <v>0</v>
      </c>
      <c r="CB401" s="130">
        <f t="shared" si="514"/>
        <v>0</v>
      </c>
      <c r="CC401" s="131">
        <f t="shared" si="514"/>
        <v>0</v>
      </c>
      <c r="CD401" s="132">
        <f t="shared" si="514"/>
        <v>0</v>
      </c>
      <c r="CE401" s="133">
        <f t="shared" si="514"/>
        <v>0</v>
      </c>
      <c r="CF401" s="130">
        <f t="shared" si="514"/>
        <v>0</v>
      </c>
      <c r="CG401" s="131">
        <f t="shared" si="514"/>
        <v>0</v>
      </c>
      <c r="CH401" s="132">
        <f t="shared" si="514"/>
        <v>0</v>
      </c>
      <c r="CI401" s="130">
        <f t="shared" si="514"/>
        <v>0</v>
      </c>
      <c r="CJ401" s="136">
        <f t="shared" si="514"/>
        <v>3.081208326657382E-6</v>
      </c>
      <c r="CK401" s="137">
        <f t="shared" si="514"/>
        <v>3.0851628348944259E-6</v>
      </c>
    </row>
    <row r="402" spans="1:89">
      <c r="A402" s="138" t="s">
        <v>37</v>
      </c>
      <c r="B402" s="60">
        <v>0</v>
      </c>
      <c r="C402" s="61">
        <v>0</v>
      </c>
      <c r="D402" s="140">
        <v>0</v>
      </c>
      <c r="E402" s="141">
        <v>0</v>
      </c>
      <c r="F402" s="139">
        <v>0</v>
      </c>
      <c r="G402" s="142">
        <v>0</v>
      </c>
      <c r="H402" s="140">
        <v>0</v>
      </c>
      <c r="I402" s="141">
        <v>0</v>
      </c>
      <c r="J402" s="139">
        <v>0</v>
      </c>
      <c r="K402" s="142">
        <v>0</v>
      </c>
      <c r="L402" s="140">
        <v>0</v>
      </c>
      <c r="M402" s="139">
        <v>0</v>
      </c>
      <c r="N402" s="143">
        <v>0</v>
      </c>
      <c r="O402" s="144">
        <v>0</v>
      </c>
      <c r="P402" s="139">
        <v>0</v>
      </c>
      <c r="Q402" s="142">
        <v>0</v>
      </c>
      <c r="R402" s="140">
        <v>0</v>
      </c>
      <c r="S402" s="141">
        <v>0</v>
      </c>
      <c r="T402" s="139">
        <v>0</v>
      </c>
      <c r="U402" s="142">
        <v>0</v>
      </c>
      <c r="V402" s="140">
        <v>0</v>
      </c>
      <c r="W402" s="141">
        <v>0</v>
      </c>
      <c r="X402" s="139">
        <v>0</v>
      </c>
      <c r="Y402" s="142">
        <v>0</v>
      </c>
      <c r="Z402" s="145">
        <v>0</v>
      </c>
      <c r="AA402" s="146">
        <v>0</v>
      </c>
      <c r="AB402" s="173">
        <f t="shared" si="493"/>
        <v>0</v>
      </c>
      <c r="AC402" s="174">
        <f t="shared" si="493"/>
        <v>0</v>
      </c>
      <c r="BI402" s="138" t="s">
        <v>37</v>
      </c>
      <c r="BJ402" s="130">
        <f t="shared" ref="BJ402:CK402" si="515">B402/B405</f>
        <v>0</v>
      </c>
      <c r="BK402" s="131">
        <f t="shared" si="515"/>
        <v>0</v>
      </c>
      <c r="BL402" s="132">
        <f t="shared" si="515"/>
        <v>0</v>
      </c>
      <c r="BM402" s="133">
        <f t="shared" si="515"/>
        <v>0</v>
      </c>
      <c r="BN402" s="130">
        <f t="shared" si="515"/>
        <v>0</v>
      </c>
      <c r="BO402" s="131">
        <f t="shared" si="515"/>
        <v>0</v>
      </c>
      <c r="BP402" s="132">
        <f t="shared" si="515"/>
        <v>0</v>
      </c>
      <c r="BQ402" s="133">
        <f t="shared" si="515"/>
        <v>0</v>
      </c>
      <c r="BR402" s="130">
        <f t="shared" si="515"/>
        <v>0</v>
      </c>
      <c r="BS402" s="131">
        <f t="shared" si="515"/>
        <v>0</v>
      </c>
      <c r="BT402" s="132">
        <f t="shared" si="515"/>
        <v>0</v>
      </c>
      <c r="BU402" s="130">
        <f t="shared" si="515"/>
        <v>0</v>
      </c>
      <c r="BV402" s="134">
        <f t="shared" si="515"/>
        <v>0</v>
      </c>
      <c r="BW402" s="135">
        <f t="shared" si="515"/>
        <v>0</v>
      </c>
      <c r="BX402" s="130">
        <f t="shared" si="515"/>
        <v>0</v>
      </c>
      <c r="BY402" s="131">
        <f t="shared" si="515"/>
        <v>0</v>
      </c>
      <c r="BZ402" s="132">
        <f t="shared" si="515"/>
        <v>0</v>
      </c>
      <c r="CA402" s="133">
        <f t="shared" si="515"/>
        <v>0</v>
      </c>
      <c r="CB402" s="130">
        <f t="shared" si="515"/>
        <v>0</v>
      </c>
      <c r="CC402" s="131">
        <f t="shared" si="515"/>
        <v>0</v>
      </c>
      <c r="CD402" s="132">
        <f t="shared" si="515"/>
        <v>0</v>
      </c>
      <c r="CE402" s="133">
        <f t="shared" si="515"/>
        <v>0</v>
      </c>
      <c r="CF402" s="130">
        <f t="shared" si="515"/>
        <v>0</v>
      </c>
      <c r="CG402" s="131">
        <f t="shared" si="515"/>
        <v>0</v>
      </c>
      <c r="CH402" s="132">
        <f t="shared" si="515"/>
        <v>0</v>
      </c>
      <c r="CI402" s="130">
        <f t="shared" si="515"/>
        <v>0</v>
      </c>
      <c r="CJ402" s="136">
        <f t="shared" si="515"/>
        <v>0</v>
      </c>
      <c r="CK402" s="137">
        <f t="shared" si="515"/>
        <v>0</v>
      </c>
    </row>
    <row r="403" spans="1:89">
      <c r="A403" s="147" t="s">
        <v>38</v>
      </c>
      <c r="B403" s="58"/>
      <c r="C403" s="59"/>
      <c r="D403" s="153"/>
      <c r="E403" s="150"/>
      <c r="F403" s="151"/>
      <c r="G403" s="152"/>
      <c r="H403" s="153"/>
      <c r="I403" s="150"/>
      <c r="J403" s="151"/>
      <c r="K403" s="152"/>
      <c r="L403" s="153"/>
      <c r="M403" s="151"/>
      <c r="N403" s="155"/>
      <c r="O403" s="154"/>
      <c r="P403" s="151"/>
      <c r="Q403" s="152"/>
      <c r="R403" s="153"/>
      <c r="S403" s="150"/>
      <c r="T403" s="151"/>
      <c r="U403" s="152"/>
      <c r="V403" s="153"/>
      <c r="W403" s="150"/>
      <c r="X403" s="151"/>
      <c r="Y403" s="152"/>
      <c r="Z403" s="149"/>
      <c r="AA403" s="148"/>
      <c r="AB403" s="173"/>
      <c r="AC403" s="174"/>
      <c r="BI403" s="147" t="s">
        <v>38</v>
      </c>
      <c r="BJ403" s="130">
        <f t="shared" ref="BJ403:CK403" si="516">B403/B405</f>
        <v>0</v>
      </c>
      <c r="BK403" s="131">
        <f t="shared" si="516"/>
        <v>0</v>
      </c>
      <c r="BL403" s="132">
        <f t="shared" si="516"/>
        <v>0</v>
      </c>
      <c r="BM403" s="133">
        <f t="shared" si="516"/>
        <v>0</v>
      </c>
      <c r="BN403" s="130">
        <f t="shared" si="516"/>
        <v>0</v>
      </c>
      <c r="BO403" s="131">
        <f t="shared" si="516"/>
        <v>0</v>
      </c>
      <c r="BP403" s="132">
        <f t="shared" si="516"/>
        <v>0</v>
      </c>
      <c r="BQ403" s="133">
        <f t="shared" si="516"/>
        <v>0</v>
      </c>
      <c r="BR403" s="130">
        <f t="shared" si="516"/>
        <v>0</v>
      </c>
      <c r="BS403" s="131">
        <f t="shared" si="516"/>
        <v>0</v>
      </c>
      <c r="BT403" s="132">
        <f t="shared" si="516"/>
        <v>0</v>
      </c>
      <c r="BU403" s="130">
        <f t="shared" si="516"/>
        <v>0</v>
      </c>
      <c r="BV403" s="134">
        <f t="shared" si="516"/>
        <v>0</v>
      </c>
      <c r="BW403" s="135">
        <f t="shared" si="516"/>
        <v>0</v>
      </c>
      <c r="BX403" s="130">
        <f t="shared" si="516"/>
        <v>0</v>
      </c>
      <c r="BY403" s="131">
        <f t="shared" si="516"/>
        <v>0</v>
      </c>
      <c r="BZ403" s="132">
        <f t="shared" si="516"/>
        <v>0</v>
      </c>
      <c r="CA403" s="133">
        <f t="shared" si="516"/>
        <v>0</v>
      </c>
      <c r="CB403" s="130">
        <f t="shared" si="516"/>
        <v>0</v>
      </c>
      <c r="CC403" s="131">
        <f t="shared" si="516"/>
        <v>0</v>
      </c>
      <c r="CD403" s="132">
        <f t="shared" si="516"/>
        <v>0</v>
      </c>
      <c r="CE403" s="133">
        <f t="shared" si="516"/>
        <v>0</v>
      </c>
      <c r="CF403" s="130">
        <f t="shared" si="516"/>
        <v>0</v>
      </c>
      <c r="CG403" s="131">
        <f t="shared" si="516"/>
        <v>0</v>
      </c>
      <c r="CH403" s="132">
        <f t="shared" si="516"/>
        <v>0</v>
      </c>
      <c r="CI403" s="130">
        <f t="shared" si="516"/>
        <v>0</v>
      </c>
      <c r="CJ403" s="136">
        <f t="shared" si="516"/>
        <v>0</v>
      </c>
      <c r="CK403" s="137">
        <f t="shared" si="516"/>
        <v>0</v>
      </c>
    </row>
    <row r="404" spans="1:89" ht="14" thickBot="1">
      <c r="A404" s="138" t="s">
        <v>39</v>
      </c>
      <c r="B404" s="60"/>
      <c r="C404" s="61"/>
      <c r="D404" s="140"/>
      <c r="E404" s="141"/>
      <c r="F404" s="139"/>
      <c r="G404" s="142"/>
      <c r="H404" s="140"/>
      <c r="I404" s="141"/>
      <c r="J404" s="139"/>
      <c r="K404" s="142"/>
      <c r="L404" s="140"/>
      <c r="M404" s="139"/>
      <c r="N404" s="143"/>
      <c r="O404" s="144"/>
      <c r="P404" s="139"/>
      <c r="Q404" s="142"/>
      <c r="R404" s="140"/>
      <c r="S404" s="141"/>
      <c r="T404" s="139"/>
      <c r="U404" s="142"/>
      <c r="V404" s="140"/>
      <c r="W404" s="141"/>
      <c r="X404" s="139"/>
      <c r="Y404" s="142"/>
      <c r="Z404" s="145"/>
      <c r="AA404" s="146"/>
      <c r="AB404" s="173"/>
      <c r="AC404" s="174"/>
      <c r="BI404" s="138" t="s">
        <v>39</v>
      </c>
      <c r="BJ404" s="130">
        <f t="shared" ref="BJ404:CK404" si="517">B404/B405</f>
        <v>0</v>
      </c>
      <c r="BK404" s="131">
        <f t="shared" si="517"/>
        <v>0</v>
      </c>
      <c r="BL404" s="132">
        <f t="shared" si="517"/>
        <v>0</v>
      </c>
      <c r="BM404" s="133">
        <f t="shared" si="517"/>
        <v>0</v>
      </c>
      <c r="BN404" s="130">
        <f t="shared" si="517"/>
        <v>0</v>
      </c>
      <c r="BO404" s="131">
        <f t="shared" si="517"/>
        <v>0</v>
      </c>
      <c r="BP404" s="132">
        <f t="shared" si="517"/>
        <v>0</v>
      </c>
      <c r="BQ404" s="133">
        <f t="shared" si="517"/>
        <v>0</v>
      </c>
      <c r="BR404" s="130">
        <f t="shared" si="517"/>
        <v>0</v>
      </c>
      <c r="BS404" s="131">
        <f t="shared" si="517"/>
        <v>0</v>
      </c>
      <c r="BT404" s="132">
        <f t="shared" si="517"/>
        <v>0</v>
      </c>
      <c r="BU404" s="130">
        <f t="shared" si="517"/>
        <v>0</v>
      </c>
      <c r="BV404" s="134">
        <f t="shared" si="517"/>
        <v>0</v>
      </c>
      <c r="BW404" s="135">
        <f t="shared" si="517"/>
        <v>0</v>
      </c>
      <c r="BX404" s="130">
        <f t="shared" si="517"/>
        <v>0</v>
      </c>
      <c r="BY404" s="131">
        <f t="shared" si="517"/>
        <v>0</v>
      </c>
      <c r="BZ404" s="132">
        <f t="shared" si="517"/>
        <v>0</v>
      </c>
      <c r="CA404" s="133">
        <f t="shared" si="517"/>
        <v>0</v>
      </c>
      <c r="CB404" s="130">
        <f t="shared" si="517"/>
        <v>0</v>
      </c>
      <c r="CC404" s="131">
        <f t="shared" si="517"/>
        <v>0</v>
      </c>
      <c r="CD404" s="132">
        <f t="shared" si="517"/>
        <v>0</v>
      </c>
      <c r="CE404" s="133">
        <f t="shared" si="517"/>
        <v>0</v>
      </c>
      <c r="CF404" s="130">
        <f t="shared" si="517"/>
        <v>0</v>
      </c>
      <c r="CG404" s="131">
        <f t="shared" si="517"/>
        <v>0</v>
      </c>
      <c r="CH404" s="132">
        <f t="shared" si="517"/>
        <v>0</v>
      </c>
      <c r="CI404" s="130">
        <f t="shared" si="517"/>
        <v>0</v>
      </c>
      <c r="CJ404" s="136">
        <f t="shared" si="517"/>
        <v>0</v>
      </c>
      <c r="CK404" s="137">
        <f t="shared" si="517"/>
        <v>0</v>
      </c>
    </row>
    <row r="405" spans="1:89" ht="15" thickTop="1" thickBot="1">
      <c r="A405" s="242" t="s">
        <v>13</v>
      </c>
      <c r="B405" s="281">
        <f>SUM(B381:B404)</f>
        <v>58460</v>
      </c>
      <c r="C405" s="281">
        <f t="shared" ref="C405" si="518">SUM(C381:C404)</f>
        <v>34707</v>
      </c>
      <c r="D405" s="281">
        <f t="shared" ref="D405" si="519">SUM(D381:D404)</f>
        <v>24510</v>
      </c>
      <c r="E405" s="281">
        <f t="shared" ref="E405" si="520">SUM(E381:E404)</f>
        <v>20809</v>
      </c>
      <c r="F405" s="281">
        <f t="shared" ref="F405" si="521">SUM(F381:F404)</f>
        <v>12498</v>
      </c>
      <c r="G405" s="281">
        <f t="shared" ref="G405" si="522">SUM(G381:G404)</f>
        <v>8382</v>
      </c>
      <c r="H405" s="281">
        <f t="shared" ref="H405" si="523">SUM(H381:H404)</f>
        <v>28265</v>
      </c>
      <c r="I405" s="281">
        <f t="shared" ref="I405" si="524">SUM(I381:I404)</f>
        <v>40746</v>
      </c>
      <c r="J405" s="281">
        <f t="shared" ref="J405" si="525">SUM(J381:J404)</f>
        <v>6300</v>
      </c>
      <c r="K405" s="281">
        <f t="shared" ref="K405" si="526">SUM(K381:K404)</f>
        <v>8055</v>
      </c>
      <c r="L405" s="281">
        <f t="shared" ref="L405" si="527">SUM(L381:L404)</f>
        <v>12245</v>
      </c>
      <c r="M405" s="281">
        <f t="shared" ref="M405" si="528">SUM(M381:M404)</f>
        <v>23452</v>
      </c>
      <c r="N405" s="281">
        <f t="shared" ref="N405" si="529">SUM(N381:N404)</f>
        <v>26685</v>
      </c>
      <c r="O405" s="281">
        <f t="shared" ref="O405" si="530">SUM(O381:O404)</f>
        <v>36839</v>
      </c>
      <c r="P405" s="281">
        <f t="shared" ref="P405" si="531">SUM(P381:P404)</f>
        <v>16371</v>
      </c>
      <c r="Q405" s="281">
        <f t="shared" ref="Q405" si="532">SUM(Q381:Q404)</f>
        <v>20741</v>
      </c>
      <c r="R405" s="281">
        <f t="shared" ref="R405" si="533">SUM(R381:R404)</f>
        <v>21516</v>
      </c>
      <c r="S405" s="281">
        <f t="shared" ref="S405" si="534">SUM(S381:S404)</f>
        <v>23824</v>
      </c>
      <c r="T405" s="281">
        <f t="shared" ref="T405" si="535">SUM(T381:T404)</f>
        <v>9731</v>
      </c>
      <c r="U405" s="281">
        <f t="shared" ref="U405" si="536">SUM(U381:U404)</f>
        <v>12138</v>
      </c>
      <c r="V405" s="281">
        <f t="shared" ref="V405" si="537">SUM(V381:V404)</f>
        <v>26463</v>
      </c>
      <c r="W405" s="281">
        <f t="shared" ref="W405" si="538">SUM(W381:W404)</f>
        <v>30199</v>
      </c>
      <c r="X405" s="281">
        <f t="shared" ref="X405" si="539">SUM(X381:X404)</f>
        <v>24686</v>
      </c>
      <c r="Y405" s="281">
        <f t="shared" ref="Y405" si="540">SUM(Y381:Y404)</f>
        <v>16125</v>
      </c>
      <c r="Z405" s="281">
        <f t="shared" ref="Z405" si="541">SUM(Z381:Z404)</f>
        <v>56818</v>
      </c>
      <c r="AA405" s="281">
        <f t="shared" ref="AA405" si="542">SUM(AA381:AA404)</f>
        <v>48115</v>
      </c>
      <c r="AB405" s="175">
        <f>SUM(AB381:AB404)</f>
        <v>324548</v>
      </c>
      <c r="AC405" s="176">
        <f>SUM(AC381:AC404)</f>
        <v>324132</v>
      </c>
      <c r="BI405" s="242" t="s">
        <v>13</v>
      </c>
      <c r="BJ405" s="156">
        <f>SUM(BJ381:BJ404)</f>
        <v>1</v>
      </c>
      <c r="BK405" s="157">
        <f t="shared" ref="BK405:CK405" si="543">SUM(BK381:BK404)</f>
        <v>1</v>
      </c>
      <c r="BL405" s="156">
        <f t="shared" si="543"/>
        <v>1</v>
      </c>
      <c r="BM405" s="157">
        <f t="shared" si="543"/>
        <v>1.0000000000000002</v>
      </c>
      <c r="BN405" s="156">
        <f t="shared" si="543"/>
        <v>1.0000000000000002</v>
      </c>
      <c r="BO405" s="157">
        <f t="shared" si="543"/>
        <v>1</v>
      </c>
      <c r="BP405" s="156">
        <f t="shared" si="543"/>
        <v>1</v>
      </c>
      <c r="BQ405" s="157">
        <f t="shared" si="543"/>
        <v>1.0000000000000002</v>
      </c>
      <c r="BR405" s="156">
        <f t="shared" si="543"/>
        <v>1</v>
      </c>
      <c r="BS405" s="157">
        <f t="shared" si="543"/>
        <v>1</v>
      </c>
      <c r="BT405" s="156">
        <f t="shared" si="543"/>
        <v>1</v>
      </c>
      <c r="BU405" s="157">
        <f t="shared" si="543"/>
        <v>1</v>
      </c>
      <c r="BV405" s="156">
        <f t="shared" si="543"/>
        <v>0.99999999999999989</v>
      </c>
      <c r="BW405" s="157">
        <f t="shared" si="543"/>
        <v>1</v>
      </c>
      <c r="BX405" s="156">
        <f t="shared" si="543"/>
        <v>1.0000000000000002</v>
      </c>
      <c r="BY405" s="157">
        <f t="shared" si="543"/>
        <v>0.99999999999999989</v>
      </c>
      <c r="BZ405" s="156">
        <f t="shared" si="543"/>
        <v>0.99999999999999989</v>
      </c>
      <c r="CA405" s="157">
        <f t="shared" si="543"/>
        <v>0.99999999999999989</v>
      </c>
      <c r="CB405" s="156">
        <f t="shared" si="543"/>
        <v>1.0000000000000002</v>
      </c>
      <c r="CC405" s="157">
        <f t="shared" si="543"/>
        <v>1</v>
      </c>
      <c r="CD405" s="156">
        <f t="shared" si="543"/>
        <v>1</v>
      </c>
      <c r="CE405" s="157">
        <f t="shared" si="543"/>
        <v>1</v>
      </c>
      <c r="CF405" s="156">
        <f t="shared" si="543"/>
        <v>1</v>
      </c>
      <c r="CG405" s="157">
        <f t="shared" si="543"/>
        <v>0.99999999999999989</v>
      </c>
      <c r="CH405" s="156">
        <f t="shared" si="543"/>
        <v>1</v>
      </c>
      <c r="CI405" s="157">
        <f t="shared" si="543"/>
        <v>0.99999999999999978</v>
      </c>
      <c r="CJ405" s="156">
        <f t="shared" si="543"/>
        <v>1</v>
      </c>
      <c r="CK405" s="157">
        <f t="shared" si="543"/>
        <v>1</v>
      </c>
    </row>
    <row r="406" spans="1:89" ht="14" thickTop="1">
      <c r="A406" s="190"/>
    </row>
    <row r="408" spans="1:89">
      <c r="A408" s="318">
        <f>+A377+1</f>
        <v>43538</v>
      </c>
      <c r="B408" s="318"/>
      <c r="C408" s="318"/>
      <c r="D408" s="318"/>
      <c r="BI408" s="317">
        <f>+BI377+1</f>
        <v>43538</v>
      </c>
      <c r="BJ408" s="317"/>
      <c r="BK408" s="317"/>
      <c r="BL408" s="317"/>
    </row>
    <row r="409" spans="1:89" ht="14" thickBot="1">
      <c r="AE409" s="246" t="s">
        <v>87</v>
      </c>
    </row>
    <row r="410" spans="1:89" ht="15" thickTop="1" thickBot="1">
      <c r="A410" s="315" t="s">
        <v>0</v>
      </c>
      <c r="B410" s="309" t="s">
        <v>1</v>
      </c>
      <c r="C410" s="310"/>
      <c r="D410" s="309" t="s">
        <v>2</v>
      </c>
      <c r="E410" s="310"/>
      <c r="F410" s="309" t="s">
        <v>3</v>
      </c>
      <c r="G410" s="310"/>
      <c r="H410" s="309" t="s">
        <v>4</v>
      </c>
      <c r="I410" s="310"/>
      <c r="J410" s="309" t="s">
        <v>5</v>
      </c>
      <c r="K410" s="310"/>
      <c r="L410" s="309" t="s">
        <v>6</v>
      </c>
      <c r="M410" s="310"/>
      <c r="N410" s="309" t="s">
        <v>7</v>
      </c>
      <c r="O410" s="310"/>
      <c r="P410" s="309" t="s">
        <v>8</v>
      </c>
      <c r="Q410" s="310"/>
      <c r="R410" s="309" t="s">
        <v>9</v>
      </c>
      <c r="S410" s="310"/>
      <c r="T410" s="309" t="s">
        <v>10</v>
      </c>
      <c r="U410" s="310"/>
      <c r="V410" s="309" t="s">
        <v>11</v>
      </c>
      <c r="W410" s="310"/>
      <c r="X410" s="309" t="s">
        <v>12</v>
      </c>
      <c r="Y410" s="310"/>
      <c r="Z410" s="311" t="s">
        <v>40</v>
      </c>
      <c r="AA410" s="312"/>
      <c r="AB410" s="313" t="s">
        <v>41</v>
      </c>
      <c r="AC410" s="314"/>
      <c r="AE410" s="315" t="s">
        <v>0</v>
      </c>
      <c r="AF410" s="309" t="s">
        <v>1</v>
      </c>
      <c r="AG410" s="310"/>
      <c r="AH410" s="309" t="s">
        <v>2</v>
      </c>
      <c r="AI410" s="310"/>
      <c r="AJ410" s="309" t="s">
        <v>3</v>
      </c>
      <c r="AK410" s="310"/>
      <c r="AL410" s="309" t="s">
        <v>4</v>
      </c>
      <c r="AM410" s="310"/>
      <c r="AN410" s="309" t="s">
        <v>5</v>
      </c>
      <c r="AO410" s="310"/>
      <c r="AP410" s="309" t="s">
        <v>6</v>
      </c>
      <c r="AQ410" s="310"/>
      <c r="AR410" s="309" t="s">
        <v>7</v>
      </c>
      <c r="AS410" s="310"/>
      <c r="AT410" s="309" t="s">
        <v>8</v>
      </c>
      <c r="AU410" s="310"/>
      <c r="AV410" s="309" t="s">
        <v>9</v>
      </c>
      <c r="AW410" s="310"/>
      <c r="AX410" s="309" t="s">
        <v>10</v>
      </c>
      <c r="AY410" s="310"/>
      <c r="AZ410" s="309" t="s">
        <v>11</v>
      </c>
      <c r="BA410" s="310"/>
      <c r="BB410" s="309" t="s">
        <v>12</v>
      </c>
      <c r="BC410" s="310"/>
      <c r="BD410" s="311" t="s">
        <v>40</v>
      </c>
      <c r="BE410" s="312"/>
      <c r="BF410" s="313" t="s">
        <v>41</v>
      </c>
      <c r="BG410" s="314"/>
      <c r="BI410" s="315" t="s">
        <v>0</v>
      </c>
      <c r="BJ410" s="309" t="s">
        <v>1</v>
      </c>
      <c r="BK410" s="310"/>
      <c r="BL410" s="309" t="s">
        <v>2</v>
      </c>
      <c r="BM410" s="310"/>
      <c r="BN410" s="309" t="s">
        <v>3</v>
      </c>
      <c r="BO410" s="310"/>
      <c r="BP410" s="309" t="s">
        <v>4</v>
      </c>
      <c r="BQ410" s="310"/>
      <c r="BR410" s="309" t="s">
        <v>5</v>
      </c>
      <c r="BS410" s="310"/>
      <c r="BT410" s="309" t="s">
        <v>6</v>
      </c>
      <c r="BU410" s="310"/>
      <c r="BV410" s="309" t="s">
        <v>7</v>
      </c>
      <c r="BW410" s="310"/>
      <c r="BX410" s="309" t="s">
        <v>8</v>
      </c>
      <c r="BY410" s="310"/>
      <c r="BZ410" s="309" t="s">
        <v>9</v>
      </c>
      <c r="CA410" s="310"/>
      <c r="CB410" s="309" t="s">
        <v>10</v>
      </c>
      <c r="CC410" s="310"/>
      <c r="CD410" s="309" t="s">
        <v>11</v>
      </c>
      <c r="CE410" s="310"/>
      <c r="CF410" s="309" t="s">
        <v>12</v>
      </c>
      <c r="CG410" s="310"/>
      <c r="CH410" s="311" t="s">
        <v>40</v>
      </c>
      <c r="CI410" s="312"/>
      <c r="CJ410" s="309" t="s">
        <v>41</v>
      </c>
      <c r="CK410" s="310"/>
    </row>
    <row r="411" spans="1:89" ht="15" thickTop="1" thickBot="1">
      <c r="A411" s="316"/>
      <c r="B411" s="117" t="s">
        <v>14</v>
      </c>
      <c r="C411" s="118" t="s">
        <v>15</v>
      </c>
      <c r="D411" s="119" t="s">
        <v>14</v>
      </c>
      <c r="E411" s="120" t="s">
        <v>15</v>
      </c>
      <c r="F411" s="117" t="s">
        <v>14</v>
      </c>
      <c r="G411" s="118" t="s">
        <v>15</v>
      </c>
      <c r="H411" s="119" t="s">
        <v>14</v>
      </c>
      <c r="I411" s="120" t="s">
        <v>15</v>
      </c>
      <c r="J411" s="117" t="s">
        <v>14</v>
      </c>
      <c r="K411" s="118" t="s">
        <v>15</v>
      </c>
      <c r="L411" s="119" t="s">
        <v>14</v>
      </c>
      <c r="M411" s="117" t="s">
        <v>15</v>
      </c>
      <c r="N411" s="121" t="s">
        <v>14</v>
      </c>
      <c r="O411" s="122" t="s">
        <v>15</v>
      </c>
      <c r="P411" s="117" t="s">
        <v>14</v>
      </c>
      <c r="Q411" s="118" t="s">
        <v>15</v>
      </c>
      <c r="R411" s="119" t="s">
        <v>14</v>
      </c>
      <c r="S411" s="120" t="s">
        <v>15</v>
      </c>
      <c r="T411" s="117" t="s">
        <v>14</v>
      </c>
      <c r="U411" s="118" t="s">
        <v>15</v>
      </c>
      <c r="V411" s="119" t="s">
        <v>14</v>
      </c>
      <c r="W411" s="120" t="s">
        <v>15</v>
      </c>
      <c r="X411" s="117" t="s">
        <v>14</v>
      </c>
      <c r="Y411" s="118" t="s">
        <v>15</v>
      </c>
      <c r="Z411" s="28" t="s">
        <v>14</v>
      </c>
      <c r="AA411" s="123" t="s">
        <v>15</v>
      </c>
      <c r="AB411" s="177" t="s">
        <v>14</v>
      </c>
      <c r="AC411" s="178" t="s">
        <v>15</v>
      </c>
      <c r="AE411" s="316"/>
      <c r="AF411" s="117" t="s">
        <v>14</v>
      </c>
      <c r="AG411" s="118" t="s">
        <v>15</v>
      </c>
      <c r="AH411" s="119" t="s">
        <v>14</v>
      </c>
      <c r="AI411" s="120" t="s">
        <v>15</v>
      </c>
      <c r="AJ411" s="117" t="s">
        <v>14</v>
      </c>
      <c r="AK411" s="118" t="s">
        <v>15</v>
      </c>
      <c r="AL411" s="119" t="s">
        <v>14</v>
      </c>
      <c r="AM411" s="120" t="s">
        <v>15</v>
      </c>
      <c r="AN411" s="117" t="s">
        <v>14</v>
      </c>
      <c r="AO411" s="118" t="s">
        <v>15</v>
      </c>
      <c r="AP411" s="119" t="s">
        <v>14</v>
      </c>
      <c r="AQ411" s="117" t="s">
        <v>15</v>
      </c>
      <c r="AR411" s="121" t="s">
        <v>14</v>
      </c>
      <c r="AS411" s="122" t="s">
        <v>15</v>
      </c>
      <c r="AT411" s="117" t="s">
        <v>14</v>
      </c>
      <c r="AU411" s="118" t="s">
        <v>15</v>
      </c>
      <c r="AV411" s="119" t="s">
        <v>14</v>
      </c>
      <c r="AW411" s="120" t="s">
        <v>15</v>
      </c>
      <c r="AX411" s="117" t="s">
        <v>14</v>
      </c>
      <c r="AY411" s="118" t="s">
        <v>15</v>
      </c>
      <c r="AZ411" s="119" t="s">
        <v>14</v>
      </c>
      <c r="BA411" s="120" t="s">
        <v>15</v>
      </c>
      <c r="BB411" s="117" t="s">
        <v>14</v>
      </c>
      <c r="BC411" s="118" t="s">
        <v>15</v>
      </c>
      <c r="BD411" s="28" t="s">
        <v>14</v>
      </c>
      <c r="BE411" s="123" t="s">
        <v>15</v>
      </c>
      <c r="BF411" s="177" t="s">
        <v>14</v>
      </c>
      <c r="BG411" s="178" t="s">
        <v>15</v>
      </c>
      <c r="BI411" s="316"/>
      <c r="BJ411" s="117" t="s">
        <v>14</v>
      </c>
      <c r="BK411" s="118" t="s">
        <v>15</v>
      </c>
      <c r="BL411" s="119" t="s">
        <v>14</v>
      </c>
      <c r="BM411" s="120" t="s">
        <v>15</v>
      </c>
      <c r="BN411" s="117" t="s">
        <v>14</v>
      </c>
      <c r="BO411" s="118" t="s">
        <v>15</v>
      </c>
      <c r="BP411" s="119" t="s">
        <v>14</v>
      </c>
      <c r="BQ411" s="120" t="s">
        <v>15</v>
      </c>
      <c r="BR411" s="117" t="s">
        <v>14</v>
      </c>
      <c r="BS411" s="118" t="s">
        <v>15</v>
      </c>
      <c r="BT411" s="119" t="s">
        <v>14</v>
      </c>
      <c r="BU411" s="117" t="s">
        <v>15</v>
      </c>
      <c r="BV411" s="121" t="s">
        <v>14</v>
      </c>
      <c r="BW411" s="122" t="s">
        <v>15</v>
      </c>
      <c r="BX411" s="117" t="s">
        <v>14</v>
      </c>
      <c r="BY411" s="118" t="s">
        <v>15</v>
      </c>
      <c r="BZ411" s="119" t="s">
        <v>14</v>
      </c>
      <c r="CA411" s="120" t="s">
        <v>15</v>
      </c>
      <c r="CB411" s="117" t="s">
        <v>14</v>
      </c>
      <c r="CC411" s="118" t="s">
        <v>15</v>
      </c>
      <c r="CD411" s="119" t="s">
        <v>14</v>
      </c>
      <c r="CE411" s="120" t="s">
        <v>15</v>
      </c>
      <c r="CF411" s="117" t="s">
        <v>14</v>
      </c>
      <c r="CG411" s="118" t="s">
        <v>15</v>
      </c>
      <c r="CH411" s="28" t="s">
        <v>14</v>
      </c>
      <c r="CI411" s="123" t="s">
        <v>15</v>
      </c>
      <c r="CJ411" s="121" t="s">
        <v>14</v>
      </c>
      <c r="CK411" s="122" t="s">
        <v>15</v>
      </c>
    </row>
    <row r="412" spans="1:89" ht="14" thickTop="1">
      <c r="A412" s="126" t="s">
        <v>16</v>
      </c>
      <c r="B412" s="127"/>
      <c r="C412" s="189"/>
      <c r="D412" s="128"/>
      <c r="E412" s="181"/>
      <c r="F412" s="127"/>
      <c r="G412" s="129"/>
      <c r="H412" s="128"/>
      <c r="I412" s="181"/>
      <c r="J412" s="127"/>
      <c r="K412" s="129"/>
      <c r="L412" s="128"/>
      <c r="M412" s="127"/>
      <c r="N412" s="180"/>
      <c r="O412" s="182"/>
      <c r="P412" s="127"/>
      <c r="Q412" s="129"/>
      <c r="R412" s="128"/>
      <c r="S412" s="181"/>
      <c r="T412" s="127"/>
      <c r="U412" s="129"/>
      <c r="V412" s="128"/>
      <c r="W412" s="181"/>
      <c r="X412" s="127"/>
      <c r="Y412" s="129"/>
      <c r="Z412" s="187"/>
      <c r="AA412" s="188"/>
      <c r="AB412" s="171">
        <f>B412+D412+F412+H412+J412+L412+N412+P412+R412+T412+V412+X412+Z412</f>
        <v>0</v>
      </c>
      <c r="AC412" s="172">
        <f>C412+E412+G412+I412+K412+M412+O412+Q412+S412+U412+W412+Y412+AA412</f>
        <v>0</v>
      </c>
      <c r="AE412" s="254" t="str">
        <f>$AE$9</f>
        <v>07:00 - 07:59</v>
      </c>
      <c r="AF412" s="127">
        <f>SUMIF($A$9:$A$32,$AE412,B$412:B$435)</f>
        <v>6555</v>
      </c>
      <c r="AG412" s="189">
        <f t="shared" ref="AG412:BE414" si="544">SUMIF($A$9:$A$32,$AE412,C$412:C$435)</f>
        <v>1179</v>
      </c>
      <c r="AH412" s="128">
        <f t="shared" si="544"/>
        <v>2132</v>
      </c>
      <c r="AI412" s="181">
        <f t="shared" si="544"/>
        <v>1398</v>
      </c>
      <c r="AJ412" s="127">
        <f t="shared" si="544"/>
        <v>924</v>
      </c>
      <c r="AK412" s="129">
        <f t="shared" si="544"/>
        <v>765</v>
      </c>
      <c r="AL412" s="128">
        <f t="shared" si="544"/>
        <v>870</v>
      </c>
      <c r="AM412" s="181">
        <f t="shared" si="544"/>
        <v>1906</v>
      </c>
      <c r="AN412" s="127">
        <f t="shared" si="544"/>
        <v>468</v>
      </c>
      <c r="AO412" s="129">
        <f t="shared" si="544"/>
        <v>994</v>
      </c>
      <c r="AP412" s="128">
        <f t="shared" si="544"/>
        <v>513</v>
      </c>
      <c r="AQ412" s="127">
        <f t="shared" si="544"/>
        <v>2271</v>
      </c>
      <c r="AR412" s="180">
        <f t="shared" si="544"/>
        <v>1747</v>
      </c>
      <c r="AS412" s="182">
        <f t="shared" si="544"/>
        <v>2720</v>
      </c>
      <c r="AT412" s="127">
        <f t="shared" si="544"/>
        <v>1453</v>
      </c>
      <c r="AU412" s="129">
        <f t="shared" si="544"/>
        <v>1533</v>
      </c>
      <c r="AV412" s="128">
        <f t="shared" si="544"/>
        <v>1850</v>
      </c>
      <c r="AW412" s="181">
        <f t="shared" si="544"/>
        <v>1587</v>
      </c>
      <c r="AX412" s="127">
        <f t="shared" si="544"/>
        <v>355</v>
      </c>
      <c r="AY412" s="129">
        <f t="shared" si="544"/>
        <v>1628</v>
      </c>
      <c r="AZ412" s="128">
        <f t="shared" si="544"/>
        <v>1179</v>
      </c>
      <c r="BA412" s="181">
        <f t="shared" si="544"/>
        <v>2432</v>
      </c>
      <c r="BB412" s="127">
        <f t="shared" si="544"/>
        <v>1538</v>
      </c>
      <c r="BC412" s="129">
        <f t="shared" si="544"/>
        <v>1585</v>
      </c>
      <c r="BD412" s="187">
        <f t="shared" si="544"/>
        <v>4950</v>
      </c>
      <c r="BE412" s="188">
        <f t="shared" si="544"/>
        <v>2362</v>
      </c>
      <c r="BF412" s="171">
        <f>AF412+AH412+AJ412+AL412+AN412+AP412+AR412+AT412+AV412+AX412+AZ412+BB412+BD412</f>
        <v>24534</v>
      </c>
      <c r="BG412" s="172">
        <f>AG412+AI412+AK412+AM412+AO412+AQ412+AS412+AU412+AW412+AY412+BA412+BC412+BE412</f>
        <v>22360</v>
      </c>
      <c r="BI412" s="126" t="s">
        <v>16</v>
      </c>
      <c r="BJ412" s="130">
        <f t="shared" ref="BJ412:CK412" si="545">B412/B436</f>
        <v>0</v>
      </c>
      <c r="BK412" s="131">
        <f t="shared" si="545"/>
        <v>0</v>
      </c>
      <c r="BL412" s="132">
        <f t="shared" si="545"/>
        <v>0</v>
      </c>
      <c r="BM412" s="133">
        <f t="shared" si="545"/>
        <v>0</v>
      </c>
      <c r="BN412" s="130">
        <f t="shared" si="545"/>
        <v>0</v>
      </c>
      <c r="BO412" s="131">
        <f t="shared" si="545"/>
        <v>0</v>
      </c>
      <c r="BP412" s="132">
        <f t="shared" si="545"/>
        <v>0</v>
      </c>
      <c r="BQ412" s="133">
        <f t="shared" si="545"/>
        <v>0</v>
      </c>
      <c r="BR412" s="130">
        <f t="shared" si="545"/>
        <v>0</v>
      </c>
      <c r="BS412" s="131">
        <f t="shared" si="545"/>
        <v>0</v>
      </c>
      <c r="BT412" s="132">
        <f t="shared" si="545"/>
        <v>0</v>
      </c>
      <c r="BU412" s="130">
        <f t="shared" si="545"/>
        <v>0</v>
      </c>
      <c r="BV412" s="134">
        <f t="shared" si="545"/>
        <v>0</v>
      </c>
      <c r="BW412" s="135">
        <f t="shared" si="545"/>
        <v>0</v>
      </c>
      <c r="BX412" s="130">
        <f t="shared" si="545"/>
        <v>0</v>
      </c>
      <c r="BY412" s="131">
        <f t="shared" si="545"/>
        <v>0</v>
      </c>
      <c r="BZ412" s="132">
        <f t="shared" si="545"/>
        <v>0</v>
      </c>
      <c r="CA412" s="133">
        <f t="shared" si="545"/>
        <v>0</v>
      </c>
      <c r="CB412" s="130">
        <f t="shared" si="545"/>
        <v>0</v>
      </c>
      <c r="CC412" s="131">
        <f t="shared" si="545"/>
        <v>0</v>
      </c>
      <c r="CD412" s="132">
        <f t="shared" si="545"/>
        <v>0</v>
      </c>
      <c r="CE412" s="133">
        <f t="shared" si="545"/>
        <v>0</v>
      </c>
      <c r="CF412" s="130">
        <f t="shared" si="545"/>
        <v>0</v>
      </c>
      <c r="CG412" s="131">
        <f t="shared" si="545"/>
        <v>0</v>
      </c>
      <c r="CH412" s="132">
        <f t="shared" si="545"/>
        <v>0</v>
      </c>
      <c r="CI412" s="130">
        <f t="shared" si="545"/>
        <v>0</v>
      </c>
      <c r="CJ412" s="136">
        <f t="shared" si="545"/>
        <v>0</v>
      </c>
      <c r="CK412" s="137">
        <f t="shared" si="545"/>
        <v>0</v>
      </c>
    </row>
    <row r="413" spans="1:89">
      <c r="A413" s="138" t="s">
        <v>17</v>
      </c>
      <c r="B413" s="192">
        <v>628</v>
      </c>
      <c r="C413" s="193">
        <v>0</v>
      </c>
      <c r="D413" s="194">
        <v>189</v>
      </c>
      <c r="E413" s="195">
        <v>1</v>
      </c>
      <c r="F413" s="192">
        <v>62</v>
      </c>
      <c r="G413" s="196">
        <v>1</v>
      </c>
      <c r="H413" s="194">
        <v>294</v>
      </c>
      <c r="I413" s="195">
        <v>12</v>
      </c>
      <c r="J413" s="192">
        <v>8</v>
      </c>
      <c r="K413" s="196">
        <v>3</v>
      </c>
      <c r="L413" s="194">
        <v>5</v>
      </c>
      <c r="M413" s="192">
        <v>14</v>
      </c>
      <c r="N413" s="197">
        <v>42</v>
      </c>
      <c r="O413" s="198">
        <v>32</v>
      </c>
      <c r="P413" s="192">
        <v>30</v>
      </c>
      <c r="Q413" s="196">
        <v>16</v>
      </c>
      <c r="R413" s="194">
        <v>7</v>
      </c>
      <c r="S413" s="195">
        <v>21</v>
      </c>
      <c r="T413" s="192">
        <v>1</v>
      </c>
      <c r="U413" s="196">
        <v>0</v>
      </c>
      <c r="V413" s="194">
        <v>6</v>
      </c>
      <c r="W413" s="195">
        <v>0</v>
      </c>
      <c r="X413" s="192">
        <v>2</v>
      </c>
      <c r="Y413" s="196">
        <v>0</v>
      </c>
      <c r="Z413" s="194">
        <v>0</v>
      </c>
      <c r="AA413" s="192">
        <v>0</v>
      </c>
      <c r="AB413" s="173">
        <f>B413+D413+F413+H413+J413+L413+N413+P413+R413+T413+V413+X413+Z413</f>
        <v>1274</v>
      </c>
      <c r="AC413" s="174">
        <f t="shared" ref="AC413:AC432" si="546">C413+E413+G413+I413+K413+M413+O413+Q413+S413+U413+W413+Y413+AA413</f>
        <v>100</v>
      </c>
      <c r="AE413" s="255" t="str">
        <f>$AE$10</f>
        <v>08:00 - 08:59</v>
      </c>
      <c r="AF413" s="127">
        <f>SUMIF($A$9:$A$32,$AE413,B$412:B$435)</f>
        <v>4978</v>
      </c>
      <c r="AG413" s="193">
        <f t="shared" si="544"/>
        <v>1050</v>
      </c>
      <c r="AH413" s="194">
        <f t="shared" si="544"/>
        <v>1402</v>
      </c>
      <c r="AI413" s="195">
        <f t="shared" si="544"/>
        <v>1265</v>
      </c>
      <c r="AJ413" s="192">
        <f t="shared" si="544"/>
        <v>779</v>
      </c>
      <c r="AK413" s="196">
        <f t="shared" si="544"/>
        <v>561</v>
      </c>
      <c r="AL413" s="194">
        <f t="shared" si="544"/>
        <v>1686</v>
      </c>
      <c r="AM413" s="195">
        <f t="shared" si="544"/>
        <v>1806</v>
      </c>
      <c r="AN413" s="192">
        <f t="shared" si="544"/>
        <v>387</v>
      </c>
      <c r="AO413" s="196">
        <f t="shared" si="544"/>
        <v>963</v>
      </c>
      <c r="AP413" s="194">
        <f t="shared" si="544"/>
        <v>586</v>
      </c>
      <c r="AQ413" s="192">
        <f t="shared" si="544"/>
        <v>2790</v>
      </c>
      <c r="AR413" s="197">
        <f t="shared" si="544"/>
        <v>1600</v>
      </c>
      <c r="AS413" s="198">
        <f t="shared" si="544"/>
        <v>3557</v>
      </c>
      <c r="AT413" s="192">
        <f t="shared" si="544"/>
        <v>1289</v>
      </c>
      <c r="AU413" s="196">
        <f t="shared" si="544"/>
        <v>1604</v>
      </c>
      <c r="AV413" s="194">
        <f t="shared" si="544"/>
        <v>1708</v>
      </c>
      <c r="AW413" s="195">
        <f t="shared" si="544"/>
        <v>1561</v>
      </c>
      <c r="AX413" s="192">
        <f t="shared" si="544"/>
        <v>279</v>
      </c>
      <c r="AY413" s="196">
        <f t="shared" si="544"/>
        <v>1847</v>
      </c>
      <c r="AZ413" s="194">
        <f t="shared" si="544"/>
        <v>880</v>
      </c>
      <c r="BA413" s="195">
        <f t="shared" si="544"/>
        <v>2813</v>
      </c>
      <c r="BB413" s="192">
        <f t="shared" si="544"/>
        <v>1302</v>
      </c>
      <c r="BC413" s="196">
        <f t="shared" si="544"/>
        <v>1815</v>
      </c>
      <c r="BD413" s="194">
        <f t="shared" si="544"/>
        <v>4236</v>
      </c>
      <c r="BE413" s="192">
        <f t="shared" si="544"/>
        <v>2423</v>
      </c>
      <c r="BF413" s="173">
        <f>SUM(AF413,AH413,AJ413,AL413,AN413,AP413,AR413,AT413,AV413,AX413,AZ413,BB413,BD413)</f>
        <v>21112</v>
      </c>
      <c r="BG413" s="174">
        <f>SUM(AG413,AI413,AK413,AM413,AO413,AQ413,AS413,AU413,AW413,AY413,BA413,BC413,BE413)</f>
        <v>24055</v>
      </c>
      <c r="BI413" s="138" t="s">
        <v>17</v>
      </c>
      <c r="BJ413" s="130">
        <f t="shared" ref="BJ413:CK413" si="547">B413/B436</f>
        <v>1.0860166707017605E-2</v>
      </c>
      <c r="BK413" s="131">
        <f t="shared" si="547"/>
        <v>0</v>
      </c>
      <c r="BL413" s="132">
        <f t="shared" si="547"/>
        <v>7.7796986910348238E-3</v>
      </c>
      <c r="BM413" s="133">
        <f t="shared" si="547"/>
        <v>4.9084572718794481E-5</v>
      </c>
      <c r="BN413" s="130">
        <f t="shared" si="547"/>
        <v>4.9839228295819934E-3</v>
      </c>
      <c r="BO413" s="131">
        <f t="shared" si="547"/>
        <v>1.2214486380847684E-4</v>
      </c>
      <c r="BP413" s="132">
        <f t="shared" si="547"/>
        <v>1.0375860243515087E-2</v>
      </c>
      <c r="BQ413" s="133">
        <f t="shared" si="547"/>
        <v>2.9905796740268154E-4</v>
      </c>
      <c r="BR413" s="130">
        <f t="shared" si="547"/>
        <v>1.2343774108933806E-3</v>
      </c>
      <c r="BS413" s="131">
        <f t="shared" si="547"/>
        <v>3.7845338715781509E-4</v>
      </c>
      <c r="BT413" s="132">
        <f t="shared" si="547"/>
        <v>4.0946687412988288E-4</v>
      </c>
      <c r="BU413" s="130">
        <f t="shared" si="547"/>
        <v>6.0044604563389947E-4</v>
      </c>
      <c r="BV413" s="134">
        <f t="shared" si="547"/>
        <v>1.594775212636695E-3</v>
      </c>
      <c r="BW413" s="135">
        <f t="shared" si="547"/>
        <v>8.7849338384670295E-4</v>
      </c>
      <c r="BX413" s="130">
        <f t="shared" si="547"/>
        <v>1.8091906886985888E-3</v>
      </c>
      <c r="BY413" s="131">
        <f t="shared" si="547"/>
        <v>7.680122881966111E-4</v>
      </c>
      <c r="BZ413" s="132">
        <f t="shared" si="547"/>
        <v>3.2829940906106366E-4</v>
      </c>
      <c r="CA413" s="133">
        <f t="shared" si="547"/>
        <v>8.878366380585972E-4</v>
      </c>
      <c r="CB413" s="130">
        <f t="shared" si="547"/>
        <v>1.039176971838304E-4</v>
      </c>
      <c r="CC413" s="131">
        <f t="shared" si="547"/>
        <v>0</v>
      </c>
      <c r="CD413" s="132">
        <f t="shared" si="547"/>
        <v>2.2885040811656114E-4</v>
      </c>
      <c r="CE413" s="133">
        <f t="shared" si="547"/>
        <v>0</v>
      </c>
      <c r="CF413" s="130">
        <f t="shared" si="547"/>
        <v>8.1376897098913616E-5</v>
      </c>
      <c r="CG413" s="131">
        <f t="shared" si="547"/>
        <v>0</v>
      </c>
      <c r="CH413" s="132">
        <f t="shared" si="547"/>
        <v>0</v>
      </c>
      <c r="CI413" s="130">
        <f t="shared" si="547"/>
        <v>0</v>
      </c>
      <c r="CJ413" s="136">
        <f t="shared" si="547"/>
        <v>3.9616275634746642E-3</v>
      </c>
      <c r="CK413" s="137">
        <f t="shared" si="547"/>
        <v>3.1131699541741382E-4</v>
      </c>
    </row>
    <row r="414" spans="1:89" ht="14" thickBot="1">
      <c r="A414" s="147" t="s">
        <v>18</v>
      </c>
      <c r="B414" s="199">
        <v>3395</v>
      </c>
      <c r="C414" s="200">
        <v>77</v>
      </c>
      <c r="D414" s="201">
        <v>1207</v>
      </c>
      <c r="E414" s="202">
        <v>82</v>
      </c>
      <c r="F414" s="199">
        <v>493</v>
      </c>
      <c r="G414" s="203">
        <v>23</v>
      </c>
      <c r="H414" s="201">
        <v>1231</v>
      </c>
      <c r="I414" s="202">
        <v>317</v>
      </c>
      <c r="J414" s="199">
        <v>104</v>
      </c>
      <c r="K414" s="203">
        <v>78</v>
      </c>
      <c r="L414" s="201">
        <v>94</v>
      </c>
      <c r="M414" s="199">
        <v>446</v>
      </c>
      <c r="N414" s="204">
        <v>553</v>
      </c>
      <c r="O414" s="205">
        <v>559</v>
      </c>
      <c r="P414" s="199">
        <v>336</v>
      </c>
      <c r="Q414" s="203">
        <v>387</v>
      </c>
      <c r="R414" s="201">
        <v>496</v>
      </c>
      <c r="S414" s="202">
        <v>468</v>
      </c>
      <c r="T414" s="199">
        <v>107</v>
      </c>
      <c r="U414" s="203">
        <v>399</v>
      </c>
      <c r="V414" s="201">
        <v>361</v>
      </c>
      <c r="W414" s="202">
        <v>690</v>
      </c>
      <c r="X414" s="199">
        <v>404</v>
      </c>
      <c r="Y414" s="203">
        <v>455</v>
      </c>
      <c r="Z414" s="201">
        <v>1329</v>
      </c>
      <c r="AA414" s="199">
        <v>609</v>
      </c>
      <c r="AB414" s="173">
        <f>B414+D414+F414+H414+J414+L414+N414+P414+R414+T414+V414+X414+Z414</f>
        <v>10110</v>
      </c>
      <c r="AC414" s="174">
        <f t="shared" si="546"/>
        <v>4590</v>
      </c>
      <c r="AE414" s="254" t="str">
        <f>$AE$11</f>
        <v>09:00 - 09:59</v>
      </c>
      <c r="AF414" s="127">
        <f>SUMIF($A$9:$A$32,$AE414,B$412:B$435)</f>
        <v>5029</v>
      </c>
      <c r="AG414" s="200">
        <f t="shared" si="544"/>
        <v>1363</v>
      </c>
      <c r="AH414" s="201">
        <f t="shared" si="544"/>
        <v>1860</v>
      </c>
      <c r="AI414" s="202">
        <f t="shared" si="544"/>
        <v>1298</v>
      </c>
      <c r="AJ414" s="199">
        <f t="shared" si="544"/>
        <v>795</v>
      </c>
      <c r="AK414" s="203">
        <f t="shared" si="544"/>
        <v>696</v>
      </c>
      <c r="AL414" s="201">
        <f t="shared" si="544"/>
        <v>1268</v>
      </c>
      <c r="AM414" s="202">
        <f t="shared" si="544"/>
        <v>1999</v>
      </c>
      <c r="AN414" s="199">
        <f t="shared" si="544"/>
        <v>353</v>
      </c>
      <c r="AO414" s="203">
        <f t="shared" si="544"/>
        <v>1035</v>
      </c>
      <c r="AP414" s="201">
        <f t="shared" si="544"/>
        <v>463</v>
      </c>
      <c r="AQ414" s="199">
        <f t="shared" si="544"/>
        <v>2362</v>
      </c>
      <c r="AR414" s="204">
        <f t="shared" si="544"/>
        <v>1425</v>
      </c>
      <c r="AS414" s="205">
        <f t="shared" si="544"/>
        <v>2814</v>
      </c>
      <c r="AT414" s="199">
        <f t="shared" si="544"/>
        <v>885</v>
      </c>
      <c r="AU414" s="203">
        <f t="shared" si="544"/>
        <v>1348</v>
      </c>
      <c r="AV414" s="201">
        <f t="shared" si="544"/>
        <v>1610</v>
      </c>
      <c r="AW414" s="202">
        <f t="shared" si="544"/>
        <v>1144</v>
      </c>
      <c r="AX414" s="199">
        <f t="shared" si="544"/>
        <v>289</v>
      </c>
      <c r="AY414" s="203">
        <f t="shared" si="544"/>
        <v>857</v>
      </c>
      <c r="AZ414" s="201">
        <f t="shared" si="544"/>
        <v>837</v>
      </c>
      <c r="BA414" s="202">
        <f t="shared" si="544"/>
        <v>2297</v>
      </c>
      <c r="BB414" s="199">
        <f t="shared" si="544"/>
        <v>1105</v>
      </c>
      <c r="BC414" s="203">
        <f t="shared" si="544"/>
        <v>967</v>
      </c>
      <c r="BD414" s="201">
        <f t="shared" si="544"/>
        <v>3911</v>
      </c>
      <c r="BE414" s="199">
        <f t="shared" si="544"/>
        <v>2113</v>
      </c>
      <c r="BF414" s="173">
        <f>SUM(AF414,AH414,AJ414,AL414,AN414,AP414,AR414,AT414,AV414,AX414,AZ414,BB414,BD414)</f>
        <v>19830</v>
      </c>
      <c r="BG414" s="174">
        <f>SUM(AG414,AI414,AK414,AM414,AO414,AQ414,AS414,AU414,AW414,AY414,BA414,BC414,BE414)</f>
        <v>20293</v>
      </c>
      <c r="BI414" s="147" t="s">
        <v>18</v>
      </c>
      <c r="BJ414" s="130">
        <f t="shared" ref="BJ414:CK414" si="548">B414/B436</f>
        <v>5.8710614602427977E-2</v>
      </c>
      <c r="BK414" s="131">
        <f t="shared" si="548"/>
        <v>2.1804383530611088E-3</v>
      </c>
      <c r="BL414" s="132">
        <f t="shared" si="548"/>
        <v>4.968304931258747E-2</v>
      </c>
      <c r="BM414" s="133">
        <f t="shared" si="548"/>
        <v>4.0249349629411478E-3</v>
      </c>
      <c r="BN414" s="130">
        <f t="shared" si="548"/>
        <v>3.9630225080385849E-2</v>
      </c>
      <c r="BO414" s="131">
        <f t="shared" si="548"/>
        <v>2.8093318675949676E-3</v>
      </c>
      <c r="BP414" s="132">
        <f t="shared" si="548"/>
        <v>4.3444503264513851E-2</v>
      </c>
      <c r="BQ414" s="133">
        <f t="shared" si="548"/>
        <v>7.9001146388875051E-3</v>
      </c>
      <c r="BR414" s="130">
        <f t="shared" si="548"/>
        <v>1.6046906341613949E-2</v>
      </c>
      <c r="BS414" s="131">
        <f t="shared" si="548"/>
        <v>9.839788066103191E-3</v>
      </c>
      <c r="BT414" s="132">
        <f t="shared" si="548"/>
        <v>7.6979772336417986E-3</v>
      </c>
      <c r="BU414" s="130">
        <f t="shared" si="548"/>
        <v>1.9128495453765656E-2</v>
      </c>
      <c r="BV414" s="134">
        <f t="shared" si="548"/>
        <v>2.0997873633049818E-2</v>
      </c>
      <c r="BW414" s="135">
        <f t="shared" si="548"/>
        <v>1.5346181299072092E-2</v>
      </c>
      <c r="BX414" s="130">
        <f t="shared" si="548"/>
        <v>2.0262935713424194E-2</v>
      </c>
      <c r="BY414" s="131">
        <f t="shared" si="548"/>
        <v>1.857629722075553E-2</v>
      </c>
      <c r="BZ414" s="132">
        <f t="shared" si="548"/>
        <v>2.3262358127755369E-2</v>
      </c>
      <c r="CA414" s="133">
        <f t="shared" si="548"/>
        <v>1.9786073648163024E-2</v>
      </c>
      <c r="CB414" s="130">
        <f t="shared" si="548"/>
        <v>1.1119193598669853E-2</v>
      </c>
      <c r="CC414" s="131">
        <f t="shared" si="548"/>
        <v>3.3123028391167195E-2</v>
      </c>
      <c r="CD414" s="132">
        <f t="shared" si="548"/>
        <v>1.3769166221679762E-2</v>
      </c>
      <c r="CE414" s="133">
        <f t="shared" si="548"/>
        <v>2.2915974759216206E-2</v>
      </c>
      <c r="CF414" s="130">
        <f t="shared" si="548"/>
        <v>1.6438133213980553E-2</v>
      </c>
      <c r="CG414" s="131">
        <f t="shared" si="548"/>
        <v>2.8695761856710394E-2</v>
      </c>
      <c r="CH414" s="132">
        <f t="shared" si="548"/>
        <v>2.4015178894109142E-2</v>
      </c>
      <c r="CI414" s="130">
        <f t="shared" si="548"/>
        <v>1.2943952049990435E-2</v>
      </c>
      <c r="CJ414" s="136">
        <f t="shared" si="548"/>
        <v>3.1438033490368021E-2</v>
      </c>
      <c r="CK414" s="137">
        <f t="shared" si="548"/>
        <v>1.4289450089659294E-2</v>
      </c>
    </row>
    <row r="415" spans="1:89" ht="15" thickTop="1" thickBot="1">
      <c r="A415" s="138" t="s">
        <v>19</v>
      </c>
      <c r="B415" s="192">
        <v>6221</v>
      </c>
      <c r="C415" s="193">
        <v>690</v>
      </c>
      <c r="D415" s="194">
        <v>2393</v>
      </c>
      <c r="E415" s="195">
        <v>633</v>
      </c>
      <c r="F415" s="192">
        <v>1006</v>
      </c>
      <c r="G415" s="196">
        <v>295</v>
      </c>
      <c r="H415" s="194">
        <v>1345</v>
      </c>
      <c r="I415" s="195">
        <v>1111</v>
      </c>
      <c r="J415" s="192">
        <v>257</v>
      </c>
      <c r="K415" s="196">
        <v>417</v>
      </c>
      <c r="L415" s="194">
        <v>366</v>
      </c>
      <c r="M415" s="192">
        <v>1333</v>
      </c>
      <c r="N415" s="197">
        <v>1292</v>
      </c>
      <c r="O415" s="198">
        <v>2228</v>
      </c>
      <c r="P415" s="192">
        <v>1141</v>
      </c>
      <c r="Q415" s="196">
        <v>1133</v>
      </c>
      <c r="R415" s="194">
        <v>1327</v>
      </c>
      <c r="S415" s="195">
        <v>1377</v>
      </c>
      <c r="T415" s="192">
        <v>284</v>
      </c>
      <c r="U415" s="196">
        <v>1062</v>
      </c>
      <c r="V415" s="194">
        <v>817</v>
      </c>
      <c r="W415" s="195">
        <v>2226</v>
      </c>
      <c r="X415" s="192">
        <v>1240</v>
      </c>
      <c r="Y415" s="196">
        <v>1417</v>
      </c>
      <c r="Z415" s="194">
        <v>3429</v>
      </c>
      <c r="AA415" s="192">
        <v>1994</v>
      </c>
      <c r="AB415" s="173">
        <f>B415+D415+F415+H415+J415+L415+N415+P415+R415+T415+V415+X415+Z415</f>
        <v>21118</v>
      </c>
      <c r="AC415" s="174">
        <f t="shared" si="546"/>
        <v>15916</v>
      </c>
      <c r="AE415" s="253" t="s">
        <v>13</v>
      </c>
      <c r="AF415" s="20">
        <f t="shared" ref="AF415:BG415" si="549">SUM(AF412:AF414)</f>
        <v>16562</v>
      </c>
      <c r="AG415" s="21">
        <f t="shared" si="549"/>
        <v>3592</v>
      </c>
      <c r="AH415" s="20">
        <f t="shared" si="549"/>
        <v>5394</v>
      </c>
      <c r="AI415" s="21">
        <f t="shared" si="549"/>
        <v>3961</v>
      </c>
      <c r="AJ415" s="20">
        <f t="shared" si="549"/>
        <v>2498</v>
      </c>
      <c r="AK415" s="21">
        <f t="shared" si="549"/>
        <v>2022</v>
      </c>
      <c r="AL415" s="20">
        <f t="shared" si="549"/>
        <v>3824</v>
      </c>
      <c r="AM415" s="21">
        <f t="shared" si="549"/>
        <v>5711</v>
      </c>
      <c r="AN415" s="20">
        <f t="shared" si="549"/>
        <v>1208</v>
      </c>
      <c r="AO415" s="21">
        <f t="shared" si="549"/>
        <v>2992</v>
      </c>
      <c r="AP415" s="20">
        <f t="shared" si="549"/>
        <v>1562</v>
      </c>
      <c r="AQ415" s="21">
        <f t="shared" si="549"/>
        <v>7423</v>
      </c>
      <c r="AR415" s="20">
        <f t="shared" si="549"/>
        <v>4772</v>
      </c>
      <c r="AS415" s="21">
        <f t="shared" si="549"/>
        <v>9091</v>
      </c>
      <c r="AT415" s="20">
        <f t="shared" si="549"/>
        <v>3627</v>
      </c>
      <c r="AU415" s="21">
        <f t="shared" si="549"/>
        <v>4485</v>
      </c>
      <c r="AV415" s="20">
        <f t="shared" si="549"/>
        <v>5168</v>
      </c>
      <c r="AW415" s="21">
        <f t="shared" si="549"/>
        <v>4292</v>
      </c>
      <c r="AX415" s="20">
        <f t="shared" si="549"/>
        <v>923</v>
      </c>
      <c r="AY415" s="21">
        <f t="shared" si="549"/>
        <v>4332</v>
      </c>
      <c r="AZ415" s="20">
        <f t="shared" si="549"/>
        <v>2896</v>
      </c>
      <c r="BA415" s="21">
        <f t="shared" si="549"/>
        <v>7542</v>
      </c>
      <c r="BB415" s="20">
        <f t="shared" si="549"/>
        <v>3945</v>
      </c>
      <c r="BC415" s="21">
        <f t="shared" si="549"/>
        <v>4367</v>
      </c>
      <c r="BD415" s="20">
        <f t="shared" si="549"/>
        <v>13097</v>
      </c>
      <c r="BE415" s="21">
        <f t="shared" si="549"/>
        <v>6898</v>
      </c>
      <c r="BF415" s="175">
        <f t="shared" si="549"/>
        <v>65476</v>
      </c>
      <c r="BG415" s="176">
        <f t="shared" si="549"/>
        <v>66708</v>
      </c>
      <c r="BI415" s="138" t="s">
        <v>19</v>
      </c>
      <c r="BJ415" s="130">
        <f t="shared" ref="BJ415:CK415" si="550">B415/B436</f>
        <v>0.10758136478400719</v>
      </c>
      <c r="BK415" s="131">
        <f t="shared" si="550"/>
        <v>1.9538993033924222E-2</v>
      </c>
      <c r="BL415" s="132">
        <f t="shared" si="550"/>
        <v>9.85016876595044E-2</v>
      </c>
      <c r="BM415" s="133">
        <f t="shared" si="550"/>
        <v>3.1070534530996907E-2</v>
      </c>
      <c r="BN415" s="130">
        <f t="shared" si="550"/>
        <v>8.0868167202572352E-2</v>
      </c>
      <c r="BO415" s="131">
        <f t="shared" si="550"/>
        <v>3.6032734823500674E-2</v>
      </c>
      <c r="BP415" s="132">
        <f t="shared" si="550"/>
        <v>4.7467796011999297E-2</v>
      </c>
      <c r="BQ415" s="133">
        <f t="shared" si="550"/>
        <v>2.7687783482031599E-2</v>
      </c>
      <c r="BR415" s="130">
        <f t="shared" si="550"/>
        <v>3.9654374324949851E-2</v>
      </c>
      <c r="BS415" s="131">
        <f t="shared" si="550"/>
        <v>5.2605020814936294E-2</v>
      </c>
      <c r="BT415" s="132">
        <f t="shared" si="550"/>
        <v>2.9972975186307427E-2</v>
      </c>
      <c r="BU415" s="130">
        <f t="shared" si="550"/>
        <v>5.7171041344999139E-2</v>
      </c>
      <c r="BV415" s="134">
        <f t="shared" si="550"/>
        <v>4.9058323207776429E-2</v>
      </c>
      <c r="BW415" s="135">
        <f t="shared" si="550"/>
        <v>6.1165101850326691E-2</v>
      </c>
      <c r="BX415" s="130">
        <f t="shared" si="550"/>
        <v>6.8809552526836334E-2</v>
      </c>
      <c r="BY415" s="131">
        <f t="shared" si="550"/>
        <v>5.4384870157922524E-2</v>
      </c>
      <c r="BZ415" s="132">
        <f t="shared" si="550"/>
        <v>6.2236187974861648E-2</v>
      </c>
      <c r="CA415" s="133">
        <f t="shared" si="550"/>
        <v>5.8216716695556586E-2</v>
      </c>
      <c r="CB415" s="130">
        <f t="shared" si="550"/>
        <v>2.9512626000207834E-2</v>
      </c>
      <c r="CC415" s="131">
        <f t="shared" si="550"/>
        <v>8.81620454922796E-2</v>
      </c>
      <c r="CD415" s="132">
        <f t="shared" si="550"/>
        <v>3.1161797238538409E-2</v>
      </c>
      <c r="CE415" s="133">
        <f t="shared" si="550"/>
        <v>7.3928927266688801E-2</v>
      </c>
      <c r="CF415" s="130">
        <f t="shared" si="550"/>
        <v>5.0453676201326444E-2</v>
      </c>
      <c r="CG415" s="131">
        <f t="shared" si="550"/>
        <v>8.9366801210898086E-2</v>
      </c>
      <c r="CH415" s="132">
        <f t="shared" si="550"/>
        <v>6.1962414166967836E-2</v>
      </c>
      <c r="CI415" s="130">
        <f t="shared" si="550"/>
        <v>4.2381347106208424E-2</v>
      </c>
      <c r="CJ415" s="136">
        <f t="shared" si="550"/>
        <v>6.566848578136418E-2</v>
      </c>
      <c r="CK415" s="137">
        <f t="shared" si="550"/>
        <v>4.9549212990635583E-2</v>
      </c>
    </row>
    <row r="416" spans="1:89" ht="14" thickTop="1">
      <c r="A416" s="147" t="s">
        <v>20</v>
      </c>
      <c r="B416" s="199">
        <v>6555</v>
      </c>
      <c r="C416" s="200">
        <v>1179</v>
      </c>
      <c r="D416" s="201">
        <v>2132</v>
      </c>
      <c r="E416" s="202">
        <v>1398</v>
      </c>
      <c r="F416" s="199">
        <v>924</v>
      </c>
      <c r="G416" s="203">
        <v>765</v>
      </c>
      <c r="H416" s="201">
        <v>870</v>
      </c>
      <c r="I416" s="202">
        <v>1906</v>
      </c>
      <c r="J416" s="199">
        <v>468</v>
      </c>
      <c r="K416" s="203">
        <v>994</v>
      </c>
      <c r="L416" s="201">
        <v>513</v>
      </c>
      <c r="M416" s="199">
        <v>2271</v>
      </c>
      <c r="N416" s="204">
        <v>1747</v>
      </c>
      <c r="O416" s="205">
        <v>2720</v>
      </c>
      <c r="P416" s="199">
        <v>1453</v>
      </c>
      <c r="Q416" s="203">
        <v>1533</v>
      </c>
      <c r="R416" s="201">
        <v>1850</v>
      </c>
      <c r="S416" s="202">
        <v>1587</v>
      </c>
      <c r="T416" s="199">
        <v>355</v>
      </c>
      <c r="U416" s="203">
        <v>1628</v>
      </c>
      <c r="V416" s="201">
        <v>1179</v>
      </c>
      <c r="W416" s="202">
        <v>2432</v>
      </c>
      <c r="X416" s="199">
        <v>1538</v>
      </c>
      <c r="Y416" s="203">
        <v>1585</v>
      </c>
      <c r="Z416" s="201">
        <v>4950</v>
      </c>
      <c r="AA416" s="199">
        <v>2362</v>
      </c>
      <c r="AB416" s="173">
        <f t="shared" ref="AB416:AB432" si="551">B416+D416+F416+H416+J416+L416+N416+P416+R416+T416+V416+X416+Z416</f>
        <v>24534</v>
      </c>
      <c r="AC416" s="174">
        <f t="shared" si="546"/>
        <v>22360</v>
      </c>
      <c r="BI416" s="147" t="s">
        <v>20</v>
      </c>
      <c r="BJ416" s="130">
        <f t="shared" ref="BJ416:CK416" si="552">B416/B436</f>
        <v>0.11335731331926815</v>
      </c>
      <c r="BK416" s="131">
        <f t="shared" si="552"/>
        <v>3.3386192444922691E-2</v>
      </c>
      <c r="BL416" s="132">
        <f t="shared" si="552"/>
        <v>8.7758294229027742E-2</v>
      </c>
      <c r="BM416" s="133">
        <f t="shared" si="552"/>
        <v>6.8620232660874692E-2</v>
      </c>
      <c r="BN416" s="130">
        <f t="shared" si="552"/>
        <v>7.427652733118971E-2</v>
      </c>
      <c r="BO416" s="131">
        <f t="shared" si="552"/>
        <v>9.3440820813484787E-2</v>
      </c>
      <c r="BP416" s="132">
        <f t="shared" si="552"/>
        <v>3.0704076230809951E-2</v>
      </c>
      <c r="BQ416" s="133">
        <f t="shared" si="552"/>
        <v>4.7500373822459252E-2</v>
      </c>
      <c r="BR416" s="130">
        <f t="shared" si="552"/>
        <v>7.2211078537262774E-2</v>
      </c>
      <c r="BS416" s="131">
        <f t="shared" si="552"/>
        <v>0.12539422227828939</v>
      </c>
      <c r="BT416" s="132">
        <f t="shared" si="552"/>
        <v>4.2011301285725985E-2</v>
      </c>
      <c r="BU416" s="130">
        <f t="shared" si="552"/>
        <v>9.7400926402470403E-2</v>
      </c>
      <c r="BV416" s="134">
        <f t="shared" si="552"/>
        <v>6.6335054678007294E-2</v>
      </c>
      <c r="BW416" s="135">
        <f t="shared" si="552"/>
        <v>7.4671937626969748E-2</v>
      </c>
      <c r="BX416" s="130">
        <f t="shared" si="552"/>
        <v>8.762513568930165E-2</v>
      </c>
      <c r="BY416" s="131">
        <f t="shared" si="552"/>
        <v>7.3585177362837803E-2</v>
      </c>
      <c r="BZ416" s="132">
        <f t="shared" si="552"/>
        <v>8.6764843823281118E-2</v>
      </c>
      <c r="CA416" s="133">
        <f t="shared" si="552"/>
        <v>6.7095083076142564E-2</v>
      </c>
      <c r="CB416" s="130">
        <f t="shared" si="552"/>
        <v>3.6890782500259796E-2</v>
      </c>
      <c r="CC416" s="131">
        <f t="shared" si="552"/>
        <v>0.13514859704466212</v>
      </c>
      <c r="CD416" s="132">
        <f t="shared" si="552"/>
        <v>4.4969105194904262E-2</v>
      </c>
      <c r="CE416" s="133">
        <f t="shared" si="552"/>
        <v>8.077050813683162E-2</v>
      </c>
      <c r="CF416" s="130">
        <f t="shared" si="552"/>
        <v>6.2578833869064571E-2</v>
      </c>
      <c r="CG416" s="131">
        <f t="shared" si="552"/>
        <v>9.9962159434914225E-2</v>
      </c>
      <c r="CH416" s="132">
        <f t="shared" si="552"/>
        <v>8.9447054571738349E-2</v>
      </c>
      <c r="CI416" s="130">
        <f t="shared" si="552"/>
        <v>5.0202979872048289E-2</v>
      </c>
      <c r="CJ416" s="136">
        <f t="shared" si="552"/>
        <v>7.6290871775735805E-2</v>
      </c>
      <c r="CK416" s="137">
        <f t="shared" si="552"/>
        <v>6.9610480175333736E-2</v>
      </c>
    </row>
    <row r="417" spans="1:89" ht="14" thickBot="1">
      <c r="A417" s="138" t="s">
        <v>21</v>
      </c>
      <c r="B417" s="192">
        <v>4978</v>
      </c>
      <c r="C417" s="193">
        <v>1050</v>
      </c>
      <c r="D417" s="194">
        <v>1402</v>
      </c>
      <c r="E417" s="195">
        <v>1265</v>
      </c>
      <c r="F417" s="192">
        <v>779</v>
      </c>
      <c r="G417" s="196">
        <v>561</v>
      </c>
      <c r="H417" s="194">
        <v>1686</v>
      </c>
      <c r="I417" s="195">
        <v>1806</v>
      </c>
      <c r="J417" s="192">
        <v>387</v>
      </c>
      <c r="K417" s="196">
        <v>963</v>
      </c>
      <c r="L417" s="194">
        <v>586</v>
      </c>
      <c r="M417" s="192">
        <v>2790</v>
      </c>
      <c r="N417" s="197">
        <v>1600</v>
      </c>
      <c r="O417" s="198">
        <v>3557</v>
      </c>
      <c r="P417" s="192">
        <v>1289</v>
      </c>
      <c r="Q417" s="196">
        <v>1604</v>
      </c>
      <c r="R417" s="194">
        <v>1708</v>
      </c>
      <c r="S417" s="195">
        <v>1561</v>
      </c>
      <c r="T417" s="192">
        <v>279</v>
      </c>
      <c r="U417" s="196">
        <v>1847</v>
      </c>
      <c r="V417" s="194">
        <v>880</v>
      </c>
      <c r="W417" s="195">
        <v>2813</v>
      </c>
      <c r="X417" s="192">
        <v>1302</v>
      </c>
      <c r="Y417" s="196">
        <v>1815</v>
      </c>
      <c r="Z417" s="194">
        <v>4236</v>
      </c>
      <c r="AA417" s="192">
        <v>2423</v>
      </c>
      <c r="AB417" s="173">
        <f t="shared" si="551"/>
        <v>21112</v>
      </c>
      <c r="AC417" s="174">
        <f t="shared" si="546"/>
        <v>24055</v>
      </c>
      <c r="AE417" s="246" t="s">
        <v>88</v>
      </c>
      <c r="BI417" s="138" t="s">
        <v>21</v>
      </c>
      <c r="BJ417" s="130">
        <f t="shared" ref="BJ417:CK417" si="553">B417/B436</f>
        <v>8.6085843738110887E-2</v>
      </c>
      <c r="BK417" s="131">
        <f t="shared" si="553"/>
        <v>2.9733250269015122E-2</v>
      </c>
      <c r="BL417" s="132">
        <f t="shared" si="553"/>
        <v>5.7709722565242448E-2</v>
      </c>
      <c r="BM417" s="133">
        <f t="shared" si="553"/>
        <v>6.2091984489275019E-2</v>
      </c>
      <c r="BN417" s="130">
        <f t="shared" si="553"/>
        <v>6.2620578778135053E-2</v>
      </c>
      <c r="BO417" s="131">
        <f t="shared" si="553"/>
        <v>6.8523268596555512E-2</v>
      </c>
      <c r="BP417" s="132">
        <f t="shared" si="553"/>
        <v>5.9502382212811011E-2</v>
      </c>
      <c r="BQ417" s="133">
        <f t="shared" si="553"/>
        <v>4.5008224094103572E-2</v>
      </c>
      <c r="BR417" s="130">
        <f t="shared" si="553"/>
        <v>5.9713007251967286E-2</v>
      </c>
      <c r="BS417" s="131">
        <f t="shared" si="553"/>
        <v>0.12148353727765863</v>
      </c>
      <c r="BT417" s="132">
        <f t="shared" si="553"/>
        <v>4.7989517648022277E-2</v>
      </c>
      <c r="BU417" s="130">
        <f t="shared" si="553"/>
        <v>0.11966031909418424</v>
      </c>
      <c r="BV417" s="134">
        <f t="shared" si="553"/>
        <v>6.0753341433778855E-2</v>
      </c>
      <c r="BW417" s="135">
        <f t="shared" si="553"/>
        <v>9.7650030198210072E-2</v>
      </c>
      <c r="BX417" s="130">
        <f t="shared" si="553"/>
        <v>7.7734893257749363E-2</v>
      </c>
      <c r="BY417" s="131">
        <f t="shared" si="553"/>
        <v>7.699323189171027E-2</v>
      </c>
      <c r="BZ417" s="132">
        <f t="shared" si="553"/>
        <v>8.0105055810899536E-2</v>
      </c>
      <c r="CA417" s="133">
        <f t="shared" si="553"/>
        <v>6.5995856762355726E-2</v>
      </c>
      <c r="CB417" s="130">
        <f t="shared" si="553"/>
        <v>2.8993037514288684E-2</v>
      </c>
      <c r="CC417" s="131">
        <f t="shared" si="553"/>
        <v>0.15332890586086667</v>
      </c>
      <c r="CD417" s="132">
        <f t="shared" si="553"/>
        <v>3.35647265237623E-2</v>
      </c>
      <c r="CE417" s="133">
        <f t="shared" si="553"/>
        <v>9.3424111590833608E-2</v>
      </c>
      <c r="CF417" s="130">
        <f t="shared" si="553"/>
        <v>5.2976360011392769E-2</v>
      </c>
      <c r="CG417" s="131">
        <f t="shared" si="553"/>
        <v>0.11446770938446015</v>
      </c>
      <c r="CH417" s="132">
        <f t="shared" si="553"/>
        <v>7.6544994578966394E-2</v>
      </c>
      <c r="CI417" s="130">
        <f t="shared" si="553"/>
        <v>5.1499500520733703E-2</v>
      </c>
      <c r="CJ417" s="136">
        <f t="shared" si="553"/>
        <v>6.5649828194723009E-2</v>
      </c>
      <c r="CK417" s="137">
        <f t="shared" si="553"/>
        <v>7.4887303247658896E-2</v>
      </c>
    </row>
    <row r="418" spans="1:89" ht="15" thickTop="1" thickBot="1">
      <c r="A418" s="147" t="s">
        <v>22</v>
      </c>
      <c r="B418" s="199">
        <v>5029</v>
      </c>
      <c r="C418" s="200">
        <v>1363</v>
      </c>
      <c r="D418" s="201">
        <v>1860</v>
      </c>
      <c r="E418" s="202">
        <v>1298</v>
      </c>
      <c r="F418" s="199">
        <v>795</v>
      </c>
      <c r="G418" s="203">
        <v>696</v>
      </c>
      <c r="H418" s="201">
        <v>1268</v>
      </c>
      <c r="I418" s="202">
        <v>1999</v>
      </c>
      <c r="J418" s="199">
        <v>353</v>
      </c>
      <c r="K418" s="203">
        <v>1035</v>
      </c>
      <c r="L418" s="201">
        <v>463</v>
      </c>
      <c r="M418" s="199">
        <v>2362</v>
      </c>
      <c r="N418" s="204">
        <v>1425</v>
      </c>
      <c r="O418" s="205">
        <v>2814</v>
      </c>
      <c r="P418" s="199">
        <v>885</v>
      </c>
      <c r="Q418" s="203">
        <v>1348</v>
      </c>
      <c r="R418" s="201">
        <v>1610</v>
      </c>
      <c r="S418" s="202">
        <v>1144</v>
      </c>
      <c r="T418" s="199">
        <v>289</v>
      </c>
      <c r="U418" s="203">
        <v>857</v>
      </c>
      <c r="V418" s="201">
        <v>837</v>
      </c>
      <c r="W418" s="202">
        <v>2297</v>
      </c>
      <c r="X418" s="199">
        <v>1105</v>
      </c>
      <c r="Y418" s="203">
        <v>967</v>
      </c>
      <c r="Z418" s="201">
        <v>3911</v>
      </c>
      <c r="AA418" s="199">
        <v>2113</v>
      </c>
      <c r="AB418" s="173">
        <f t="shared" si="551"/>
        <v>19830</v>
      </c>
      <c r="AC418" s="174">
        <f t="shared" si="546"/>
        <v>20293</v>
      </c>
      <c r="AE418" s="315" t="s">
        <v>0</v>
      </c>
      <c r="AF418" s="309" t="s">
        <v>1</v>
      </c>
      <c r="AG418" s="310"/>
      <c r="AH418" s="309" t="s">
        <v>2</v>
      </c>
      <c r="AI418" s="310"/>
      <c r="AJ418" s="309" t="s">
        <v>3</v>
      </c>
      <c r="AK418" s="310"/>
      <c r="AL418" s="309" t="s">
        <v>4</v>
      </c>
      <c r="AM418" s="310"/>
      <c r="AN418" s="309" t="s">
        <v>5</v>
      </c>
      <c r="AO418" s="310"/>
      <c r="AP418" s="309" t="s">
        <v>6</v>
      </c>
      <c r="AQ418" s="310"/>
      <c r="AR418" s="309" t="s">
        <v>7</v>
      </c>
      <c r="AS418" s="310"/>
      <c r="AT418" s="309" t="s">
        <v>8</v>
      </c>
      <c r="AU418" s="310"/>
      <c r="AV418" s="309" t="s">
        <v>9</v>
      </c>
      <c r="AW418" s="310"/>
      <c r="AX418" s="309" t="s">
        <v>10</v>
      </c>
      <c r="AY418" s="310"/>
      <c r="AZ418" s="309" t="s">
        <v>11</v>
      </c>
      <c r="BA418" s="310"/>
      <c r="BB418" s="309" t="s">
        <v>12</v>
      </c>
      <c r="BC418" s="310"/>
      <c r="BD418" s="311" t="s">
        <v>40</v>
      </c>
      <c r="BE418" s="312"/>
      <c r="BF418" s="313" t="s">
        <v>41</v>
      </c>
      <c r="BG418" s="314"/>
      <c r="BI418" s="147" t="s">
        <v>22</v>
      </c>
      <c r="BJ418" s="130">
        <f t="shared" ref="BJ418:CK418" si="554">B418/B436</f>
        <v>8.696779995157887E-2</v>
      </c>
      <c r="BK418" s="131">
        <f t="shared" si="554"/>
        <v>3.8596590587302484E-2</v>
      </c>
      <c r="BL418" s="132">
        <f t="shared" si="554"/>
        <v>7.6562114102247475E-2</v>
      </c>
      <c r="BM418" s="133">
        <f t="shared" si="554"/>
        <v>6.3711775388995237E-2</v>
      </c>
      <c r="BN418" s="130">
        <f t="shared" si="554"/>
        <v>6.3906752411575563E-2</v>
      </c>
      <c r="BO418" s="131">
        <f t="shared" si="554"/>
        <v>8.5012825210699888E-2</v>
      </c>
      <c r="BP418" s="132">
        <f t="shared" si="554"/>
        <v>4.4750308805364389E-2</v>
      </c>
      <c r="BQ418" s="133">
        <f t="shared" si="554"/>
        <v>4.9818073069830035E-2</v>
      </c>
      <c r="BR418" s="130">
        <f t="shared" si="554"/>
        <v>5.4466903255670419E-2</v>
      </c>
      <c r="BS418" s="131">
        <f t="shared" si="554"/>
        <v>0.1305664185694462</v>
      </c>
      <c r="BT418" s="132">
        <f t="shared" si="554"/>
        <v>3.7916632544427155E-2</v>
      </c>
      <c r="BU418" s="130">
        <f t="shared" si="554"/>
        <v>0.10130382569909076</v>
      </c>
      <c r="BV418" s="134">
        <f t="shared" si="554"/>
        <v>5.4108444714459296E-2</v>
      </c>
      <c r="BW418" s="135">
        <f t="shared" si="554"/>
        <v>7.7252511942019431E-2</v>
      </c>
      <c r="BX418" s="130">
        <f t="shared" si="554"/>
        <v>5.337112531660837E-2</v>
      </c>
      <c r="BY418" s="131">
        <f t="shared" si="554"/>
        <v>6.4705035280564482E-2</v>
      </c>
      <c r="BZ418" s="132">
        <f t="shared" si="554"/>
        <v>7.5508864084044655E-2</v>
      </c>
      <c r="CA418" s="133">
        <f t="shared" si="554"/>
        <v>4.8365957806620723E-2</v>
      </c>
      <c r="CB418" s="130">
        <f t="shared" si="554"/>
        <v>3.0032214486126987E-2</v>
      </c>
      <c r="CC418" s="131">
        <f t="shared" si="554"/>
        <v>7.1143948198572143E-2</v>
      </c>
      <c r="CD418" s="132">
        <f t="shared" si="554"/>
        <v>3.1924631932260278E-2</v>
      </c>
      <c r="CE418" s="133">
        <f t="shared" si="554"/>
        <v>7.6286947857854531E-2</v>
      </c>
      <c r="CF418" s="130">
        <f t="shared" si="554"/>
        <v>4.4960735647149773E-2</v>
      </c>
      <c r="CG418" s="131">
        <f t="shared" si="554"/>
        <v>6.0986377396569119E-2</v>
      </c>
      <c r="CH418" s="132">
        <f t="shared" si="554"/>
        <v>7.0672208167690639E-2</v>
      </c>
      <c r="CI418" s="130">
        <f t="shared" si="554"/>
        <v>4.4910625092988161E-2</v>
      </c>
      <c r="CJ418" s="136">
        <f t="shared" si="554"/>
        <v>6.1663323849060127E-2</v>
      </c>
      <c r="CK418" s="137">
        <f t="shared" si="554"/>
        <v>6.3175557880055785E-2</v>
      </c>
    </row>
    <row r="419" spans="1:89" ht="15" thickTop="1" thickBot="1">
      <c r="A419" s="138" t="s">
        <v>23</v>
      </c>
      <c r="B419" s="192">
        <v>3569</v>
      </c>
      <c r="C419" s="193">
        <v>1184</v>
      </c>
      <c r="D419" s="194">
        <v>1418</v>
      </c>
      <c r="E419" s="195">
        <v>908</v>
      </c>
      <c r="F419" s="192">
        <v>791</v>
      </c>
      <c r="G419" s="196">
        <v>429</v>
      </c>
      <c r="H419" s="194">
        <v>1772</v>
      </c>
      <c r="I419" s="195">
        <v>1770</v>
      </c>
      <c r="J419" s="192">
        <v>310</v>
      </c>
      <c r="K419" s="196">
        <v>738</v>
      </c>
      <c r="L419" s="194">
        <v>456</v>
      </c>
      <c r="M419" s="192">
        <v>1745</v>
      </c>
      <c r="N419" s="197">
        <v>1298</v>
      </c>
      <c r="O419" s="198">
        <v>2513</v>
      </c>
      <c r="P419" s="192">
        <v>833</v>
      </c>
      <c r="Q419" s="196">
        <v>1231</v>
      </c>
      <c r="R419" s="194">
        <v>1218</v>
      </c>
      <c r="S419" s="195">
        <v>1374</v>
      </c>
      <c r="T419" s="192">
        <v>375</v>
      </c>
      <c r="U419" s="196">
        <v>876</v>
      </c>
      <c r="V419" s="194">
        <v>801</v>
      </c>
      <c r="W419" s="195">
        <v>2432</v>
      </c>
      <c r="X419" s="192">
        <v>1001</v>
      </c>
      <c r="Y419" s="196">
        <v>1214</v>
      </c>
      <c r="Z419" s="194">
        <v>3129</v>
      </c>
      <c r="AA419" s="192">
        <v>2168</v>
      </c>
      <c r="AB419" s="173">
        <f t="shared" si="551"/>
        <v>16971</v>
      </c>
      <c r="AC419" s="174">
        <f t="shared" si="546"/>
        <v>18582</v>
      </c>
      <c r="AE419" s="316"/>
      <c r="AF419" s="117" t="s">
        <v>14</v>
      </c>
      <c r="AG419" s="118" t="s">
        <v>15</v>
      </c>
      <c r="AH419" s="119" t="s">
        <v>14</v>
      </c>
      <c r="AI419" s="120" t="s">
        <v>15</v>
      </c>
      <c r="AJ419" s="117" t="s">
        <v>14</v>
      </c>
      <c r="AK419" s="118" t="s">
        <v>15</v>
      </c>
      <c r="AL419" s="119" t="s">
        <v>14</v>
      </c>
      <c r="AM419" s="120" t="s">
        <v>15</v>
      </c>
      <c r="AN419" s="117" t="s">
        <v>14</v>
      </c>
      <c r="AO419" s="118" t="s">
        <v>15</v>
      </c>
      <c r="AP419" s="119" t="s">
        <v>14</v>
      </c>
      <c r="AQ419" s="117" t="s">
        <v>15</v>
      </c>
      <c r="AR419" s="121" t="s">
        <v>14</v>
      </c>
      <c r="AS419" s="122" t="s">
        <v>15</v>
      </c>
      <c r="AT419" s="117" t="s">
        <v>14</v>
      </c>
      <c r="AU419" s="118" t="s">
        <v>15</v>
      </c>
      <c r="AV419" s="119" t="s">
        <v>14</v>
      </c>
      <c r="AW419" s="120" t="s">
        <v>15</v>
      </c>
      <c r="AX419" s="117" t="s">
        <v>14</v>
      </c>
      <c r="AY419" s="118" t="s">
        <v>15</v>
      </c>
      <c r="AZ419" s="119" t="s">
        <v>14</v>
      </c>
      <c r="BA419" s="120" t="s">
        <v>15</v>
      </c>
      <c r="BB419" s="117" t="s">
        <v>14</v>
      </c>
      <c r="BC419" s="118" t="s">
        <v>15</v>
      </c>
      <c r="BD419" s="28" t="s">
        <v>14</v>
      </c>
      <c r="BE419" s="123" t="s">
        <v>15</v>
      </c>
      <c r="BF419" s="177" t="s">
        <v>14</v>
      </c>
      <c r="BG419" s="178" t="s">
        <v>15</v>
      </c>
      <c r="BI419" s="138" t="s">
        <v>23</v>
      </c>
      <c r="BJ419" s="130">
        <f t="shared" ref="BJ419:CK419" si="555">B419/B436</f>
        <v>6.1719641683671708E-2</v>
      </c>
      <c r="BK419" s="131">
        <f t="shared" si="555"/>
        <v>3.3527779350965625E-2</v>
      </c>
      <c r="BL419" s="132">
        <f t="shared" si="555"/>
        <v>5.8368321396229522E-2</v>
      </c>
      <c r="BM419" s="133">
        <f t="shared" si="555"/>
        <v>4.4568792028665392E-2</v>
      </c>
      <c r="BN419" s="130">
        <f t="shared" si="555"/>
        <v>6.3585209003215432E-2</v>
      </c>
      <c r="BO419" s="131">
        <f t="shared" si="555"/>
        <v>5.240014657383657E-2</v>
      </c>
      <c r="BP419" s="132">
        <f t="shared" si="555"/>
        <v>6.2537497794247401E-2</v>
      </c>
      <c r="BQ419" s="133">
        <f t="shared" si="555"/>
        <v>4.4111050191895526E-2</v>
      </c>
      <c r="BR419" s="130">
        <f t="shared" si="555"/>
        <v>4.7832124672118503E-2</v>
      </c>
      <c r="BS419" s="131">
        <f t="shared" si="555"/>
        <v>9.3099533240822499E-2</v>
      </c>
      <c r="BT419" s="132">
        <f t="shared" si="555"/>
        <v>3.734337892064532E-2</v>
      </c>
      <c r="BU419" s="130">
        <f t="shared" si="555"/>
        <v>7.4841310687939616E-2</v>
      </c>
      <c r="BV419" s="134">
        <f t="shared" si="555"/>
        <v>4.9286148238153096E-2</v>
      </c>
      <c r="BW419" s="135">
        <f t="shared" si="555"/>
        <v>6.8989183550211386E-2</v>
      </c>
      <c r="BX419" s="130">
        <f t="shared" si="555"/>
        <v>5.023519478953082E-2</v>
      </c>
      <c r="BY419" s="131">
        <f t="shared" si="555"/>
        <v>5.9088945423126767E-2</v>
      </c>
      <c r="BZ419" s="132">
        <f t="shared" si="555"/>
        <v>5.7124097176625081E-2</v>
      </c>
      <c r="CA419" s="133">
        <f t="shared" si="555"/>
        <v>5.8089882890119647E-2</v>
      </c>
      <c r="CB419" s="130">
        <f t="shared" si="555"/>
        <v>3.8969136443936403E-2</v>
      </c>
      <c r="CC419" s="131">
        <f t="shared" si="555"/>
        <v>7.272123526481819E-2</v>
      </c>
      <c r="CD419" s="132">
        <f t="shared" si="555"/>
        <v>3.0551529483560911E-2</v>
      </c>
      <c r="CE419" s="133">
        <f t="shared" si="555"/>
        <v>8.077050813683162E-2</v>
      </c>
      <c r="CF419" s="130">
        <f t="shared" si="555"/>
        <v>4.0729136998006267E-2</v>
      </c>
      <c r="CG419" s="131">
        <f t="shared" si="555"/>
        <v>7.656407669021191E-2</v>
      </c>
      <c r="CH419" s="132">
        <f t="shared" si="555"/>
        <v>5.6541380556559453E-2</v>
      </c>
      <c r="CI419" s="130">
        <f t="shared" si="555"/>
        <v>4.6079619120491404E-2</v>
      </c>
      <c r="CJ419" s="136">
        <f t="shared" si="555"/>
        <v>5.2772983814543588E-2</v>
      </c>
      <c r="CK419" s="137">
        <f t="shared" si="555"/>
        <v>5.7848924088463836E-2</v>
      </c>
    </row>
    <row r="420" spans="1:89" ht="14" thickTop="1">
      <c r="A420" s="147" t="s">
        <v>24</v>
      </c>
      <c r="B420" s="206">
        <v>4081</v>
      </c>
      <c r="C420" s="200">
        <v>1403</v>
      </c>
      <c r="D420" s="201">
        <v>1602</v>
      </c>
      <c r="E420" s="202">
        <v>865</v>
      </c>
      <c r="F420" s="199">
        <v>816</v>
      </c>
      <c r="G420" s="203">
        <v>432</v>
      </c>
      <c r="H420" s="201">
        <v>1893</v>
      </c>
      <c r="I420" s="202">
        <v>2048</v>
      </c>
      <c r="J420" s="199">
        <v>371</v>
      </c>
      <c r="K420" s="203">
        <v>631</v>
      </c>
      <c r="L420" s="201">
        <v>414</v>
      </c>
      <c r="M420" s="199">
        <v>1854</v>
      </c>
      <c r="N420" s="204">
        <v>1289</v>
      </c>
      <c r="O420" s="207">
        <v>2599</v>
      </c>
      <c r="P420" s="199">
        <v>766</v>
      </c>
      <c r="Q420" s="203">
        <v>1080</v>
      </c>
      <c r="R420" s="201">
        <v>1251</v>
      </c>
      <c r="S420" s="202">
        <v>1393</v>
      </c>
      <c r="T420" s="199">
        <v>422</v>
      </c>
      <c r="U420" s="203">
        <v>715</v>
      </c>
      <c r="V420" s="201">
        <v>809</v>
      </c>
      <c r="W420" s="208">
        <v>2270</v>
      </c>
      <c r="X420" s="199">
        <v>940</v>
      </c>
      <c r="Y420" s="203">
        <v>912</v>
      </c>
      <c r="Z420" s="201">
        <v>3013</v>
      </c>
      <c r="AA420" s="199">
        <v>2614</v>
      </c>
      <c r="AB420" s="173">
        <f t="shared" si="551"/>
        <v>17667</v>
      </c>
      <c r="AC420" s="174">
        <f t="shared" si="546"/>
        <v>18816</v>
      </c>
      <c r="AE420" s="254" t="str">
        <f>$AE$17</f>
        <v>17:00 - 17:59</v>
      </c>
      <c r="AF420" s="127">
        <f t="shared" ref="AF420:AO422" si="556">SUMIF($A$9:$A$32,$AE420,B$412:B$435)</f>
        <v>2515</v>
      </c>
      <c r="AG420" s="189">
        <f t="shared" si="556"/>
        <v>4594</v>
      </c>
      <c r="AH420" s="128">
        <f t="shared" si="556"/>
        <v>1754</v>
      </c>
      <c r="AI420" s="181">
        <f t="shared" si="556"/>
        <v>2048</v>
      </c>
      <c r="AJ420" s="127">
        <f t="shared" si="556"/>
        <v>1112</v>
      </c>
      <c r="AK420" s="129">
        <f t="shared" si="556"/>
        <v>653</v>
      </c>
      <c r="AL420" s="128">
        <f t="shared" si="556"/>
        <v>2184</v>
      </c>
      <c r="AM420" s="181">
        <f t="shared" si="556"/>
        <v>4114</v>
      </c>
      <c r="AN420" s="127">
        <f t="shared" si="556"/>
        <v>735</v>
      </c>
      <c r="AO420" s="129">
        <f t="shared" si="556"/>
        <v>310</v>
      </c>
      <c r="AP420" s="128">
        <f t="shared" ref="AP420:AY422" si="557">SUMIF($A$9:$A$32,$AE420,L$412:L$435)</f>
        <v>1663</v>
      </c>
      <c r="AQ420" s="127">
        <f t="shared" si="557"/>
        <v>1177</v>
      </c>
      <c r="AR420" s="180">
        <f t="shared" si="557"/>
        <v>2321</v>
      </c>
      <c r="AS420" s="182">
        <f t="shared" si="557"/>
        <v>2152</v>
      </c>
      <c r="AT420" s="127">
        <f t="shared" si="557"/>
        <v>1357</v>
      </c>
      <c r="AU420" s="129">
        <f t="shared" si="557"/>
        <v>1319</v>
      </c>
      <c r="AV420" s="128">
        <f t="shared" si="557"/>
        <v>1539</v>
      </c>
      <c r="AW420" s="181">
        <f t="shared" si="557"/>
        <v>1687</v>
      </c>
      <c r="AX420" s="127">
        <f t="shared" si="557"/>
        <v>1267</v>
      </c>
      <c r="AY420" s="129">
        <f t="shared" si="557"/>
        <v>401</v>
      </c>
      <c r="AZ420" s="128">
        <f t="shared" ref="AZ420:BE422" si="558">SUMIF($A$9:$A$32,$AE420,V$412:V$435)</f>
        <v>2597</v>
      </c>
      <c r="BA420" s="181">
        <f t="shared" si="558"/>
        <v>1426</v>
      </c>
      <c r="BB420" s="127">
        <f t="shared" si="558"/>
        <v>2867</v>
      </c>
      <c r="BC420" s="129">
        <f t="shared" si="558"/>
        <v>607</v>
      </c>
      <c r="BD420" s="187">
        <f t="shared" si="558"/>
        <v>4371</v>
      </c>
      <c r="BE420" s="188">
        <f t="shared" si="558"/>
        <v>4132</v>
      </c>
      <c r="BF420" s="171">
        <f>AF420+AH420+AJ420+AL420+AN420+AP420+AR420+AT420+AV420+AX420+AZ420+BB420+BD420</f>
        <v>26282</v>
      </c>
      <c r="BG420" s="172">
        <f>AG420+AI420+AK420+AM420+AO420+AQ420+AS420+AU420+AW420+AY420+BA420+BC420+BE420</f>
        <v>24620</v>
      </c>
      <c r="BI420" s="147" t="s">
        <v>24</v>
      </c>
      <c r="BJ420" s="130">
        <f t="shared" ref="BJ420:CK420" si="559">B420/B436</f>
        <v>7.0573790336526818E-2</v>
      </c>
      <c r="BK420" s="131">
        <f t="shared" si="559"/>
        <v>3.9729285835645917E-2</v>
      </c>
      <c r="BL420" s="132">
        <f t="shared" si="559"/>
        <v>6.5942207952580878E-2</v>
      </c>
      <c r="BM420" s="133">
        <f t="shared" si="559"/>
        <v>4.2458155401757229E-2</v>
      </c>
      <c r="BN420" s="130">
        <f t="shared" si="559"/>
        <v>6.5594855305466243E-2</v>
      </c>
      <c r="BO420" s="131">
        <f t="shared" si="559"/>
        <v>5.2766581165261998E-2</v>
      </c>
      <c r="BP420" s="132">
        <f t="shared" si="559"/>
        <v>6.6807834833245108E-2</v>
      </c>
      <c r="BQ420" s="133">
        <f t="shared" si="559"/>
        <v>5.1039226436724316E-2</v>
      </c>
      <c r="BR420" s="130">
        <f t="shared" si="559"/>
        <v>5.7244252430180526E-2</v>
      </c>
      <c r="BS420" s="131">
        <f t="shared" si="559"/>
        <v>7.9601362432193762E-2</v>
      </c>
      <c r="BT420" s="132">
        <f t="shared" si="559"/>
        <v>3.3903857177954307E-2</v>
      </c>
      <c r="BU420" s="130">
        <f t="shared" si="559"/>
        <v>7.9516212043232115E-2</v>
      </c>
      <c r="BV420" s="134">
        <f t="shared" si="559"/>
        <v>4.8944410692588092E-2</v>
      </c>
      <c r="BW420" s="135">
        <f t="shared" si="559"/>
        <v>7.1350134519299405E-2</v>
      </c>
      <c r="BX420" s="130">
        <f t="shared" si="559"/>
        <v>4.6194668918103969E-2</v>
      </c>
      <c r="BY420" s="131">
        <f t="shared" si="559"/>
        <v>5.1840829453271252E-2</v>
      </c>
      <c r="BZ420" s="132">
        <f t="shared" si="559"/>
        <v>5.8671794390770096E-2</v>
      </c>
      <c r="CA420" s="133">
        <f t="shared" si="559"/>
        <v>5.8893163657886952E-2</v>
      </c>
      <c r="CB420" s="130">
        <f t="shared" si="559"/>
        <v>4.3853268211576431E-2</v>
      </c>
      <c r="CC420" s="131">
        <f t="shared" si="559"/>
        <v>5.9355802756101611E-2</v>
      </c>
      <c r="CD420" s="132">
        <f t="shared" si="559"/>
        <v>3.0856663361049662E-2</v>
      </c>
      <c r="CE420" s="133">
        <f t="shared" si="559"/>
        <v>7.5390235802059113E-2</v>
      </c>
      <c r="CF420" s="130">
        <f t="shared" si="559"/>
        <v>3.8247141636489401E-2</v>
      </c>
      <c r="CG420" s="131">
        <f t="shared" si="559"/>
        <v>5.7517658930373361E-2</v>
      </c>
      <c r="CH420" s="132">
        <f t="shared" si="559"/>
        <v>5.4445247560534878E-2</v>
      </c>
      <c r="CI420" s="130">
        <f t="shared" si="559"/>
        <v>5.5559097961699506E-2</v>
      </c>
      <c r="CJ420" s="136">
        <f t="shared" si="559"/>
        <v>5.4937263864919074E-2</v>
      </c>
      <c r="CK420" s="137">
        <f t="shared" si="559"/>
        <v>5.8577405857740586E-2</v>
      </c>
    </row>
    <row r="421" spans="1:89">
      <c r="A421" s="138" t="s">
        <v>25</v>
      </c>
      <c r="B421" s="209">
        <v>3424</v>
      </c>
      <c r="C421" s="193">
        <v>1444</v>
      </c>
      <c r="D421" s="194">
        <v>1509</v>
      </c>
      <c r="E421" s="195">
        <v>819</v>
      </c>
      <c r="F421" s="192">
        <v>817</v>
      </c>
      <c r="G421" s="196">
        <v>399</v>
      </c>
      <c r="H421" s="194">
        <v>1889</v>
      </c>
      <c r="I421" s="195">
        <v>2124</v>
      </c>
      <c r="J421" s="192">
        <v>327</v>
      </c>
      <c r="K421" s="193">
        <v>490</v>
      </c>
      <c r="L421" s="194">
        <v>484</v>
      </c>
      <c r="M421" s="192">
        <v>1470</v>
      </c>
      <c r="N421" s="197">
        <v>1291</v>
      </c>
      <c r="O421" s="210">
        <v>2209</v>
      </c>
      <c r="P421" s="192">
        <v>828</v>
      </c>
      <c r="Q421" s="193">
        <v>1017</v>
      </c>
      <c r="R421" s="194">
        <v>1197</v>
      </c>
      <c r="S421" s="195">
        <v>1135</v>
      </c>
      <c r="T421" s="201">
        <v>462</v>
      </c>
      <c r="U421" s="192">
        <v>661</v>
      </c>
      <c r="V421" s="194">
        <v>1014</v>
      </c>
      <c r="W421" s="211">
        <v>1843</v>
      </c>
      <c r="X421" s="192">
        <v>1019</v>
      </c>
      <c r="Y421" s="196">
        <v>767</v>
      </c>
      <c r="Z421" s="194">
        <v>2831</v>
      </c>
      <c r="AA421" s="192">
        <v>2392</v>
      </c>
      <c r="AB421" s="173">
        <f t="shared" si="551"/>
        <v>17092</v>
      </c>
      <c r="AC421" s="174">
        <f t="shared" si="546"/>
        <v>16770</v>
      </c>
      <c r="AE421" s="255" t="str">
        <f>$AE$18</f>
        <v>18:00 - 18:59</v>
      </c>
      <c r="AF421" s="127">
        <f t="shared" si="556"/>
        <v>2802</v>
      </c>
      <c r="AG421" s="193">
        <f t="shared" si="556"/>
        <v>3944</v>
      </c>
      <c r="AH421" s="194">
        <f t="shared" si="556"/>
        <v>1693</v>
      </c>
      <c r="AI421" s="195">
        <f t="shared" si="556"/>
        <v>1549</v>
      </c>
      <c r="AJ421" s="192">
        <f t="shared" si="556"/>
        <v>839</v>
      </c>
      <c r="AK421" s="196">
        <f t="shared" si="556"/>
        <v>569</v>
      </c>
      <c r="AL421" s="194">
        <f t="shared" si="556"/>
        <v>2381</v>
      </c>
      <c r="AM421" s="195">
        <f t="shared" si="556"/>
        <v>3528</v>
      </c>
      <c r="AN421" s="192">
        <f t="shared" si="556"/>
        <v>650</v>
      </c>
      <c r="AO421" s="196">
        <f t="shared" si="556"/>
        <v>247</v>
      </c>
      <c r="AP421" s="194">
        <f t="shared" si="557"/>
        <v>1635</v>
      </c>
      <c r="AQ421" s="192">
        <f t="shared" si="557"/>
        <v>1079</v>
      </c>
      <c r="AR421" s="197">
        <f t="shared" si="557"/>
        <v>2570</v>
      </c>
      <c r="AS421" s="198">
        <f t="shared" si="557"/>
        <v>2385</v>
      </c>
      <c r="AT421" s="192">
        <f t="shared" si="557"/>
        <v>1317</v>
      </c>
      <c r="AU421" s="196">
        <f t="shared" si="557"/>
        <v>1524</v>
      </c>
      <c r="AV421" s="194">
        <f t="shared" si="557"/>
        <v>1470</v>
      </c>
      <c r="AW421" s="195">
        <f t="shared" si="557"/>
        <v>2041</v>
      </c>
      <c r="AX421" s="192">
        <f t="shared" si="557"/>
        <v>767</v>
      </c>
      <c r="AY421" s="196">
        <f t="shared" si="557"/>
        <v>439</v>
      </c>
      <c r="AZ421" s="194">
        <f t="shared" si="558"/>
        <v>1949</v>
      </c>
      <c r="BA421" s="195">
        <f t="shared" si="558"/>
        <v>1601</v>
      </c>
      <c r="BB421" s="192">
        <f t="shared" si="558"/>
        <v>2597</v>
      </c>
      <c r="BC421" s="196">
        <f t="shared" si="558"/>
        <v>895</v>
      </c>
      <c r="BD421" s="194">
        <f t="shared" si="558"/>
        <v>3815</v>
      </c>
      <c r="BE421" s="192">
        <f t="shared" si="558"/>
        <v>4822</v>
      </c>
      <c r="BF421" s="173">
        <f>SUM(AF421,AH421,AJ421,AL421,AN421,AP421,AR421,AT421,AV421,AX421,AZ421,BB421,BD421)</f>
        <v>24485</v>
      </c>
      <c r="BG421" s="174">
        <f>SUM(AG421,AI421,AK421,AM421,AO421,AQ421,AS421,AU421,AW421,AY421,BA421,BC421,BE421)</f>
        <v>24623</v>
      </c>
      <c r="BI421" s="138" t="s">
        <v>25</v>
      </c>
      <c r="BJ421" s="130">
        <f t="shared" ref="BJ421:CK421" si="560">B421/B436</f>
        <v>5.9212119115968596E-2</v>
      </c>
      <c r="BK421" s="131">
        <f t="shared" si="560"/>
        <v>4.0890298465197941E-2</v>
      </c>
      <c r="BL421" s="132">
        <f t="shared" si="560"/>
        <v>6.2114102247468508E-2</v>
      </c>
      <c r="BM421" s="133">
        <f t="shared" si="560"/>
        <v>4.0200265056692684E-2</v>
      </c>
      <c r="BN421" s="130">
        <f t="shared" si="560"/>
        <v>6.5675241157556269E-2</v>
      </c>
      <c r="BO421" s="131">
        <f t="shared" si="560"/>
        <v>4.8735800659582267E-2</v>
      </c>
      <c r="BP421" s="132">
        <f t="shared" si="560"/>
        <v>6.6666666666666666E-2</v>
      </c>
      <c r="BQ421" s="133">
        <f t="shared" si="560"/>
        <v>5.2933260230274636E-2</v>
      </c>
      <c r="BR421" s="130">
        <f t="shared" si="560"/>
        <v>5.0455176670266937E-2</v>
      </c>
      <c r="BS421" s="131">
        <f t="shared" si="560"/>
        <v>6.1814053235776462E-2</v>
      </c>
      <c r="BT421" s="132">
        <f t="shared" si="560"/>
        <v>3.9636393415772665E-2</v>
      </c>
      <c r="BU421" s="130">
        <f t="shared" si="560"/>
        <v>6.3046834791559439E-2</v>
      </c>
      <c r="BV421" s="134">
        <f t="shared" si="560"/>
        <v>4.9020352369380314E-2</v>
      </c>
      <c r="BW421" s="135">
        <f t="shared" si="560"/>
        <v>6.0643496403667708E-2</v>
      </c>
      <c r="BX421" s="130">
        <f t="shared" si="560"/>
        <v>4.9933663008081053E-2</v>
      </c>
      <c r="BY421" s="131">
        <f t="shared" si="560"/>
        <v>4.8816781068497093E-2</v>
      </c>
      <c r="BZ421" s="132">
        <f t="shared" si="560"/>
        <v>5.6139198949441894E-2</v>
      </c>
      <c r="CA421" s="133">
        <f t="shared" si="560"/>
        <v>4.7985456390309898E-2</v>
      </c>
      <c r="CB421" s="130">
        <f t="shared" si="560"/>
        <v>4.8009976098929645E-2</v>
      </c>
      <c r="CC421" s="131">
        <f t="shared" si="560"/>
        <v>5.487298688361282E-2</v>
      </c>
      <c r="CD421" s="132">
        <f t="shared" si="560"/>
        <v>3.867571897169883E-2</v>
      </c>
      <c r="CE421" s="133">
        <f t="shared" si="560"/>
        <v>6.1208900697442711E-2</v>
      </c>
      <c r="CF421" s="130">
        <f t="shared" si="560"/>
        <v>4.1461529071896486E-2</v>
      </c>
      <c r="CG421" s="131">
        <f t="shared" si="560"/>
        <v>4.8372855701311807E-2</v>
      </c>
      <c r="CH421" s="132">
        <f t="shared" si="560"/>
        <v>5.1156487170220456E-2</v>
      </c>
      <c r="CI421" s="130">
        <f t="shared" si="560"/>
        <v>5.0840612977959151E-2</v>
      </c>
      <c r="CJ421" s="136">
        <f t="shared" si="560"/>
        <v>5.3149245145140474E-2</v>
      </c>
      <c r="CK421" s="137">
        <f t="shared" si="560"/>
        <v>5.2207860131500299E-2</v>
      </c>
    </row>
    <row r="422" spans="1:89" ht="14" thickBot="1">
      <c r="A422" s="147" t="s">
        <v>26</v>
      </c>
      <c r="B422" s="206">
        <v>2889</v>
      </c>
      <c r="C422" s="200">
        <v>1150</v>
      </c>
      <c r="D422" s="201">
        <v>1260</v>
      </c>
      <c r="E422" s="202">
        <v>811</v>
      </c>
      <c r="F422" s="199">
        <v>639</v>
      </c>
      <c r="G422" s="203">
        <v>426</v>
      </c>
      <c r="H422" s="201">
        <v>1950</v>
      </c>
      <c r="I422" s="202">
        <v>1732</v>
      </c>
      <c r="J422" s="199">
        <v>361</v>
      </c>
      <c r="K422" s="200">
        <v>404</v>
      </c>
      <c r="L422" s="201">
        <v>536</v>
      </c>
      <c r="M422" s="199">
        <v>1497</v>
      </c>
      <c r="N422" s="204">
        <v>1278</v>
      </c>
      <c r="O422" s="207">
        <v>1918</v>
      </c>
      <c r="P422" s="199">
        <v>769</v>
      </c>
      <c r="Q422" s="200">
        <v>1184</v>
      </c>
      <c r="R422" s="201">
        <v>1099</v>
      </c>
      <c r="S422" s="202">
        <v>1362</v>
      </c>
      <c r="T422" s="199">
        <v>502</v>
      </c>
      <c r="U422" s="203">
        <v>728</v>
      </c>
      <c r="V422" s="201">
        <v>1087</v>
      </c>
      <c r="W422" s="208">
        <v>1918</v>
      </c>
      <c r="X422" s="199">
        <v>1012</v>
      </c>
      <c r="Y422" s="203">
        <v>831</v>
      </c>
      <c r="Z422" s="201">
        <v>2719</v>
      </c>
      <c r="AA422" s="199">
        <v>2686</v>
      </c>
      <c r="AB422" s="173">
        <f t="shared" si="551"/>
        <v>16101</v>
      </c>
      <c r="AC422" s="174">
        <f t="shared" si="546"/>
        <v>16647</v>
      </c>
      <c r="AE422" s="254" t="str">
        <f>$AE$19</f>
        <v>19:00 - 19:59</v>
      </c>
      <c r="AF422" s="127">
        <f t="shared" si="556"/>
        <v>2593</v>
      </c>
      <c r="AG422" s="200">
        <f t="shared" si="556"/>
        <v>4148</v>
      </c>
      <c r="AH422" s="201">
        <f t="shared" si="556"/>
        <v>1177</v>
      </c>
      <c r="AI422" s="202">
        <f t="shared" si="556"/>
        <v>1745</v>
      </c>
      <c r="AJ422" s="199">
        <f t="shared" si="556"/>
        <v>666</v>
      </c>
      <c r="AK422" s="203">
        <f t="shared" si="556"/>
        <v>506</v>
      </c>
      <c r="AL422" s="201">
        <f t="shared" si="556"/>
        <v>1920</v>
      </c>
      <c r="AM422" s="202">
        <f t="shared" si="556"/>
        <v>3456</v>
      </c>
      <c r="AN422" s="199">
        <f t="shared" si="556"/>
        <v>436</v>
      </c>
      <c r="AO422" s="203">
        <f t="shared" si="556"/>
        <v>205</v>
      </c>
      <c r="AP422" s="201">
        <f t="shared" si="557"/>
        <v>1100</v>
      </c>
      <c r="AQ422" s="199">
        <f t="shared" si="557"/>
        <v>911</v>
      </c>
      <c r="AR422" s="204">
        <f t="shared" si="557"/>
        <v>1957</v>
      </c>
      <c r="AS422" s="205">
        <f t="shared" si="557"/>
        <v>2012</v>
      </c>
      <c r="AT422" s="199">
        <f t="shared" si="557"/>
        <v>1153</v>
      </c>
      <c r="AU422" s="203">
        <f t="shared" si="557"/>
        <v>1729</v>
      </c>
      <c r="AV422" s="201">
        <f t="shared" si="557"/>
        <v>1171</v>
      </c>
      <c r="AW422" s="202">
        <f t="shared" si="557"/>
        <v>1871</v>
      </c>
      <c r="AX422" s="199">
        <f t="shared" si="557"/>
        <v>900</v>
      </c>
      <c r="AY422" s="203">
        <f t="shared" si="557"/>
        <v>475</v>
      </c>
      <c r="AZ422" s="201">
        <f t="shared" si="558"/>
        <v>3062</v>
      </c>
      <c r="BA422" s="202">
        <f t="shared" si="558"/>
        <v>1716</v>
      </c>
      <c r="BB422" s="199">
        <f t="shared" si="558"/>
        <v>2063</v>
      </c>
      <c r="BC422" s="203">
        <f t="shared" si="558"/>
        <v>1014</v>
      </c>
      <c r="BD422" s="201">
        <f t="shared" si="558"/>
        <v>3367</v>
      </c>
      <c r="BE422" s="199">
        <f t="shared" si="558"/>
        <v>4760</v>
      </c>
      <c r="BF422" s="173">
        <f>SUM(AF422,AH422,AJ422,AL422,AN422,AP422,AR422,AT422,AV422,AX422,AZ422,BB422,BD422)</f>
        <v>21565</v>
      </c>
      <c r="BG422" s="174">
        <f>SUM(AG422,AI422,AK422,AM422,AO422,AQ422,AS422,AU422,AW422,AY422,BA422,BC422,BE422)</f>
        <v>24548</v>
      </c>
      <c r="BI422" s="147" t="s">
        <v>26</v>
      </c>
      <c r="BJ422" s="130">
        <f t="shared" ref="BJ422:CK422" si="561">B422/B436</f>
        <v>4.9960225504098503E-2</v>
      </c>
      <c r="BK422" s="131">
        <f t="shared" si="561"/>
        <v>3.2564988389873706E-2</v>
      </c>
      <c r="BL422" s="132">
        <f t="shared" si="561"/>
        <v>5.1864657940232158E-2</v>
      </c>
      <c r="BM422" s="133">
        <f t="shared" si="561"/>
        <v>3.9807588474942326E-2</v>
      </c>
      <c r="BN422" s="130">
        <f t="shared" si="561"/>
        <v>5.1366559485530545E-2</v>
      </c>
      <c r="BO422" s="131">
        <f t="shared" si="561"/>
        <v>5.2033711982411142E-2</v>
      </c>
      <c r="BP422" s="132">
        <f t="shared" si="561"/>
        <v>6.8819481206987818E-2</v>
      </c>
      <c r="BQ422" s="133">
        <f t="shared" si="561"/>
        <v>4.316403329512037E-2</v>
      </c>
      <c r="BR422" s="130">
        <f t="shared" si="561"/>
        <v>5.5701280666563803E-2</v>
      </c>
      <c r="BS422" s="131">
        <f t="shared" si="561"/>
        <v>5.0965056137252426E-2</v>
      </c>
      <c r="BT422" s="132">
        <f t="shared" si="561"/>
        <v>4.3894848906723447E-2</v>
      </c>
      <c r="BU422" s="130">
        <f t="shared" si="561"/>
        <v>6.4204837879567683E-2</v>
      </c>
      <c r="BV422" s="134">
        <f t="shared" si="561"/>
        <v>4.8526731470230865E-2</v>
      </c>
      <c r="BW422" s="135">
        <f t="shared" si="561"/>
        <v>5.2654697194311754E-2</v>
      </c>
      <c r="BX422" s="130">
        <f t="shared" si="561"/>
        <v>4.6375587986973825E-2</v>
      </c>
      <c r="BY422" s="131">
        <f t="shared" si="561"/>
        <v>5.6832909326549226E-2</v>
      </c>
      <c r="BZ422" s="132">
        <f t="shared" si="561"/>
        <v>5.1543007222586999E-2</v>
      </c>
      <c r="CA422" s="133">
        <f t="shared" si="561"/>
        <v>5.7582547668371876E-2</v>
      </c>
      <c r="CB422" s="130">
        <f t="shared" si="561"/>
        <v>5.2166683986282866E-2</v>
      </c>
      <c r="CC422" s="131">
        <f t="shared" si="561"/>
        <v>6.0434999169848916E-2</v>
      </c>
      <c r="CD422" s="132">
        <f t="shared" si="561"/>
        <v>4.1460065603783659E-2</v>
      </c>
      <c r="CE422" s="133">
        <f t="shared" si="561"/>
        <v>6.3699767519096645E-2</v>
      </c>
      <c r="CF422" s="130">
        <f t="shared" si="561"/>
        <v>4.117670993205029E-2</v>
      </c>
      <c r="CG422" s="131">
        <f t="shared" si="561"/>
        <v>5.2409182643794149E-2</v>
      </c>
      <c r="CH422" s="132">
        <f t="shared" si="561"/>
        <v>4.9132634622334657E-2</v>
      </c>
      <c r="CI422" s="130">
        <f t="shared" si="561"/>
        <v>5.7089417415885566E-2</v>
      </c>
      <c r="CJ422" s="136">
        <f t="shared" si="561"/>
        <v>5.0067633751574234E-2</v>
      </c>
      <c r="CK422" s="137">
        <f t="shared" si="561"/>
        <v>5.1824940227136879E-2</v>
      </c>
    </row>
    <row r="423" spans="1:89" ht="15" thickTop="1" thickBot="1">
      <c r="A423" s="138" t="s">
        <v>27</v>
      </c>
      <c r="B423" s="209">
        <v>2434</v>
      </c>
      <c r="C423" s="193">
        <v>1906</v>
      </c>
      <c r="D423" s="194">
        <v>1181</v>
      </c>
      <c r="E423" s="195">
        <v>990</v>
      </c>
      <c r="F423" s="192">
        <v>587</v>
      </c>
      <c r="G423" s="196">
        <v>435</v>
      </c>
      <c r="H423" s="194">
        <v>1777</v>
      </c>
      <c r="I423" s="195">
        <v>2321</v>
      </c>
      <c r="J423" s="192">
        <v>319</v>
      </c>
      <c r="K423" s="193">
        <v>332</v>
      </c>
      <c r="L423" s="194">
        <v>695</v>
      </c>
      <c r="M423" s="192">
        <v>1048</v>
      </c>
      <c r="N423" s="197">
        <v>1472</v>
      </c>
      <c r="O423" s="210">
        <v>1680</v>
      </c>
      <c r="P423" s="192">
        <v>822</v>
      </c>
      <c r="Q423" s="193">
        <v>918</v>
      </c>
      <c r="R423" s="194">
        <v>1085</v>
      </c>
      <c r="S423" s="195">
        <v>1211</v>
      </c>
      <c r="T423" s="192">
        <v>546</v>
      </c>
      <c r="U423" s="196">
        <v>508</v>
      </c>
      <c r="V423" s="194">
        <v>1484</v>
      </c>
      <c r="W423" s="211">
        <v>1720</v>
      </c>
      <c r="X423" s="192">
        <v>1066</v>
      </c>
      <c r="Y423" s="196">
        <v>632</v>
      </c>
      <c r="Z423" s="194">
        <v>2922</v>
      </c>
      <c r="AA423" s="192">
        <v>1938</v>
      </c>
      <c r="AB423" s="173">
        <f t="shared" si="551"/>
        <v>16390</v>
      </c>
      <c r="AC423" s="174">
        <f t="shared" si="546"/>
        <v>15639</v>
      </c>
      <c r="AE423" s="253" t="s">
        <v>13</v>
      </c>
      <c r="AF423" s="20">
        <f t="shared" ref="AF423:BG423" si="562">SUM(AF420:AF422)</f>
        <v>7910</v>
      </c>
      <c r="AG423" s="21">
        <f t="shared" si="562"/>
        <v>12686</v>
      </c>
      <c r="AH423" s="20">
        <f t="shared" si="562"/>
        <v>4624</v>
      </c>
      <c r="AI423" s="21">
        <f t="shared" si="562"/>
        <v>5342</v>
      </c>
      <c r="AJ423" s="20">
        <f t="shared" si="562"/>
        <v>2617</v>
      </c>
      <c r="AK423" s="21">
        <f t="shared" si="562"/>
        <v>1728</v>
      </c>
      <c r="AL423" s="20">
        <f t="shared" si="562"/>
        <v>6485</v>
      </c>
      <c r="AM423" s="21">
        <f t="shared" si="562"/>
        <v>11098</v>
      </c>
      <c r="AN423" s="20">
        <f t="shared" si="562"/>
        <v>1821</v>
      </c>
      <c r="AO423" s="21">
        <f t="shared" si="562"/>
        <v>762</v>
      </c>
      <c r="AP423" s="20">
        <f t="shared" si="562"/>
        <v>4398</v>
      </c>
      <c r="AQ423" s="21">
        <f t="shared" si="562"/>
        <v>3167</v>
      </c>
      <c r="AR423" s="20">
        <f t="shared" si="562"/>
        <v>6848</v>
      </c>
      <c r="AS423" s="21">
        <f t="shared" si="562"/>
        <v>6549</v>
      </c>
      <c r="AT423" s="20">
        <f t="shared" si="562"/>
        <v>3827</v>
      </c>
      <c r="AU423" s="21">
        <f t="shared" si="562"/>
        <v>4572</v>
      </c>
      <c r="AV423" s="20">
        <f t="shared" si="562"/>
        <v>4180</v>
      </c>
      <c r="AW423" s="21">
        <f t="shared" si="562"/>
        <v>5599</v>
      </c>
      <c r="AX423" s="20">
        <f t="shared" si="562"/>
        <v>2934</v>
      </c>
      <c r="AY423" s="21">
        <f t="shared" si="562"/>
        <v>1315</v>
      </c>
      <c r="AZ423" s="20">
        <f t="shared" si="562"/>
        <v>7608</v>
      </c>
      <c r="BA423" s="21">
        <f t="shared" si="562"/>
        <v>4743</v>
      </c>
      <c r="BB423" s="20">
        <f t="shared" si="562"/>
        <v>7527</v>
      </c>
      <c r="BC423" s="21">
        <f t="shared" si="562"/>
        <v>2516</v>
      </c>
      <c r="BD423" s="20">
        <f t="shared" si="562"/>
        <v>11553</v>
      </c>
      <c r="BE423" s="21">
        <f t="shared" si="562"/>
        <v>13714</v>
      </c>
      <c r="BF423" s="175">
        <f t="shared" si="562"/>
        <v>72332</v>
      </c>
      <c r="BG423" s="176">
        <f t="shared" si="562"/>
        <v>73791</v>
      </c>
      <c r="BI423" s="138" t="s">
        <v>27</v>
      </c>
      <c r="BJ423" s="130">
        <f t="shared" ref="BJ423:CK423" si="563">B423/B436</f>
        <v>4.2091792619237019E-2</v>
      </c>
      <c r="BK423" s="131">
        <f t="shared" si="563"/>
        <v>5.3972928583564589E-2</v>
      </c>
      <c r="BL423" s="132">
        <f t="shared" si="563"/>
        <v>4.8612826212233472E-2</v>
      </c>
      <c r="BM423" s="133">
        <f t="shared" si="563"/>
        <v>4.8593726991606537E-2</v>
      </c>
      <c r="BN423" s="130">
        <f t="shared" si="563"/>
        <v>4.7186495176848878E-2</v>
      </c>
      <c r="BO423" s="131">
        <f t="shared" si="563"/>
        <v>5.3133015756687434E-2</v>
      </c>
      <c r="BP423" s="132">
        <f t="shared" si="563"/>
        <v>6.2713958002470441E-2</v>
      </c>
      <c r="BQ423" s="133">
        <f t="shared" si="563"/>
        <v>5.7842795195135327E-2</v>
      </c>
      <c r="BR423" s="130">
        <f t="shared" si="563"/>
        <v>4.9220799259373553E-2</v>
      </c>
      <c r="BS423" s="131">
        <f t="shared" si="563"/>
        <v>4.1882174845464866E-2</v>
      </c>
      <c r="BT423" s="132">
        <f t="shared" si="563"/>
        <v>5.6915895504053723E-2</v>
      </c>
      <c r="BU423" s="130">
        <f t="shared" si="563"/>
        <v>4.4947675416023333E-2</v>
      </c>
      <c r="BV423" s="134">
        <f t="shared" si="563"/>
        <v>5.5893074119076548E-2</v>
      </c>
      <c r="BW423" s="135">
        <f t="shared" si="563"/>
        <v>4.6120902651951901E-2</v>
      </c>
      <c r="BX423" s="130">
        <f t="shared" si="563"/>
        <v>4.9571824870341334E-2</v>
      </c>
      <c r="BY423" s="131">
        <f t="shared" si="563"/>
        <v>4.4064705035280566E-2</v>
      </c>
      <c r="BZ423" s="132">
        <f t="shared" si="563"/>
        <v>5.0886408404464872E-2</v>
      </c>
      <c r="CA423" s="133">
        <f t="shared" si="563"/>
        <v>5.119857946137911E-2</v>
      </c>
      <c r="CB423" s="130">
        <f t="shared" si="563"/>
        <v>5.6739062662371401E-2</v>
      </c>
      <c r="CC423" s="131">
        <f t="shared" si="563"/>
        <v>4.2171675244894569E-2</v>
      </c>
      <c r="CD423" s="132">
        <f t="shared" si="563"/>
        <v>5.6602334274162787E-2</v>
      </c>
      <c r="CE423" s="133">
        <f t="shared" si="563"/>
        <v>5.7123879109930255E-2</v>
      </c>
      <c r="CF423" s="130">
        <f t="shared" si="563"/>
        <v>4.337388615372096E-2</v>
      </c>
      <c r="CG423" s="131">
        <f t="shared" si="563"/>
        <v>3.9858728557013119E-2</v>
      </c>
      <c r="CH423" s="132">
        <f t="shared" si="563"/>
        <v>5.2800867365377667E-2</v>
      </c>
      <c r="CI423" s="130">
        <f t="shared" si="563"/>
        <v>4.1191098641841485E-2</v>
      </c>
      <c r="CJ423" s="136">
        <f t="shared" si="563"/>
        <v>5.0966307508123823E-2</v>
      </c>
      <c r="CK423" s="137">
        <f t="shared" si="563"/>
        <v>4.8686864913329346E-2</v>
      </c>
    </row>
    <row r="424" spans="1:89" ht="14" thickTop="1">
      <c r="A424" s="147" t="s">
        <v>28</v>
      </c>
      <c r="B424" s="206">
        <v>2001</v>
      </c>
      <c r="C424" s="200">
        <v>2086</v>
      </c>
      <c r="D424" s="201">
        <v>1083</v>
      </c>
      <c r="E424" s="202">
        <v>1111</v>
      </c>
      <c r="F424" s="199">
        <v>627</v>
      </c>
      <c r="G424" s="203">
        <v>418</v>
      </c>
      <c r="H424" s="201">
        <v>1883</v>
      </c>
      <c r="I424" s="202">
        <v>2510</v>
      </c>
      <c r="J424" s="199">
        <v>422</v>
      </c>
      <c r="K424" s="200">
        <v>339</v>
      </c>
      <c r="L424" s="201">
        <v>907</v>
      </c>
      <c r="M424" s="199">
        <v>956</v>
      </c>
      <c r="N424" s="204">
        <v>1682</v>
      </c>
      <c r="O424" s="207">
        <v>1647</v>
      </c>
      <c r="P424" s="199">
        <v>975</v>
      </c>
      <c r="Q424" s="200">
        <v>968</v>
      </c>
      <c r="R424" s="201">
        <v>1206</v>
      </c>
      <c r="S424" s="202">
        <v>1391</v>
      </c>
      <c r="T424" s="199">
        <v>842</v>
      </c>
      <c r="U424" s="203">
        <v>384</v>
      </c>
      <c r="V424" s="201">
        <v>1943</v>
      </c>
      <c r="W424" s="208">
        <v>1168</v>
      </c>
      <c r="X424" s="199">
        <v>1624</v>
      </c>
      <c r="Y424" s="203">
        <v>625</v>
      </c>
      <c r="Z424" s="201">
        <v>3059</v>
      </c>
      <c r="AA424" s="199">
        <v>3208</v>
      </c>
      <c r="AB424" s="173">
        <f t="shared" si="551"/>
        <v>18254</v>
      </c>
      <c r="AC424" s="174">
        <f t="shared" si="546"/>
        <v>16811</v>
      </c>
      <c r="BI424" s="147" t="s">
        <v>28</v>
      </c>
      <c r="BJ424" s="130">
        <f t="shared" ref="BJ424:CK424" si="564">B424/B436</f>
        <v>3.4603811434302911E-2</v>
      </c>
      <c r="BK424" s="131">
        <f t="shared" si="564"/>
        <v>5.9070057201110041E-2</v>
      </c>
      <c r="BL424" s="132">
        <f t="shared" si="564"/>
        <v>4.4578908372437637E-2</v>
      </c>
      <c r="BM424" s="133">
        <f t="shared" si="564"/>
        <v>5.4532960290580669E-2</v>
      </c>
      <c r="BN424" s="130">
        <f t="shared" si="564"/>
        <v>5.040192926045016E-2</v>
      </c>
      <c r="BO424" s="131">
        <f t="shared" si="564"/>
        <v>5.1056553071943324E-2</v>
      </c>
      <c r="BP424" s="132">
        <f t="shared" si="564"/>
        <v>6.6454914416799016E-2</v>
      </c>
      <c r="BQ424" s="133">
        <f t="shared" si="564"/>
        <v>6.2552958181727555E-2</v>
      </c>
      <c r="BR424" s="130">
        <f t="shared" si="564"/>
        <v>6.5113408424625832E-2</v>
      </c>
      <c r="BS424" s="131">
        <f t="shared" si="564"/>
        <v>4.27652327488331E-2</v>
      </c>
      <c r="BT424" s="132">
        <f t="shared" si="564"/>
        <v>7.427729096716075E-2</v>
      </c>
      <c r="BU424" s="130">
        <f t="shared" si="564"/>
        <v>4.1001887116143422E-2</v>
      </c>
      <c r="BV424" s="134">
        <f t="shared" si="564"/>
        <v>6.3866950182260018E-2</v>
      </c>
      <c r="BW424" s="135">
        <f t="shared" si="564"/>
        <v>4.5214956349859989E-2</v>
      </c>
      <c r="BX424" s="130">
        <f t="shared" si="564"/>
        <v>5.8798697382704136E-2</v>
      </c>
      <c r="BY424" s="131">
        <f t="shared" si="564"/>
        <v>4.6464743435894976E-2</v>
      </c>
      <c r="BZ424" s="132">
        <f t="shared" si="564"/>
        <v>5.656129818966326E-2</v>
      </c>
      <c r="CA424" s="133">
        <f t="shared" si="564"/>
        <v>5.8808607787595654E-2</v>
      </c>
      <c r="CB424" s="130">
        <f t="shared" si="564"/>
        <v>8.7498701028785208E-2</v>
      </c>
      <c r="CC424" s="131">
        <f t="shared" si="564"/>
        <v>3.1877801759920305E-2</v>
      </c>
      <c r="CD424" s="132">
        <f t="shared" si="564"/>
        <v>7.4109390495079711E-2</v>
      </c>
      <c r="CE424" s="133">
        <f t="shared" si="564"/>
        <v>3.8791099302557287E-2</v>
      </c>
      <c r="CF424" s="130">
        <f t="shared" si="564"/>
        <v>6.6078040444317865E-2</v>
      </c>
      <c r="CG424" s="131">
        <f t="shared" si="564"/>
        <v>3.9417255297679109E-2</v>
      </c>
      <c r="CH424" s="132">
        <f t="shared" si="564"/>
        <v>5.5276472714130831E-2</v>
      </c>
      <c r="CI424" s="130">
        <f t="shared" si="564"/>
        <v>6.8184233458734506E-2</v>
      </c>
      <c r="CJ424" s="136">
        <f t="shared" si="564"/>
        <v>5.6762597757980003E-2</v>
      </c>
      <c r="CK424" s="137">
        <f t="shared" si="564"/>
        <v>5.2335500099621436E-2</v>
      </c>
    </row>
    <row r="425" spans="1:89">
      <c r="A425" s="138" t="s">
        <v>29</v>
      </c>
      <c r="B425" s="209">
        <v>2069</v>
      </c>
      <c r="C425" s="193">
        <v>2425</v>
      </c>
      <c r="D425" s="194">
        <v>1354</v>
      </c>
      <c r="E425" s="195">
        <v>1316</v>
      </c>
      <c r="F425" s="192">
        <v>891</v>
      </c>
      <c r="G425" s="196">
        <v>418</v>
      </c>
      <c r="H425" s="194">
        <v>1998</v>
      </c>
      <c r="I425" s="195">
        <v>2926</v>
      </c>
      <c r="J425" s="192">
        <v>519</v>
      </c>
      <c r="K425" s="193">
        <v>268</v>
      </c>
      <c r="L425" s="194">
        <v>1084</v>
      </c>
      <c r="M425" s="192">
        <v>873</v>
      </c>
      <c r="N425" s="197">
        <v>1940</v>
      </c>
      <c r="O425" s="210">
        <v>1937</v>
      </c>
      <c r="P425" s="192">
        <v>1032</v>
      </c>
      <c r="Q425" s="193">
        <v>1122</v>
      </c>
      <c r="R425" s="194">
        <v>1270</v>
      </c>
      <c r="S425" s="195">
        <v>1647</v>
      </c>
      <c r="T425" s="192">
        <v>963</v>
      </c>
      <c r="U425" s="196">
        <v>404</v>
      </c>
      <c r="V425" s="194">
        <v>2392</v>
      </c>
      <c r="W425" s="211">
        <v>1417</v>
      </c>
      <c r="X425" s="192">
        <v>2272</v>
      </c>
      <c r="Y425" s="196">
        <v>649</v>
      </c>
      <c r="Z425" s="194">
        <v>3741</v>
      </c>
      <c r="AA425" s="192">
        <v>3034</v>
      </c>
      <c r="AB425" s="173">
        <f t="shared" si="551"/>
        <v>21525</v>
      </c>
      <c r="AC425" s="174">
        <f t="shared" si="546"/>
        <v>18436</v>
      </c>
      <c r="BI425" s="138" t="s">
        <v>29</v>
      </c>
      <c r="BJ425" s="130">
        <f t="shared" ref="BJ425:CK425" si="565">B425/B436</f>
        <v>3.5779753052260228E-2</v>
      </c>
      <c r="BK425" s="131">
        <f t="shared" si="565"/>
        <v>6.8669649430820642E-2</v>
      </c>
      <c r="BL425" s="132">
        <f t="shared" si="565"/>
        <v>5.5733926072281219E-2</v>
      </c>
      <c r="BM425" s="133">
        <f t="shared" si="565"/>
        <v>6.459529769793354E-2</v>
      </c>
      <c r="BN425" s="130">
        <f t="shared" si="565"/>
        <v>7.162379421221865E-2</v>
      </c>
      <c r="BO425" s="131">
        <f t="shared" si="565"/>
        <v>5.1056553071943324E-2</v>
      </c>
      <c r="BP425" s="132">
        <f t="shared" si="565"/>
        <v>7.0513499205929059E-2</v>
      </c>
      <c r="BQ425" s="133">
        <f t="shared" si="565"/>
        <v>7.2920301051687189E-2</v>
      </c>
      <c r="BR425" s="130">
        <f t="shared" si="565"/>
        <v>8.0080234531708067E-2</v>
      </c>
      <c r="BS425" s="131">
        <f t="shared" si="565"/>
        <v>3.3808502586098146E-2</v>
      </c>
      <c r="BT425" s="132">
        <f t="shared" si="565"/>
        <v>8.8772418311358611E-2</v>
      </c>
      <c r="BU425" s="130">
        <f t="shared" si="565"/>
        <v>3.744209984559959E-2</v>
      </c>
      <c r="BV425" s="134">
        <f t="shared" si="565"/>
        <v>7.3663426488456862E-2</v>
      </c>
      <c r="BW425" s="135">
        <f t="shared" si="565"/>
        <v>5.3176302640970737E-2</v>
      </c>
      <c r="BX425" s="130">
        <f t="shared" si="565"/>
        <v>6.2236159691231453E-2</v>
      </c>
      <c r="BY425" s="131">
        <f t="shared" si="565"/>
        <v>5.385686170978736E-2</v>
      </c>
      <c r="BZ425" s="132">
        <f t="shared" si="565"/>
        <v>5.9562892786792984E-2</v>
      </c>
      <c r="CA425" s="133">
        <f t="shared" si="565"/>
        <v>6.9631759184881417E-2</v>
      </c>
      <c r="CB425" s="130">
        <f t="shared" si="565"/>
        <v>0.10007274238802868</v>
      </c>
      <c r="CC425" s="131">
        <f t="shared" si="565"/>
        <v>3.3538103934916158E-2</v>
      </c>
      <c r="CD425" s="132">
        <f t="shared" si="565"/>
        <v>9.1235029369135703E-2</v>
      </c>
      <c r="CE425" s="133">
        <f t="shared" si="565"/>
        <v>4.7060777150448353E-2</v>
      </c>
      <c r="CF425" s="130">
        <f t="shared" si="565"/>
        <v>9.2444155104365877E-2</v>
      </c>
      <c r="CG425" s="131">
        <f t="shared" si="565"/>
        <v>4.093087790110999E-2</v>
      </c>
      <c r="CH425" s="132">
        <f t="shared" si="565"/>
        <v>6.7600289121792556E-2</v>
      </c>
      <c r="CI425" s="130">
        <f t="shared" si="565"/>
        <v>6.4485961444451526E-2</v>
      </c>
      <c r="CJ425" s="136">
        <f t="shared" si="565"/>
        <v>6.6934092075190077E-2</v>
      </c>
      <c r="CK425" s="137">
        <f t="shared" si="565"/>
        <v>5.7394401275154411E-2</v>
      </c>
    </row>
    <row r="426" spans="1:89">
      <c r="A426" s="147" t="s">
        <v>30</v>
      </c>
      <c r="B426" s="206">
        <v>2515</v>
      </c>
      <c r="C426" s="200">
        <v>4594</v>
      </c>
      <c r="D426" s="201">
        <v>1754</v>
      </c>
      <c r="E426" s="202">
        <v>2048</v>
      </c>
      <c r="F426" s="199">
        <v>1112</v>
      </c>
      <c r="G426" s="203">
        <v>653</v>
      </c>
      <c r="H426" s="201">
        <v>2184</v>
      </c>
      <c r="I426" s="202">
        <v>4114</v>
      </c>
      <c r="J426" s="199">
        <v>735</v>
      </c>
      <c r="K426" s="200">
        <v>310</v>
      </c>
      <c r="L426" s="201">
        <v>1663</v>
      </c>
      <c r="M426" s="199">
        <v>1177</v>
      </c>
      <c r="N426" s="204">
        <v>2321</v>
      </c>
      <c r="O426" s="207">
        <v>2152</v>
      </c>
      <c r="P426" s="199">
        <v>1357</v>
      </c>
      <c r="Q426" s="200">
        <v>1319</v>
      </c>
      <c r="R426" s="201">
        <v>1539</v>
      </c>
      <c r="S426" s="202">
        <v>1687</v>
      </c>
      <c r="T426" s="199">
        <v>1267</v>
      </c>
      <c r="U426" s="203">
        <v>401</v>
      </c>
      <c r="V426" s="201">
        <v>2597</v>
      </c>
      <c r="W426" s="208">
        <v>1426</v>
      </c>
      <c r="X426" s="199">
        <v>2867</v>
      </c>
      <c r="Y426" s="203">
        <v>607</v>
      </c>
      <c r="Z426" s="201">
        <v>4371</v>
      </c>
      <c r="AA426" s="199">
        <v>4132</v>
      </c>
      <c r="AB426" s="173">
        <f t="shared" si="551"/>
        <v>26282</v>
      </c>
      <c r="AC426" s="174">
        <f t="shared" si="546"/>
        <v>24620</v>
      </c>
      <c r="BI426" s="147" t="s">
        <v>30</v>
      </c>
      <c r="BJ426" s="130">
        <f t="shared" ref="BJ426:CK426" si="566">B426/B436</f>
        <v>4.3492546605333242E-2</v>
      </c>
      <c r="BK426" s="131">
        <f t="shared" si="566"/>
        <v>0.1300900492722433</v>
      </c>
      <c r="BL426" s="132">
        <f t="shared" si="566"/>
        <v>7.2198896846958099E-2</v>
      </c>
      <c r="BM426" s="133">
        <f t="shared" si="566"/>
        <v>0.1005252049280911</v>
      </c>
      <c r="BN426" s="130">
        <f t="shared" si="566"/>
        <v>8.9389067524115753E-2</v>
      </c>
      <c r="BO426" s="131">
        <f t="shared" si="566"/>
        <v>7.9760596066935391E-2</v>
      </c>
      <c r="BP426" s="132">
        <f t="shared" si="566"/>
        <v>7.707781895182636E-2</v>
      </c>
      <c r="BQ426" s="133">
        <f t="shared" si="566"/>
        <v>0.10252703982455266</v>
      </c>
      <c r="BR426" s="130">
        <f t="shared" si="566"/>
        <v>0.11340842462582934</v>
      </c>
      <c r="BS426" s="131">
        <f t="shared" si="566"/>
        <v>3.9106850006307557E-2</v>
      </c>
      <c r="BT426" s="132">
        <f t="shared" si="566"/>
        <v>0.13618868233559905</v>
      </c>
      <c r="BU426" s="130">
        <f t="shared" si="566"/>
        <v>5.0480356836507118E-2</v>
      </c>
      <c r="BV426" s="134">
        <f t="shared" si="566"/>
        <v>8.8130315917375454E-2</v>
      </c>
      <c r="BW426" s="135">
        <f t="shared" si="566"/>
        <v>5.9078680063690769E-2</v>
      </c>
      <c r="BX426" s="130">
        <f t="shared" si="566"/>
        <v>8.1835725485466165E-2</v>
      </c>
      <c r="BY426" s="131">
        <f t="shared" si="566"/>
        <v>6.331301300820813E-2</v>
      </c>
      <c r="BZ426" s="132">
        <f t="shared" si="566"/>
        <v>7.2178970077853857E-2</v>
      </c>
      <c r="CA426" s="133">
        <f t="shared" si="566"/>
        <v>7.132287659070731E-2</v>
      </c>
      <c r="CB426" s="130">
        <f t="shared" si="566"/>
        <v>0.13166372233191312</v>
      </c>
      <c r="CC426" s="131">
        <f t="shared" si="566"/>
        <v>3.328905860866678E-2</v>
      </c>
      <c r="CD426" s="132">
        <f t="shared" si="566"/>
        <v>9.9054084979784879E-2</v>
      </c>
      <c r="CE426" s="133">
        <f t="shared" si="566"/>
        <v>4.7359681169046826E-2</v>
      </c>
      <c r="CF426" s="130">
        <f t="shared" si="566"/>
        <v>0.11665378199129267</v>
      </c>
      <c r="CG426" s="131">
        <f t="shared" si="566"/>
        <v>3.8282038345105955E-2</v>
      </c>
      <c r="CH426" s="132">
        <f t="shared" si="566"/>
        <v>7.8984459703650159E-2</v>
      </c>
      <c r="CI426" s="130">
        <f t="shared" si="566"/>
        <v>8.7823333120788966E-2</v>
      </c>
      <c r="CJ426" s="136">
        <f t="shared" si="566"/>
        <v>8.1726448683862737E-2</v>
      </c>
      <c r="CK426" s="137">
        <f t="shared" si="566"/>
        <v>7.6646244271767278E-2</v>
      </c>
    </row>
    <row r="427" spans="1:89">
      <c r="A427" s="138" t="s">
        <v>31</v>
      </c>
      <c r="B427" s="209">
        <v>2802</v>
      </c>
      <c r="C427" s="193">
        <v>3944</v>
      </c>
      <c r="D427" s="194">
        <v>1693</v>
      </c>
      <c r="E427" s="195">
        <v>1549</v>
      </c>
      <c r="F427" s="192">
        <v>839</v>
      </c>
      <c r="G427" s="196">
        <v>569</v>
      </c>
      <c r="H427" s="194">
        <v>2381</v>
      </c>
      <c r="I427" s="195">
        <v>3528</v>
      </c>
      <c r="J427" s="192">
        <v>650</v>
      </c>
      <c r="K427" s="193">
        <v>247</v>
      </c>
      <c r="L427" s="194">
        <v>1635</v>
      </c>
      <c r="M427" s="192">
        <v>1079</v>
      </c>
      <c r="N427" s="197">
        <v>2570</v>
      </c>
      <c r="O427" s="210">
        <v>2385</v>
      </c>
      <c r="P427" s="192">
        <v>1317</v>
      </c>
      <c r="Q427" s="193">
        <v>1524</v>
      </c>
      <c r="R427" s="194">
        <v>1470</v>
      </c>
      <c r="S427" s="195">
        <v>2041</v>
      </c>
      <c r="T427" s="192">
        <v>767</v>
      </c>
      <c r="U427" s="196">
        <v>439</v>
      </c>
      <c r="V427" s="194">
        <v>1949</v>
      </c>
      <c r="W427" s="211">
        <v>1601</v>
      </c>
      <c r="X427" s="192">
        <v>2597</v>
      </c>
      <c r="Y427" s="196">
        <v>895</v>
      </c>
      <c r="Z427" s="194">
        <v>3815</v>
      </c>
      <c r="AA427" s="192">
        <v>4822</v>
      </c>
      <c r="AB427" s="173">
        <f t="shared" si="551"/>
        <v>24485</v>
      </c>
      <c r="AC427" s="174">
        <f t="shared" si="546"/>
        <v>24623</v>
      </c>
      <c r="BI427" s="138" t="s">
        <v>31</v>
      </c>
      <c r="BJ427" s="130">
        <f t="shared" ref="BJ427:CK427" si="567">B427/B436</f>
        <v>4.8455711963476637E-2</v>
      </c>
      <c r="BK427" s="131">
        <f t="shared" si="567"/>
        <v>0.11168375148666251</v>
      </c>
      <c r="BL427" s="132">
        <f t="shared" si="567"/>
        <v>6.9687988803819878E-2</v>
      </c>
      <c r="BM427" s="133">
        <f t="shared" si="567"/>
        <v>7.603200314141266E-2</v>
      </c>
      <c r="BN427" s="130">
        <f t="shared" si="567"/>
        <v>6.7443729903536975E-2</v>
      </c>
      <c r="BO427" s="131">
        <f t="shared" si="567"/>
        <v>6.950042750702333E-2</v>
      </c>
      <c r="BP427" s="132">
        <f t="shared" si="567"/>
        <v>8.4030351155814365E-2</v>
      </c>
      <c r="BQ427" s="133">
        <f t="shared" si="567"/>
        <v>8.7923042416388375E-2</v>
      </c>
      <c r="BR427" s="130">
        <f t="shared" si="567"/>
        <v>0.10029316463508718</v>
      </c>
      <c r="BS427" s="131">
        <f t="shared" si="567"/>
        <v>3.1159328875993441E-2</v>
      </c>
      <c r="BT427" s="132">
        <f t="shared" si="567"/>
        <v>0.13389566784047172</v>
      </c>
      <c r="BU427" s="130">
        <f t="shared" si="567"/>
        <v>4.6277234517069825E-2</v>
      </c>
      <c r="BV427" s="134">
        <f t="shared" si="567"/>
        <v>9.7585054678007294E-2</v>
      </c>
      <c r="BW427" s="135">
        <f t="shared" si="567"/>
        <v>6.5475210014824578E-2</v>
      </c>
      <c r="BX427" s="130">
        <f t="shared" si="567"/>
        <v>7.9423471233868045E-2</v>
      </c>
      <c r="BY427" s="131">
        <f t="shared" si="567"/>
        <v>7.3153170450727209E-2</v>
      </c>
      <c r="BZ427" s="132">
        <f t="shared" si="567"/>
        <v>6.8942875902823372E-2</v>
      </c>
      <c r="CA427" s="133">
        <f t="shared" si="567"/>
        <v>8.6289265632266521E-2</v>
      </c>
      <c r="CB427" s="130">
        <f t="shared" si="567"/>
        <v>7.970487373999792E-2</v>
      </c>
      <c r="CC427" s="131">
        <f t="shared" si="567"/>
        <v>3.6443632741158888E-2</v>
      </c>
      <c r="CD427" s="132">
        <f t="shared" si="567"/>
        <v>7.4338240903196282E-2</v>
      </c>
      <c r="CE427" s="133">
        <f t="shared" si="567"/>
        <v>5.3171703752906009E-2</v>
      </c>
      <c r="CF427" s="130">
        <f t="shared" si="567"/>
        <v>0.10566790088293933</v>
      </c>
      <c r="CG427" s="131">
        <f t="shared" si="567"/>
        <v>5.6445509586276491E-2</v>
      </c>
      <c r="CH427" s="132">
        <f t="shared" si="567"/>
        <v>6.8937477412359963E-2</v>
      </c>
      <c r="CI427" s="130">
        <f t="shared" si="567"/>
        <v>0.10248889455673872</v>
      </c>
      <c r="CJ427" s="136">
        <f t="shared" si="567"/>
        <v>7.6138501484832935E-2</v>
      </c>
      <c r="CK427" s="137">
        <f t="shared" si="567"/>
        <v>7.6655583781629802E-2</v>
      </c>
    </row>
    <row r="428" spans="1:89">
      <c r="A428" s="147" t="s">
        <v>32</v>
      </c>
      <c r="B428" s="206">
        <v>2593</v>
      </c>
      <c r="C428" s="200">
        <v>4148</v>
      </c>
      <c r="D428" s="201">
        <v>1177</v>
      </c>
      <c r="E428" s="202">
        <v>1745</v>
      </c>
      <c r="F428" s="199">
        <v>666</v>
      </c>
      <c r="G428" s="203">
        <v>506</v>
      </c>
      <c r="H428" s="201">
        <v>1920</v>
      </c>
      <c r="I428" s="202">
        <v>3456</v>
      </c>
      <c r="J428" s="199">
        <v>436</v>
      </c>
      <c r="K428" s="200">
        <v>205</v>
      </c>
      <c r="L428" s="201">
        <v>1100</v>
      </c>
      <c r="M428" s="199">
        <v>911</v>
      </c>
      <c r="N428" s="204">
        <v>1957</v>
      </c>
      <c r="O428" s="207">
        <v>2012</v>
      </c>
      <c r="P428" s="199">
        <v>1153</v>
      </c>
      <c r="Q428" s="200">
        <v>1729</v>
      </c>
      <c r="R428" s="201">
        <v>1171</v>
      </c>
      <c r="S428" s="202">
        <v>1871</v>
      </c>
      <c r="T428" s="199">
        <v>900</v>
      </c>
      <c r="U428" s="203">
        <v>475</v>
      </c>
      <c r="V428" s="201">
        <v>3062</v>
      </c>
      <c r="W428" s="208">
        <v>1716</v>
      </c>
      <c r="X428" s="199">
        <v>2063</v>
      </c>
      <c r="Y428" s="203">
        <v>1014</v>
      </c>
      <c r="Z428" s="201">
        <v>3367</v>
      </c>
      <c r="AA428" s="199">
        <v>4760</v>
      </c>
      <c r="AB428" s="173">
        <f t="shared" si="551"/>
        <v>21565</v>
      </c>
      <c r="AC428" s="174">
        <f t="shared" si="546"/>
        <v>24548</v>
      </c>
      <c r="BI428" s="147" t="s">
        <v>32</v>
      </c>
      <c r="BJ428" s="130">
        <f t="shared" ref="BJ428:CK428" si="568">B428/B436</f>
        <v>4.4841420814166637E-2</v>
      </c>
      <c r="BK428" s="131">
        <f t="shared" si="568"/>
        <v>0.11746049725321402</v>
      </c>
      <c r="BL428" s="132">
        <f t="shared" si="568"/>
        <v>4.8448176504486705E-2</v>
      </c>
      <c r="BM428" s="133">
        <f t="shared" si="568"/>
        <v>8.5652579394296366E-2</v>
      </c>
      <c r="BN428" s="130">
        <f t="shared" si="568"/>
        <v>5.3536977491961416E-2</v>
      </c>
      <c r="BO428" s="131">
        <f t="shared" si="568"/>
        <v>6.1805301087089287E-2</v>
      </c>
      <c r="BP428" s="132">
        <f t="shared" si="568"/>
        <v>6.7760719957649554E-2</v>
      </c>
      <c r="BQ428" s="133">
        <f t="shared" si="568"/>
        <v>8.6128694611972284E-2</v>
      </c>
      <c r="BR428" s="130">
        <f t="shared" si="568"/>
        <v>6.727356889368924E-2</v>
      </c>
      <c r="BS428" s="131">
        <f t="shared" si="568"/>
        <v>2.586098145578403E-2</v>
      </c>
      <c r="BT428" s="132">
        <f t="shared" si="568"/>
        <v>9.0082712308574231E-2</v>
      </c>
      <c r="BU428" s="130">
        <f t="shared" si="568"/>
        <v>3.9071881969463026E-2</v>
      </c>
      <c r="BV428" s="134">
        <f t="shared" si="568"/>
        <v>7.4308930741190771E-2</v>
      </c>
      <c r="BW428" s="135">
        <f t="shared" si="568"/>
        <v>5.5235271509361444E-2</v>
      </c>
      <c r="BX428" s="130">
        <f t="shared" si="568"/>
        <v>6.9533228802315758E-2</v>
      </c>
      <c r="BY428" s="131">
        <f t="shared" si="568"/>
        <v>8.2993327893246288E-2</v>
      </c>
      <c r="BZ428" s="132">
        <f t="shared" si="568"/>
        <v>5.491980114435794E-2</v>
      </c>
      <c r="CA428" s="133">
        <f t="shared" si="568"/>
        <v>7.9102016657506449E-2</v>
      </c>
      <c r="CB428" s="130">
        <f t="shared" si="568"/>
        <v>9.352592746544737E-2</v>
      </c>
      <c r="CC428" s="131">
        <f t="shared" si="568"/>
        <v>3.9432176656151417E-2</v>
      </c>
      <c r="CD428" s="132">
        <f t="shared" si="568"/>
        <v>0.11678999160881837</v>
      </c>
      <c r="CE428" s="133">
        <f t="shared" si="568"/>
        <v>5.6991032879442044E-2</v>
      </c>
      <c r="CF428" s="130">
        <f t="shared" si="568"/>
        <v>8.3940269357529393E-2</v>
      </c>
      <c r="CG428" s="131">
        <f t="shared" si="568"/>
        <v>6.3950554994954598E-2</v>
      </c>
      <c r="CH428" s="132">
        <f t="shared" si="568"/>
        <v>6.0842067220816767E-2</v>
      </c>
      <c r="CI428" s="130">
        <f t="shared" si="568"/>
        <v>0.10117111947118961</v>
      </c>
      <c r="CJ428" s="136">
        <f t="shared" si="568"/>
        <v>6.7058475986131197E-2</v>
      </c>
      <c r="CK428" s="137">
        <f t="shared" si="568"/>
        <v>7.642209603506675E-2</v>
      </c>
    </row>
    <row r="429" spans="1:89">
      <c r="A429" s="138" t="s">
        <v>33</v>
      </c>
      <c r="B429" s="209">
        <v>2250</v>
      </c>
      <c r="C429" s="193">
        <v>3220</v>
      </c>
      <c r="D429" s="194">
        <v>898</v>
      </c>
      <c r="E429" s="195">
        <v>1830</v>
      </c>
      <c r="F429" s="192">
        <v>482</v>
      </c>
      <c r="G429" s="196">
        <v>599</v>
      </c>
      <c r="H429" s="194">
        <v>1518</v>
      </c>
      <c r="I429" s="195">
        <v>3254</v>
      </c>
      <c r="J429" s="192">
        <v>309</v>
      </c>
      <c r="K429" s="193">
        <v>246</v>
      </c>
      <c r="L429" s="194">
        <v>785</v>
      </c>
      <c r="M429" s="192">
        <v>851</v>
      </c>
      <c r="N429" s="197">
        <v>1494</v>
      </c>
      <c r="O429" s="210">
        <v>1949</v>
      </c>
      <c r="P429" s="192">
        <v>870</v>
      </c>
      <c r="Q429" s="193">
        <v>1547</v>
      </c>
      <c r="R429" s="194">
        <v>949</v>
      </c>
      <c r="S429" s="195">
        <v>1428</v>
      </c>
      <c r="T429" s="192">
        <v>647</v>
      </c>
      <c r="U429" s="196">
        <v>436</v>
      </c>
      <c r="V429" s="194">
        <v>2595</v>
      </c>
      <c r="W429" s="211">
        <v>1155</v>
      </c>
      <c r="X429" s="192">
        <v>1475</v>
      </c>
      <c r="Y429" s="196">
        <v>805</v>
      </c>
      <c r="Z429" s="194">
        <v>2621</v>
      </c>
      <c r="AA429" s="192">
        <v>3115</v>
      </c>
      <c r="AB429" s="173">
        <f t="shared" si="551"/>
        <v>16893</v>
      </c>
      <c r="AC429" s="174">
        <f t="shared" si="546"/>
        <v>20435</v>
      </c>
      <c r="BI429" s="138" t="s">
        <v>33</v>
      </c>
      <c r="BJ429" s="130">
        <f t="shared" ref="BJ429:CK429" si="569">B429/B436</f>
        <v>3.8909832947117216E-2</v>
      </c>
      <c r="BK429" s="131">
        <f t="shared" si="569"/>
        <v>9.1181967491646379E-2</v>
      </c>
      <c r="BL429" s="132">
        <f t="shared" si="569"/>
        <v>3.6963859389149582E-2</v>
      </c>
      <c r="BM429" s="133">
        <f t="shared" si="569"/>
        <v>8.9824768075393899E-2</v>
      </c>
      <c r="BN429" s="130">
        <f t="shared" si="569"/>
        <v>3.8745980707395496E-2</v>
      </c>
      <c r="BO429" s="131">
        <f t="shared" si="569"/>
        <v>7.316477342127764E-2</v>
      </c>
      <c r="BP429" s="132">
        <f t="shared" si="569"/>
        <v>5.3573319216516674E-2</v>
      </c>
      <c r="BQ429" s="133">
        <f t="shared" si="569"/>
        <v>8.109455216069382E-2</v>
      </c>
      <c r="BR429" s="130">
        <f t="shared" si="569"/>
        <v>4.767782749575683E-2</v>
      </c>
      <c r="BS429" s="131">
        <f t="shared" si="569"/>
        <v>3.1033177746940834E-2</v>
      </c>
      <c r="BT429" s="132">
        <f t="shared" si="569"/>
        <v>6.4286299238391617E-2</v>
      </c>
      <c r="BU429" s="130">
        <f t="shared" si="569"/>
        <v>3.6498541773889177E-2</v>
      </c>
      <c r="BV429" s="134">
        <f t="shared" si="569"/>
        <v>5.6728432563791009E-2</v>
      </c>
      <c r="BW429" s="135">
        <f t="shared" si="569"/>
        <v>5.3505737659913247E-2</v>
      </c>
      <c r="BX429" s="130">
        <f t="shared" si="569"/>
        <v>5.2466529972259077E-2</v>
      </c>
      <c r="BY429" s="131">
        <f t="shared" si="569"/>
        <v>7.4257188115009837E-2</v>
      </c>
      <c r="BZ429" s="132">
        <f t="shared" si="569"/>
        <v>4.4508019885564208E-2</v>
      </c>
      <c r="CA429" s="133">
        <f t="shared" si="569"/>
        <v>6.0372891387984608E-2</v>
      </c>
      <c r="CB429" s="130">
        <f t="shared" si="569"/>
        <v>6.7234750077938277E-2</v>
      </c>
      <c r="CC429" s="131">
        <f t="shared" si="569"/>
        <v>3.6194587414909517E-2</v>
      </c>
      <c r="CD429" s="132">
        <f t="shared" si="569"/>
        <v>9.8977801510412688E-2</v>
      </c>
      <c r="CE429" s="133">
        <f t="shared" si="569"/>
        <v>3.8359349053470611E-2</v>
      </c>
      <c r="CF429" s="130">
        <f t="shared" si="569"/>
        <v>6.0015461610448795E-2</v>
      </c>
      <c r="CG429" s="131">
        <f t="shared" si="569"/>
        <v>5.0769424823410694E-2</v>
      </c>
      <c r="CH429" s="132">
        <f t="shared" si="569"/>
        <v>4.7361763642934589E-2</v>
      </c>
      <c r="CI429" s="130">
        <f t="shared" si="569"/>
        <v>6.6207570830410845E-2</v>
      </c>
      <c r="CJ429" s="136">
        <f t="shared" si="569"/>
        <v>5.2530435188208408E-2</v>
      </c>
      <c r="CK429" s="137">
        <f t="shared" si="569"/>
        <v>6.3617628013548519E-2</v>
      </c>
    </row>
    <row r="430" spans="1:89">
      <c r="A430" s="147" t="s">
        <v>34</v>
      </c>
      <c r="B430" s="206">
        <v>393</v>
      </c>
      <c r="C430" s="200">
        <v>2203</v>
      </c>
      <c r="D430" s="201">
        <v>176</v>
      </c>
      <c r="E430" s="202">
        <v>1130</v>
      </c>
      <c r="F430" s="199">
        <v>110</v>
      </c>
      <c r="G430" s="203">
        <v>402</v>
      </c>
      <c r="H430" s="201">
        <v>461</v>
      </c>
      <c r="I430" s="202">
        <v>2277</v>
      </c>
      <c r="J430" s="199">
        <v>128</v>
      </c>
      <c r="K430" s="200">
        <v>180</v>
      </c>
      <c r="L430" s="201">
        <v>370</v>
      </c>
      <c r="M430" s="199">
        <v>508</v>
      </c>
      <c r="N430" s="204">
        <v>971</v>
      </c>
      <c r="O430" s="207">
        <v>1310</v>
      </c>
      <c r="P430" s="199">
        <v>592</v>
      </c>
      <c r="Q430" s="200">
        <v>1046</v>
      </c>
      <c r="R430" s="201">
        <v>760</v>
      </c>
      <c r="S430" s="202">
        <v>879</v>
      </c>
      <c r="T430" s="199">
        <v>550</v>
      </c>
      <c r="U430" s="203">
        <v>217</v>
      </c>
      <c r="V430" s="201">
        <v>2331</v>
      </c>
      <c r="W430" s="208">
        <v>961</v>
      </c>
      <c r="X430" s="199">
        <v>973</v>
      </c>
      <c r="Y430" s="203">
        <v>649</v>
      </c>
      <c r="Z430" s="201">
        <v>1869</v>
      </c>
      <c r="AA430" s="199">
        <v>2557</v>
      </c>
      <c r="AB430" s="173">
        <f t="shared" si="551"/>
        <v>9684</v>
      </c>
      <c r="AC430" s="174">
        <f t="shared" si="546"/>
        <v>14319</v>
      </c>
      <c r="BI430" s="147" t="s">
        <v>34</v>
      </c>
      <c r="BJ430" s="130">
        <f t="shared" ref="BJ430:CK430" si="570">B430/B436</f>
        <v>6.7962508214298063E-3</v>
      </c>
      <c r="BK430" s="131">
        <f t="shared" si="570"/>
        <v>6.2383190802514581E-2</v>
      </c>
      <c r="BL430" s="132">
        <f t="shared" si="570"/>
        <v>7.2445871408578248E-3</v>
      </c>
      <c r="BM430" s="133">
        <f t="shared" si="570"/>
        <v>5.5465567172237766E-2</v>
      </c>
      <c r="BN430" s="130">
        <f t="shared" si="570"/>
        <v>8.8424437299035371E-3</v>
      </c>
      <c r="BO430" s="131">
        <f t="shared" si="570"/>
        <v>4.9102235251007695E-2</v>
      </c>
      <c r="BP430" s="132">
        <f t="shared" si="570"/>
        <v>1.6269631198164814E-2</v>
      </c>
      <c r="BQ430" s="133">
        <f t="shared" si="570"/>
        <v>5.6746249314658825E-2</v>
      </c>
      <c r="BR430" s="130">
        <f t="shared" si="570"/>
        <v>1.9750038574294089E-2</v>
      </c>
      <c r="BS430" s="131">
        <f t="shared" si="570"/>
        <v>2.2707203229468904E-2</v>
      </c>
      <c r="BT430" s="132">
        <f t="shared" si="570"/>
        <v>3.0300548685611335E-2</v>
      </c>
      <c r="BU430" s="130">
        <f t="shared" si="570"/>
        <v>2.1787613655858639E-2</v>
      </c>
      <c r="BV430" s="134">
        <f t="shared" si="570"/>
        <v>3.6869684082624546E-2</v>
      </c>
      <c r="BW430" s="135">
        <f t="shared" si="570"/>
        <v>3.59633229012244E-2</v>
      </c>
      <c r="BX430" s="130">
        <f t="shared" si="570"/>
        <v>3.5701362923652155E-2</v>
      </c>
      <c r="BY430" s="131">
        <f t="shared" si="570"/>
        <v>5.0208803340853453E-2</v>
      </c>
      <c r="BZ430" s="132">
        <f t="shared" si="570"/>
        <v>3.5643935840915485E-2</v>
      </c>
      <c r="CA430" s="133">
        <f t="shared" si="570"/>
        <v>3.7162304993024142E-2</v>
      </c>
      <c r="CB430" s="130">
        <f t="shared" si="570"/>
        <v>5.7154733451106721E-2</v>
      </c>
      <c r="CC430" s="131">
        <f t="shared" si="570"/>
        <v>1.8014278598704966E-2</v>
      </c>
      <c r="CD430" s="132">
        <f t="shared" si="570"/>
        <v>8.8908383553284009E-2</v>
      </c>
      <c r="CE430" s="133">
        <f t="shared" si="570"/>
        <v>3.1916306874792424E-2</v>
      </c>
      <c r="CF430" s="130">
        <f t="shared" si="570"/>
        <v>3.9589860438621477E-2</v>
      </c>
      <c r="CG430" s="131">
        <f t="shared" si="570"/>
        <v>4.093087790110999E-2</v>
      </c>
      <c r="CH430" s="132">
        <f t="shared" si="570"/>
        <v>3.3773039392844234E-2</v>
      </c>
      <c r="CI430" s="130">
        <f t="shared" si="570"/>
        <v>5.4347595060468872E-2</v>
      </c>
      <c r="CJ430" s="136">
        <f t="shared" si="570"/>
        <v>3.0113344838845094E-2</v>
      </c>
      <c r="CK430" s="137">
        <f t="shared" si="570"/>
        <v>4.4577480573819488E-2</v>
      </c>
    </row>
    <row r="431" spans="1:89">
      <c r="A431" s="138" t="s">
        <v>35</v>
      </c>
      <c r="B431" s="209">
        <v>0</v>
      </c>
      <c r="C431" s="193">
        <v>1248</v>
      </c>
      <c r="D431" s="194">
        <v>6</v>
      </c>
      <c r="E431" s="195">
        <v>574</v>
      </c>
      <c r="F431" s="192">
        <v>4</v>
      </c>
      <c r="G431" s="196">
        <v>160</v>
      </c>
      <c r="H431" s="194">
        <v>15</v>
      </c>
      <c r="I431" s="195">
        <v>915</v>
      </c>
      <c r="J431" s="192">
        <v>17</v>
      </c>
      <c r="K431" s="193">
        <v>47</v>
      </c>
      <c r="L431" s="194">
        <v>55</v>
      </c>
      <c r="M431" s="192">
        <v>130</v>
      </c>
      <c r="N431" s="197">
        <v>114</v>
      </c>
      <c r="O431" s="210">
        <v>205</v>
      </c>
      <c r="P431" s="192">
        <v>134</v>
      </c>
      <c r="Q431" s="193">
        <v>127</v>
      </c>
      <c r="R431" s="194">
        <v>109</v>
      </c>
      <c r="S431" s="195">
        <v>76</v>
      </c>
      <c r="T431" s="192">
        <v>65</v>
      </c>
      <c r="U431" s="196">
        <v>9</v>
      </c>
      <c r="V431" s="194">
        <v>74</v>
      </c>
      <c r="W431" s="211">
        <v>25</v>
      </c>
      <c r="X431" s="192">
        <v>77</v>
      </c>
      <c r="Y431" s="196">
        <v>17</v>
      </c>
      <c r="Z431" s="194">
        <v>28</v>
      </c>
      <c r="AA431" s="192">
        <v>122</v>
      </c>
      <c r="AB431" s="173">
        <f t="shared" si="551"/>
        <v>698</v>
      </c>
      <c r="AC431" s="174">
        <f t="shared" si="546"/>
        <v>3655</v>
      </c>
      <c r="BI431" s="138" t="s">
        <v>35</v>
      </c>
      <c r="BJ431" s="130">
        <f t="shared" ref="BJ431:CK431" si="571">B431/B436</f>
        <v>0</v>
      </c>
      <c r="BK431" s="131">
        <f t="shared" si="571"/>
        <v>3.5340091748315115E-2</v>
      </c>
      <c r="BL431" s="132">
        <f t="shared" si="571"/>
        <v>2.4697456162015312E-4</v>
      </c>
      <c r="BM431" s="133">
        <f t="shared" si="571"/>
        <v>2.8174544740588035E-2</v>
      </c>
      <c r="BN431" s="130">
        <f t="shared" si="571"/>
        <v>3.2154340836012862E-4</v>
      </c>
      <c r="BO431" s="131">
        <f t="shared" si="571"/>
        <v>1.9543178209356298E-2</v>
      </c>
      <c r="BP431" s="132">
        <f t="shared" si="571"/>
        <v>5.2938062466913714E-4</v>
      </c>
      <c r="BQ431" s="133">
        <f t="shared" si="571"/>
        <v>2.280317001445447E-2</v>
      </c>
      <c r="BR431" s="130">
        <f t="shared" si="571"/>
        <v>2.6230519981484341E-3</v>
      </c>
      <c r="BS431" s="131">
        <f t="shared" si="571"/>
        <v>5.9291030654724363E-3</v>
      </c>
      <c r="BT431" s="132">
        <f t="shared" si="571"/>
        <v>4.5041356154287117E-3</v>
      </c>
      <c r="BU431" s="130">
        <f t="shared" si="571"/>
        <v>5.5755704237433522E-3</v>
      </c>
      <c r="BV431" s="134">
        <f t="shared" si="571"/>
        <v>4.328675577156744E-3</v>
      </c>
      <c r="BW431" s="135">
        <f t="shared" si="571"/>
        <v>5.6278482402679405E-3</v>
      </c>
      <c r="BX431" s="130">
        <f t="shared" si="571"/>
        <v>8.0810517428536975E-3</v>
      </c>
      <c r="BY431" s="131">
        <f t="shared" si="571"/>
        <v>6.096097537560601E-3</v>
      </c>
      <c r="BZ431" s="132">
        <f t="shared" si="571"/>
        <v>5.1120907982365633E-3</v>
      </c>
      <c r="CA431" s="133">
        <f t="shared" si="571"/>
        <v>3.2131230710692091E-3</v>
      </c>
      <c r="CB431" s="130">
        <f t="shared" si="571"/>
        <v>6.7546503169489767E-3</v>
      </c>
      <c r="CC431" s="131">
        <f t="shared" si="571"/>
        <v>7.4713597874813214E-4</v>
      </c>
      <c r="CD431" s="132">
        <f t="shared" si="571"/>
        <v>2.8224883667709207E-3</v>
      </c>
      <c r="CE431" s="133">
        <f t="shared" si="571"/>
        <v>8.3028894055131185E-4</v>
      </c>
      <c r="CF431" s="130">
        <f t="shared" si="571"/>
        <v>3.1330105383081744E-3</v>
      </c>
      <c r="CG431" s="131">
        <f t="shared" si="571"/>
        <v>1.0721493440968718E-3</v>
      </c>
      <c r="CH431" s="132">
        <f t="shared" si="571"/>
        <v>5.0596313697144927E-4</v>
      </c>
      <c r="CI431" s="130">
        <f t="shared" si="571"/>
        <v>2.5930412973708262E-3</v>
      </c>
      <c r="CJ431" s="136">
        <f t="shared" si="571"/>
        <v>2.1704992459225399E-3</v>
      </c>
      <c r="CK431" s="137">
        <f t="shared" si="571"/>
        <v>1.1378636182506476E-2</v>
      </c>
    </row>
    <row r="432" spans="1:89">
      <c r="A432" s="147" t="s">
        <v>36</v>
      </c>
      <c r="B432" s="206">
        <v>0</v>
      </c>
      <c r="C432" s="200">
        <v>0</v>
      </c>
      <c r="D432" s="201">
        <v>0</v>
      </c>
      <c r="E432" s="202">
        <v>0</v>
      </c>
      <c r="F432" s="199">
        <v>0</v>
      </c>
      <c r="G432" s="203">
        <v>0</v>
      </c>
      <c r="H432" s="201">
        <v>0</v>
      </c>
      <c r="I432" s="202">
        <v>0</v>
      </c>
      <c r="J432" s="199">
        <v>0</v>
      </c>
      <c r="K432" s="203">
        <v>0</v>
      </c>
      <c r="L432" s="201">
        <v>0</v>
      </c>
      <c r="M432" s="199">
        <v>1</v>
      </c>
      <c r="N432" s="204">
        <v>0</v>
      </c>
      <c r="O432" s="207">
        <v>0</v>
      </c>
      <c r="P432" s="199">
        <v>0</v>
      </c>
      <c r="Q432" s="203">
        <v>0</v>
      </c>
      <c r="R432" s="201">
        <v>0</v>
      </c>
      <c r="S432" s="202">
        <v>0</v>
      </c>
      <c r="T432" s="199">
        <v>0</v>
      </c>
      <c r="U432" s="203">
        <v>0</v>
      </c>
      <c r="V432" s="201">
        <v>0</v>
      </c>
      <c r="W432" s="202">
        <v>0</v>
      </c>
      <c r="X432" s="199">
        <v>0</v>
      </c>
      <c r="Y432" s="203">
        <v>0</v>
      </c>
      <c r="Z432" s="201">
        <v>0</v>
      </c>
      <c r="AA432" s="199">
        <v>0</v>
      </c>
      <c r="AB432" s="173">
        <f t="shared" si="551"/>
        <v>0</v>
      </c>
      <c r="AC432" s="174">
        <f t="shared" si="546"/>
        <v>1</v>
      </c>
      <c r="BI432" s="147" t="s">
        <v>36</v>
      </c>
      <c r="BJ432" s="130">
        <f t="shared" ref="BJ432:CK432" si="572">B432/B436</f>
        <v>0</v>
      </c>
      <c r="BK432" s="131">
        <f t="shared" si="572"/>
        <v>0</v>
      </c>
      <c r="BL432" s="132">
        <f t="shared" si="572"/>
        <v>0</v>
      </c>
      <c r="BM432" s="133">
        <f t="shared" si="572"/>
        <v>0</v>
      </c>
      <c r="BN432" s="130">
        <f t="shared" si="572"/>
        <v>0</v>
      </c>
      <c r="BO432" s="131">
        <f t="shared" si="572"/>
        <v>0</v>
      </c>
      <c r="BP432" s="132">
        <f t="shared" si="572"/>
        <v>0</v>
      </c>
      <c r="BQ432" s="133">
        <f t="shared" si="572"/>
        <v>0</v>
      </c>
      <c r="BR432" s="130">
        <f t="shared" si="572"/>
        <v>0</v>
      </c>
      <c r="BS432" s="131">
        <f t="shared" si="572"/>
        <v>0</v>
      </c>
      <c r="BT432" s="132">
        <f t="shared" si="572"/>
        <v>0</v>
      </c>
      <c r="BU432" s="130">
        <f t="shared" si="572"/>
        <v>4.2889003259564245E-5</v>
      </c>
      <c r="BV432" s="134">
        <f t="shared" si="572"/>
        <v>0</v>
      </c>
      <c r="BW432" s="135">
        <f t="shared" si="572"/>
        <v>0</v>
      </c>
      <c r="BX432" s="130">
        <f t="shared" si="572"/>
        <v>0</v>
      </c>
      <c r="BY432" s="131">
        <f t="shared" si="572"/>
        <v>0</v>
      </c>
      <c r="BZ432" s="132">
        <f t="shared" si="572"/>
        <v>0</v>
      </c>
      <c r="CA432" s="133">
        <f t="shared" si="572"/>
        <v>0</v>
      </c>
      <c r="CB432" s="130">
        <f t="shared" si="572"/>
        <v>0</v>
      </c>
      <c r="CC432" s="131">
        <f t="shared" si="572"/>
        <v>0</v>
      </c>
      <c r="CD432" s="132">
        <f t="shared" si="572"/>
        <v>0</v>
      </c>
      <c r="CE432" s="133">
        <f t="shared" si="572"/>
        <v>0</v>
      </c>
      <c r="CF432" s="130">
        <f t="shared" si="572"/>
        <v>0</v>
      </c>
      <c r="CG432" s="131">
        <f t="shared" si="572"/>
        <v>0</v>
      </c>
      <c r="CH432" s="132">
        <f t="shared" si="572"/>
        <v>0</v>
      </c>
      <c r="CI432" s="130">
        <f t="shared" si="572"/>
        <v>0</v>
      </c>
      <c r="CJ432" s="136">
        <f t="shared" si="572"/>
        <v>0</v>
      </c>
      <c r="CK432" s="137">
        <f t="shared" si="572"/>
        <v>3.1131699541741383E-6</v>
      </c>
    </row>
    <row r="433" spans="1:89">
      <c r="A433" s="138" t="s">
        <v>37</v>
      </c>
      <c r="B433" s="60">
        <v>0</v>
      </c>
      <c r="C433" s="61">
        <v>0</v>
      </c>
      <c r="D433" s="140">
        <v>0</v>
      </c>
      <c r="E433" s="141">
        <v>0</v>
      </c>
      <c r="F433" s="139">
        <v>0</v>
      </c>
      <c r="G433" s="142">
        <v>0</v>
      </c>
      <c r="H433" s="140">
        <v>0</v>
      </c>
      <c r="I433" s="141">
        <v>0</v>
      </c>
      <c r="J433" s="139">
        <v>0</v>
      </c>
      <c r="K433" s="142">
        <v>0</v>
      </c>
      <c r="L433" s="140">
        <v>0</v>
      </c>
      <c r="M433" s="139">
        <v>0</v>
      </c>
      <c r="N433" s="143">
        <v>0</v>
      </c>
      <c r="O433" s="144">
        <v>0</v>
      </c>
      <c r="P433" s="139">
        <v>0</v>
      </c>
      <c r="Q433" s="142">
        <v>0</v>
      </c>
      <c r="R433" s="140">
        <v>0</v>
      </c>
      <c r="S433" s="141">
        <v>0</v>
      </c>
      <c r="T433" s="139">
        <v>0</v>
      </c>
      <c r="U433" s="142">
        <v>0</v>
      </c>
      <c r="V433" s="140">
        <v>0</v>
      </c>
      <c r="W433" s="141">
        <v>0</v>
      </c>
      <c r="X433" s="139">
        <v>0</v>
      </c>
      <c r="Y433" s="142">
        <v>0</v>
      </c>
      <c r="Z433" s="145">
        <v>0</v>
      </c>
      <c r="AA433" s="146">
        <v>0</v>
      </c>
      <c r="AB433" s="173">
        <f>B433+D433+F433+H433+J433+L433+N433+P433+R433+T433+V433+X433+Z433</f>
        <v>0</v>
      </c>
      <c r="AC433" s="174">
        <f>C433+E433+G433+I433+K433+M433+O433+Q433+S433+U433+W433+Y433+AA433</f>
        <v>0</v>
      </c>
      <c r="BI433" s="138" t="s">
        <v>37</v>
      </c>
      <c r="BJ433" s="130">
        <f t="shared" ref="BJ433:CK433" si="573">B433/B436</f>
        <v>0</v>
      </c>
      <c r="BK433" s="131">
        <f t="shared" si="573"/>
        <v>0</v>
      </c>
      <c r="BL433" s="132">
        <f t="shared" si="573"/>
        <v>0</v>
      </c>
      <c r="BM433" s="133">
        <f t="shared" si="573"/>
        <v>0</v>
      </c>
      <c r="BN433" s="130">
        <f t="shared" si="573"/>
        <v>0</v>
      </c>
      <c r="BO433" s="131">
        <f t="shared" si="573"/>
        <v>0</v>
      </c>
      <c r="BP433" s="132">
        <f t="shared" si="573"/>
        <v>0</v>
      </c>
      <c r="BQ433" s="133">
        <f t="shared" si="573"/>
        <v>0</v>
      </c>
      <c r="BR433" s="130">
        <f t="shared" si="573"/>
        <v>0</v>
      </c>
      <c r="BS433" s="131">
        <f t="shared" si="573"/>
        <v>0</v>
      </c>
      <c r="BT433" s="132">
        <f t="shared" si="573"/>
        <v>0</v>
      </c>
      <c r="BU433" s="130">
        <f t="shared" si="573"/>
        <v>0</v>
      </c>
      <c r="BV433" s="134">
        <f t="shared" si="573"/>
        <v>0</v>
      </c>
      <c r="BW433" s="135">
        <f t="shared" si="573"/>
        <v>0</v>
      </c>
      <c r="BX433" s="130">
        <f t="shared" si="573"/>
        <v>0</v>
      </c>
      <c r="BY433" s="131">
        <f t="shared" si="573"/>
        <v>0</v>
      </c>
      <c r="BZ433" s="132">
        <f t="shared" si="573"/>
        <v>0</v>
      </c>
      <c r="CA433" s="133">
        <f t="shared" si="573"/>
        <v>0</v>
      </c>
      <c r="CB433" s="130">
        <f t="shared" si="573"/>
        <v>0</v>
      </c>
      <c r="CC433" s="131">
        <f t="shared" si="573"/>
        <v>0</v>
      </c>
      <c r="CD433" s="132">
        <f t="shared" si="573"/>
        <v>0</v>
      </c>
      <c r="CE433" s="133">
        <f t="shared" si="573"/>
        <v>0</v>
      </c>
      <c r="CF433" s="130">
        <f t="shared" si="573"/>
        <v>0</v>
      </c>
      <c r="CG433" s="131">
        <f t="shared" si="573"/>
        <v>0</v>
      </c>
      <c r="CH433" s="132">
        <f t="shared" si="573"/>
        <v>0</v>
      </c>
      <c r="CI433" s="130">
        <f t="shared" si="573"/>
        <v>0</v>
      </c>
      <c r="CJ433" s="136">
        <f t="shared" si="573"/>
        <v>0</v>
      </c>
      <c r="CK433" s="137">
        <f t="shared" si="573"/>
        <v>0</v>
      </c>
    </row>
    <row r="434" spans="1:89">
      <c r="A434" s="147" t="s">
        <v>38</v>
      </c>
      <c r="B434" s="58"/>
      <c r="C434" s="59"/>
      <c r="D434" s="153"/>
      <c r="E434" s="150"/>
      <c r="F434" s="151"/>
      <c r="G434" s="152"/>
      <c r="H434" s="153"/>
      <c r="I434" s="150"/>
      <c r="J434" s="151"/>
      <c r="K434" s="152"/>
      <c r="L434" s="153"/>
      <c r="M434" s="151"/>
      <c r="N434" s="155"/>
      <c r="O434" s="154"/>
      <c r="P434" s="151"/>
      <c r="Q434" s="152"/>
      <c r="R434" s="153"/>
      <c r="S434" s="150"/>
      <c r="T434" s="151"/>
      <c r="U434" s="152"/>
      <c r="V434" s="153"/>
      <c r="W434" s="150"/>
      <c r="X434" s="151"/>
      <c r="Y434" s="152"/>
      <c r="Z434" s="149"/>
      <c r="AA434" s="148"/>
      <c r="AB434" s="173"/>
      <c r="AC434" s="174"/>
      <c r="BI434" s="147" t="s">
        <v>38</v>
      </c>
      <c r="BJ434" s="130">
        <f t="shared" ref="BJ434:CK434" si="574">B434/B436</f>
        <v>0</v>
      </c>
      <c r="BK434" s="131">
        <f t="shared" si="574"/>
        <v>0</v>
      </c>
      <c r="BL434" s="132">
        <f t="shared" si="574"/>
        <v>0</v>
      </c>
      <c r="BM434" s="133">
        <f t="shared" si="574"/>
        <v>0</v>
      </c>
      <c r="BN434" s="130">
        <f t="shared" si="574"/>
        <v>0</v>
      </c>
      <c r="BO434" s="131">
        <f t="shared" si="574"/>
        <v>0</v>
      </c>
      <c r="BP434" s="132">
        <f t="shared" si="574"/>
        <v>0</v>
      </c>
      <c r="BQ434" s="133">
        <f t="shared" si="574"/>
        <v>0</v>
      </c>
      <c r="BR434" s="130">
        <f t="shared" si="574"/>
        <v>0</v>
      </c>
      <c r="BS434" s="131">
        <f t="shared" si="574"/>
        <v>0</v>
      </c>
      <c r="BT434" s="132">
        <f t="shared" si="574"/>
        <v>0</v>
      </c>
      <c r="BU434" s="130">
        <f t="shared" si="574"/>
        <v>0</v>
      </c>
      <c r="BV434" s="134">
        <f t="shared" si="574"/>
        <v>0</v>
      </c>
      <c r="BW434" s="135">
        <f t="shared" si="574"/>
        <v>0</v>
      </c>
      <c r="BX434" s="130">
        <f t="shared" si="574"/>
        <v>0</v>
      </c>
      <c r="BY434" s="131">
        <f t="shared" si="574"/>
        <v>0</v>
      </c>
      <c r="BZ434" s="132">
        <f t="shared" si="574"/>
        <v>0</v>
      </c>
      <c r="CA434" s="133">
        <f t="shared" si="574"/>
        <v>0</v>
      </c>
      <c r="CB434" s="130">
        <f t="shared" si="574"/>
        <v>0</v>
      </c>
      <c r="CC434" s="131">
        <f t="shared" si="574"/>
        <v>0</v>
      </c>
      <c r="CD434" s="132">
        <f t="shared" si="574"/>
        <v>0</v>
      </c>
      <c r="CE434" s="133">
        <f t="shared" si="574"/>
        <v>0</v>
      </c>
      <c r="CF434" s="130">
        <f t="shared" si="574"/>
        <v>0</v>
      </c>
      <c r="CG434" s="131">
        <f t="shared" si="574"/>
        <v>0</v>
      </c>
      <c r="CH434" s="132">
        <f t="shared" si="574"/>
        <v>0</v>
      </c>
      <c r="CI434" s="130">
        <f t="shared" si="574"/>
        <v>0</v>
      </c>
      <c r="CJ434" s="136">
        <f t="shared" si="574"/>
        <v>0</v>
      </c>
      <c r="CK434" s="137">
        <f t="shared" si="574"/>
        <v>0</v>
      </c>
    </row>
    <row r="435" spans="1:89" ht="14" thickBot="1">
      <c r="A435" s="138" t="s">
        <v>39</v>
      </c>
      <c r="B435" s="60"/>
      <c r="C435" s="61"/>
      <c r="D435" s="140"/>
      <c r="E435" s="141"/>
      <c r="F435" s="139"/>
      <c r="G435" s="142"/>
      <c r="H435" s="140"/>
      <c r="I435" s="141"/>
      <c r="J435" s="139"/>
      <c r="K435" s="142"/>
      <c r="L435" s="140"/>
      <c r="M435" s="139"/>
      <c r="N435" s="143"/>
      <c r="O435" s="144"/>
      <c r="P435" s="139"/>
      <c r="Q435" s="142"/>
      <c r="R435" s="140"/>
      <c r="S435" s="141"/>
      <c r="T435" s="139"/>
      <c r="U435" s="142"/>
      <c r="V435" s="140"/>
      <c r="W435" s="141"/>
      <c r="X435" s="139"/>
      <c r="Y435" s="142"/>
      <c r="Z435" s="145"/>
      <c r="AA435" s="146"/>
      <c r="AB435" s="173"/>
      <c r="AC435" s="174"/>
      <c r="BI435" s="138" t="s">
        <v>39</v>
      </c>
      <c r="BJ435" s="130">
        <f t="shared" ref="BJ435:CK435" si="575">B435/B436</f>
        <v>0</v>
      </c>
      <c r="BK435" s="131">
        <f t="shared" si="575"/>
        <v>0</v>
      </c>
      <c r="BL435" s="132">
        <f t="shared" si="575"/>
        <v>0</v>
      </c>
      <c r="BM435" s="133">
        <f t="shared" si="575"/>
        <v>0</v>
      </c>
      <c r="BN435" s="130">
        <f t="shared" si="575"/>
        <v>0</v>
      </c>
      <c r="BO435" s="131">
        <f t="shared" si="575"/>
        <v>0</v>
      </c>
      <c r="BP435" s="132">
        <f t="shared" si="575"/>
        <v>0</v>
      </c>
      <c r="BQ435" s="133">
        <f t="shared" si="575"/>
        <v>0</v>
      </c>
      <c r="BR435" s="130">
        <f t="shared" si="575"/>
        <v>0</v>
      </c>
      <c r="BS435" s="131">
        <f t="shared" si="575"/>
        <v>0</v>
      </c>
      <c r="BT435" s="132">
        <f t="shared" si="575"/>
        <v>0</v>
      </c>
      <c r="BU435" s="130">
        <f t="shared" si="575"/>
        <v>0</v>
      </c>
      <c r="BV435" s="134">
        <f t="shared" si="575"/>
        <v>0</v>
      </c>
      <c r="BW435" s="135">
        <f t="shared" si="575"/>
        <v>0</v>
      </c>
      <c r="BX435" s="130">
        <f t="shared" si="575"/>
        <v>0</v>
      </c>
      <c r="BY435" s="131">
        <f t="shared" si="575"/>
        <v>0</v>
      </c>
      <c r="BZ435" s="132">
        <f t="shared" si="575"/>
        <v>0</v>
      </c>
      <c r="CA435" s="133">
        <f t="shared" si="575"/>
        <v>0</v>
      </c>
      <c r="CB435" s="130">
        <f t="shared" si="575"/>
        <v>0</v>
      </c>
      <c r="CC435" s="131">
        <f t="shared" si="575"/>
        <v>0</v>
      </c>
      <c r="CD435" s="132">
        <f t="shared" si="575"/>
        <v>0</v>
      </c>
      <c r="CE435" s="133">
        <f t="shared" si="575"/>
        <v>0</v>
      </c>
      <c r="CF435" s="130">
        <f t="shared" si="575"/>
        <v>0</v>
      </c>
      <c r="CG435" s="131">
        <f t="shared" si="575"/>
        <v>0</v>
      </c>
      <c r="CH435" s="132">
        <f t="shared" si="575"/>
        <v>0</v>
      </c>
      <c r="CI435" s="130">
        <f t="shared" si="575"/>
        <v>0</v>
      </c>
      <c r="CJ435" s="136">
        <f t="shared" si="575"/>
        <v>0</v>
      </c>
      <c r="CK435" s="137">
        <f t="shared" si="575"/>
        <v>0</v>
      </c>
    </row>
    <row r="436" spans="1:89" ht="20" customHeight="1" thickTop="1" thickBot="1">
      <c r="A436" s="242" t="s">
        <v>13</v>
      </c>
      <c r="B436" s="281">
        <f>SUM(B412:B435)</f>
        <v>57826</v>
      </c>
      <c r="C436" s="276">
        <f t="shared" ref="C436" si="576">SUM(C412:C435)</f>
        <v>35314</v>
      </c>
      <c r="D436" s="20">
        <f t="shared" ref="D436" si="577">SUM(D412:D435)</f>
        <v>24294</v>
      </c>
      <c r="E436" s="277">
        <f t="shared" ref="E436" si="578">SUM(E412:E435)</f>
        <v>20373</v>
      </c>
      <c r="F436" s="278">
        <f t="shared" ref="F436" si="579">SUM(F412:F435)</f>
        <v>12440</v>
      </c>
      <c r="G436" s="279">
        <f t="shared" ref="G436" si="580">SUM(G412:G435)</f>
        <v>8187</v>
      </c>
      <c r="H436" s="20">
        <f t="shared" ref="H436" si="581">SUM(H412:H435)</f>
        <v>28335</v>
      </c>
      <c r="I436" s="277">
        <f t="shared" ref="I436" si="582">SUM(I412:I435)</f>
        <v>40126</v>
      </c>
      <c r="J436" s="278">
        <f t="shared" ref="J436" si="583">SUM(J412:J435)</f>
        <v>6481</v>
      </c>
      <c r="K436" s="279">
        <f t="shared" ref="K436" si="584">SUM(K412:K435)</f>
        <v>7927</v>
      </c>
      <c r="L436" s="20">
        <f t="shared" ref="L436" si="585">SUM(L412:L435)</f>
        <v>12211</v>
      </c>
      <c r="M436" s="278">
        <f t="shared" ref="M436" si="586">SUM(M412:M435)</f>
        <v>23316</v>
      </c>
      <c r="N436" s="22">
        <f t="shared" ref="N436" si="587">SUM(N412:N435)</f>
        <v>26336</v>
      </c>
      <c r="O436" s="21">
        <f t="shared" ref="O436" si="588">SUM(O412:O435)</f>
        <v>36426</v>
      </c>
      <c r="P436" s="278">
        <f t="shared" ref="P436" si="589">SUM(P412:P435)</f>
        <v>16582</v>
      </c>
      <c r="Q436" s="279">
        <f t="shared" ref="Q436" si="590">SUM(Q412:Q435)</f>
        <v>20833</v>
      </c>
      <c r="R436" s="20">
        <f t="shared" ref="R436" si="591">SUM(R412:R435)</f>
        <v>21322</v>
      </c>
      <c r="S436" s="277">
        <f t="shared" ref="S436" si="592">SUM(S412:S435)</f>
        <v>23653</v>
      </c>
      <c r="T436" s="278">
        <f t="shared" ref="T436" si="593">SUM(T412:T435)</f>
        <v>9623</v>
      </c>
      <c r="U436" s="279">
        <f t="shared" ref="U436" si="594">SUM(U412:U435)</f>
        <v>12046</v>
      </c>
      <c r="V436" s="20">
        <f t="shared" ref="V436" si="595">SUM(V412:V435)</f>
        <v>26218</v>
      </c>
      <c r="W436" s="277">
        <f t="shared" ref="W436" si="596">SUM(W412:W435)</f>
        <v>30110</v>
      </c>
      <c r="X436" s="278">
        <f t="shared" ref="X436" si="597">SUM(X412:X435)</f>
        <v>24577</v>
      </c>
      <c r="Y436" s="279">
        <f t="shared" ref="Y436" si="598">SUM(Y412:Y435)</f>
        <v>15856</v>
      </c>
      <c r="Z436" s="20">
        <f t="shared" ref="Z436" si="599">SUM(Z412:Z435)</f>
        <v>55340</v>
      </c>
      <c r="AA436" s="277">
        <f t="shared" ref="AA436" si="600">SUM(AA412:AA435)</f>
        <v>47049</v>
      </c>
      <c r="AB436" s="175">
        <f>SUM(AB412:AB435)</f>
        <v>321585</v>
      </c>
      <c r="AC436" s="176">
        <f>SUM(AC412:AC435)</f>
        <v>321216</v>
      </c>
      <c r="BI436" s="242" t="s">
        <v>13</v>
      </c>
      <c r="BJ436" s="156">
        <f>SUM(BJ412:BJ435)</f>
        <v>0.99999999999999989</v>
      </c>
      <c r="BK436" s="157">
        <f t="shared" ref="BK436:CK436" si="601">SUM(BK412:BK435)</f>
        <v>1.0000000000000002</v>
      </c>
      <c r="BL436" s="156">
        <f t="shared" si="601"/>
        <v>1.0000000000000002</v>
      </c>
      <c r="BM436" s="157">
        <f t="shared" si="601"/>
        <v>0.99999999999999989</v>
      </c>
      <c r="BN436" s="156">
        <f t="shared" si="601"/>
        <v>1.0000000000000002</v>
      </c>
      <c r="BO436" s="157">
        <f t="shared" si="601"/>
        <v>0.99999999999999989</v>
      </c>
      <c r="BP436" s="156">
        <f t="shared" si="601"/>
        <v>1</v>
      </c>
      <c r="BQ436" s="157">
        <f t="shared" si="601"/>
        <v>1</v>
      </c>
      <c r="BR436" s="156">
        <f t="shared" si="601"/>
        <v>0.99999999999999989</v>
      </c>
      <c r="BS436" s="157">
        <f t="shared" si="601"/>
        <v>1.0000000000000002</v>
      </c>
      <c r="BT436" s="156">
        <f t="shared" si="601"/>
        <v>1</v>
      </c>
      <c r="BU436" s="157">
        <f t="shared" si="601"/>
        <v>0.99999999999999978</v>
      </c>
      <c r="BV436" s="156">
        <f t="shared" si="601"/>
        <v>0.99999999999999989</v>
      </c>
      <c r="BW436" s="157">
        <f t="shared" si="601"/>
        <v>1</v>
      </c>
      <c r="BX436" s="156">
        <f t="shared" si="601"/>
        <v>0.99999999999999978</v>
      </c>
      <c r="BY436" s="157">
        <f t="shared" si="601"/>
        <v>0.99999999999999989</v>
      </c>
      <c r="BZ436" s="156">
        <f t="shared" si="601"/>
        <v>1</v>
      </c>
      <c r="CA436" s="157">
        <f t="shared" si="601"/>
        <v>1</v>
      </c>
      <c r="CB436" s="156">
        <f t="shared" si="601"/>
        <v>1</v>
      </c>
      <c r="CC436" s="157">
        <f t="shared" si="601"/>
        <v>1.0000000000000002</v>
      </c>
      <c r="CD436" s="156">
        <f t="shared" si="601"/>
        <v>0.99999999999999989</v>
      </c>
      <c r="CE436" s="157">
        <f t="shared" si="601"/>
        <v>0.99999999999999989</v>
      </c>
      <c r="CF436" s="156">
        <f t="shared" si="601"/>
        <v>1</v>
      </c>
      <c r="CG436" s="157">
        <f t="shared" si="601"/>
        <v>0.99999999999999978</v>
      </c>
      <c r="CH436" s="156">
        <f t="shared" si="601"/>
        <v>1</v>
      </c>
      <c r="CI436" s="157">
        <f t="shared" si="601"/>
        <v>1</v>
      </c>
      <c r="CJ436" s="156">
        <f t="shared" si="601"/>
        <v>0.99999999999999989</v>
      </c>
      <c r="CK436" s="157">
        <f t="shared" si="601"/>
        <v>0.99999999999999989</v>
      </c>
    </row>
    <row r="437" spans="1:89" ht="14" thickTop="1">
      <c r="A437" s="190"/>
    </row>
    <row r="439" spans="1:89">
      <c r="A439" s="318">
        <f>+A408+1</f>
        <v>43539</v>
      </c>
      <c r="B439" s="318"/>
      <c r="C439" s="318"/>
      <c r="D439" s="318"/>
      <c r="BI439" s="317">
        <f>+BI408+1</f>
        <v>43539</v>
      </c>
      <c r="BJ439" s="317"/>
      <c r="BK439" s="317"/>
      <c r="BL439" s="317"/>
    </row>
    <row r="440" spans="1:89" ht="13.5" customHeight="1" thickBot="1">
      <c r="AE440" s="246" t="s">
        <v>87</v>
      </c>
    </row>
    <row r="441" spans="1:89" ht="15" thickTop="1" thickBot="1">
      <c r="A441" s="315" t="s">
        <v>0</v>
      </c>
      <c r="B441" s="309" t="s">
        <v>1</v>
      </c>
      <c r="C441" s="310"/>
      <c r="D441" s="309" t="s">
        <v>2</v>
      </c>
      <c r="E441" s="310"/>
      <c r="F441" s="309" t="s">
        <v>3</v>
      </c>
      <c r="G441" s="310"/>
      <c r="H441" s="309" t="s">
        <v>4</v>
      </c>
      <c r="I441" s="310"/>
      <c r="J441" s="309" t="s">
        <v>5</v>
      </c>
      <c r="K441" s="310"/>
      <c r="L441" s="309" t="s">
        <v>6</v>
      </c>
      <c r="M441" s="310"/>
      <c r="N441" s="309" t="s">
        <v>7</v>
      </c>
      <c r="O441" s="310"/>
      <c r="P441" s="309" t="s">
        <v>8</v>
      </c>
      <c r="Q441" s="310"/>
      <c r="R441" s="309" t="s">
        <v>9</v>
      </c>
      <c r="S441" s="310"/>
      <c r="T441" s="309" t="s">
        <v>10</v>
      </c>
      <c r="U441" s="310"/>
      <c r="V441" s="309" t="s">
        <v>11</v>
      </c>
      <c r="W441" s="310"/>
      <c r="X441" s="309" t="s">
        <v>12</v>
      </c>
      <c r="Y441" s="310"/>
      <c r="Z441" s="311" t="s">
        <v>40</v>
      </c>
      <c r="AA441" s="312"/>
      <c r="AB441" s="313" t="s">
        <v>41</v>
      </c>
      <c r="AC441" s="314"/>
      <c r="AE441" s="315" t="s">
        <v>0</v>
      </c>
      <c r="AF441" s="309" t="s">
        <v>1</v>
      </c>
      <c r="AG441" s="310"/>
      <c r="AH441" s="309" t="s">
        <v>2</v>
      </c>
      <c r="AI441" s="310"/>
      <c r="AJ441" s="309" t="s">
        <v>3</v>
      </c>
      <c r="AK441" s="310"/>
      <c r="AL441" s="309" t="s">
        <v>4</v>
      </c>
      <c r="AM441" s="310"/>
      <c r="AN441" s="309" t="s">
        <v>5</v>
      </c>
      <c r="AO441" s="310"/>
      <c r="AP441" s="309" t="s">
        <v>6</v>
      </c>
      <c r="AQ441" s="310"/>
      <c r="AR441" s="309" t="s">
        <v>7</v>
      </c>
      <c r="AS441" s="310"/>
      <c r="AT441" s="309" t="s">
        <v>8</v>
      </c>
      <c r="AU441" s="310"/>
      <c r="AV441" s="309" t="s">
        <v>9</v>
      </c>
      <c r="AW441" s="310"/>
      <c r="AX441" s="309" t="s">
        <v>10</v>
      </c>
      <c r="AY441" s="310"/>
      <c r="AZ441" s="309" t="s">
        <v>11</v>
      </c>
      <c r="BA441" s="310"/>
      <c r="BB441" s="309" t="s">
        <v>12</v>
      </c>
      <c r="BC441" s="310"/>
      <c r="BD441" s="311" t="s">
        <v>40</v>
      </c>
      <c r="BE441" s="312"/>
      <c r="BF441" s="313" t="s">
        <v>41</v>
      </c>
      <c r="BG441" s="314"/>
      <c r="BI441" s="315" t="s">
        <v>0</v>
      </c>
      <c r="BJ441" s="309" t="s">
        <v>1</v>
      </c>
      <c r="BK441" s="310"/>
      <c r="BL441" s="309" t="s">
        <v>2</v>
      </c>
      <c r="BM441" s="310"/>
      <c r="BN441" s="309" t="s">
        <v>3</v>
      </c>
      <c r="BO441" s="310"/>
      <c r="BP441" s="309" t="s">
        <v>4</v>
      </c>
      <c r="BQ441" s="310"/>
      <c r="BR441" s="309" t="s">
        <v>5</v>
      </c>
      <c r="BS441" s="310"/>
      <c r="BT441" s="309" t="s">
        <v>6</v>
      </c>
      <c r="BU441" s="310"/>
      <c r="BV441" s="309" t="s">
        <v>7</v>
      </c>
      <c r="BW441" s="310"/>
      <c r="BX441" s="309" t="s">
        <v>8</v>
      </c>
      <c r="BY441" s="310"/>
      <c r="BZ441" s="309" t="s">
        <v>9</v>
      </c>
      <c r="CA441" s="310"/>
      <c r="CB441" s="309" t="s">
        <v>10</v>
      </c>
      <c r="CC441" s="310"/>
      <c r="CD441" s="309" t="s">
        <v>11</v>
      </c>
      <c r="CE441" s="310"/>
      <c r="CF441" s="309" t="s">
        <v>12</v>
      </c>
      <c r="CG441" s="310"/>
      <c r="CH441" s="311" t="s">
        <v>40</v>
      </c>
      <c r="CI441" s="312"/>
      <c r="CJ441" s="309" t="s">
        <v>41</v>
      </c>
      <c r="CK441" s="310"/>
    </row>
    <row r="442" spans="1:89" ht="15" thickTop="1" thickBot="1">
      <c r="A442" s="316"/>
      <c r="B442" s="117" t="s">
        <v>14</v>
      </c>
      <c r="C442" s="118" t="s">
        <v>15</v>
      </c>
      <c r="D442" s="119" t="s">
        <v>14</v>
      </c>
      <c r="E442" s="120" t="s">
        <v>15</v>
      </c>
      <c r="F442" s="117" t="s">
        <v>14</v>
      </c>
      <c r="G442" s="118" t="s">
        <v>15</v>
      </c>
      <c r="H442" s="119" t="s">
        <v>14</v>
      </c>
      <c r="I442" s="120" t="s">
        <v>15</v>
      </c>
      <c r="J442" s="117" t="s">
        <v>14</v>
      </c>
      <c r="K442" s="118" t="s">
        <v>15</v>
      </c>
      <c r="L442" s="119" t="s">
        <v>14</v>
      </c>
      <c r="M442" s="117" t="s">
        <v>15</v>
      </c>
      <c r="N442" s="121" t="s">
        <v>14</v>
      </c>
      <c r="O442" s="122" t="s">
        <v>15</v>
      </c>
      <c r="P442" s="117" t="s">
        <v>14</v>
      </c>
      <c r="Q442" s="118" t="s">
        <v>15</v>
      </c>
      <c r="R442" s="119" t="s">
        <v>14</v>
      </c>
      <c r="S442" s="120" t="s">
        <v>15</v>
      </c>
      <c r="T442" s="117" t="s">
        <v>14</v>
      </c>
      <c r="U442" s="118" t="s">
        <v>15</v>
      </c>
      <c r="V442" s="119" t="s">
        <v>14</v>
      </c>
      <c r="W442" s="120" t="s">
        <v>15</v>
      </c>
      <c r="X442" s="117" t="s">
        <v>14</v>
      </c>
      <c r="Y442" s="118" t="s">
        <v>15</v>
      </c>
      <c r="Z442" s="28" t="s">
        <v>14</v>
      </c>
      <c r="AA442" s="123" t="s">
        <v>15</v>
      </c>
      <c r="AB442" s="177" t="s">
        <v>14</v>
      </c>
      <c r="AC442" s="178" t="s">
        <v>15</v>
      </c>
      <c r="AE442" s="316"/>
      <c r="AF442" s="117" t="s">
        <v>14</v>
      </c>
      <c r="AG442" s="118" t="s">
        <v>15</v>
      </c>
      <c r="AH442" s="119" t="s">
        <v>14</v>
      </c>
      <c r="AI442" s="120" t="s">
        <v>15</v>
      </c>
      <c r="AJ442" s="117" t="s">
        <v>14</v>
      </c>
      <c r="AK442" s="118" t="s">
        <v>15</v>
      </c>
      <c r="AL442" s="119" t="s">
        <v>14</v>
      </c>
      <c r="AM442" s="120" t="s">
        <v>15</v>
      </c>
      <c r="AN442" s="117" t="s">
        <v>14</v>
      </c>
      <c r="AO442" s="118" t="s">
        <v>15</v>
      </c>
      <c r="AP442" s="119" t="s">
        <v>14</v>
      </c>
      <c r="AQ442" s="117" t="s">
        <v>15</v>
      </c>
      <c r="AR442" s="121" t="s">
        <v>14</v>
      </c>
      <c r="AS442" s="122" t="s">
        <v>15</v>
      </c>
      <c r="AT442" s="117" t="s">
        <v>14</v>
      </c>
      <c r="AU442" s="118" t="s">
        <v>15</v>
      </c>
      <c r="AV442" s="119" t="s">
        <v>14</v>
      </c>
      <c r="AW442" s="120" t="s">
        <v>15</v>
      </c>
      <c r="AX442" s="117" t="s">
        <v>14</v>
      </c>
      <c r="AY442" s="118" t="s">
        <v>15</v>
      </c>
      <c r="AZ442" s="119" t="s">
        <v>14</v>
      </c>
      <c r="BA442" s="120" t="s">
        <v>15</v>
      </c>
      <c r="BB442" s="117" t="s">
        <v>14</v>
      </c>
      <c r="BC442" s="118" t="s">
        <v>15</v>
      </c>
      <c r="BD442" s="28" t="s">
        <v>14</v>
      </c>
      <c r="BE442" s="123" t="s">
        <v>15</v>
      </c>
      <c r="BF442" s="177" t="s">
        <v>14</v>
      </c>
      <c r="BG442" s="178" t="s">
        <v>15</v>
      </c>
      <c r="BI442" s="316"/>
      <c r="BJ442" s="117" t="s">
        <v>14</v>
      </c>
      <c r="BK442" s="118" t="s">
        <v>15</v>
      </c>
      <c r="BL442" s="119" t="s">
        <v>14</v>
      </c>
      <c r="BM442" s="120" t="s">
        <v>15</v>
      </c>
      <c r="BN442" s="117" t="s">
        <v>14</v>
      </c>
      <c r="BO442" s="118" t="s">
        <v>15</v>
      </c>
      <c r="BP442" s="119" t="s">
        <v>14</v>
      </c>
      <c r="BQ442" s="120" t="s">
        <v>15</v>
      </c>
      <c r="BR442" s="117" t="s">
        <v>14</v>
      </c>
      <c r="BS442" s="118" t="s">
        <v>15</v>
      </c>
      <c r="BT442" s="119" t="s">
        <v>14</v>
      </c>
      <c r="BU442" s="117" t="s">
        <v>15</v>
      </c>
      <c r="BV442" s="121" t="s">
        <v>14</v>
      </c>
      <c r="BW442" s="122" t="s">
        <v>15</v>
      </c>
      <c r="BX442" s="117" t="s">
        <v>14</v>
      </c>
      <c r="BY442" s="118" t="s">
        <v>15</v>
      </c>
      <c r="BZ442" s="119" t="s">
        <v>14</v>
      </c>
      <c r="CA442" s="120" t="s">
        <v>15</v>
      </c>
      <c r="CB442" s="117" t="s">
        <v>14</v>
      </c>
      <c r="CC442" s="118" t="s">
        <v>15</v>
      </c>
      <c r="CD442" s="119" t="s">
        <v>14</v>
      </c>
      <c r="CE442" s="120" t="s">
        <v>15</v>
      </c>
      <c r="CF442" s="117" t="s">
        <v>14</v>
      </c>
      <c r="CG442" s="118" t="s">
        <v>15</v>
      </c>
      <c r="CH442" s="28" t="s">
        <v>14</v>
      </c>
      <c r="CI442" s="123" t="s">
        <v>15</v>
      </c>
      <c r="CJ442" s="121" t="s">
        <v>14</v>
      </c>
      <c r="CK442" s="122" t="s">
        <v>15</v>
      </c>
    </row>
    <row r="443" spans="1:89" ht="14" thickTop="1">
      <c r="A443" s="126" t="s">
        <v>16</v>
      </c>
      <c r="B443" s="127"/>
      <c r="C443" s="189"/>
      <c r="D443" s="128"/>
      <c r="E443" s="181"/>
      <c r="F443" s="127"/>
      <c r="G443" s="129"/>
      <c r="H443" s="128"/>
      <c r="I443" s="181"/>
      <c r="J443" s="127"/>
      <c r="K443" s="129"/>
      <c r="L443" s="128"/>
      <c r="M443" s="127"/>
      <c r="N443" s="180"/>
      <c r="O443" s="182"/>
      <c r="P443" s="127"/>
      <c r="Q443" s="129"/>
      <c r="R443" s="128"/>
      <c r="S443" s="181"/>
      <c r="T443" s="127"/>
      <c r="U443" s="129"/>
      <c r="V443" s="128"/>
      <c r="W443" s="181"/>
      <c r="X443" s="127"/>
      <c r="Y443" s="129"/>
      <c r="Z443" s="187"/>
      <c r="AA443" s="188"/>
      <c r="AB443" s="171">
        <f>B443+D443+F443+H443+J443+L443+N443+P443+R443+T443+V443+X443+Z443</f>
        <v>0</v>
      </c>
      <c r="AC443" s="172">
        <f>C443+E443+G443+I443+K443+M443+O443+Q443+S443+U443+W443+Y443+AA443</f>
        <v>0</v>
      </c>
      <c r="AE443" s="254" t="str">
        <f>$AE$9</f>
        <v>07:00 - 07:59</v>
      </c>
      <c r="AF443" s="127">
        <f>SUMIF($A$9:$A$32,$AE443,B$443:B$466)</f>
        <v>6638</v>
      </c>
      <c r="AG443" s="189">
        <f t="shared" ref="AG443:BE445" si="602">SUMIF($A$9:$A$32,$AE443,C$443:C$466)</f>
        <v>1094</v>
      </c>
      <c r="AH443" s="128">
        <f t="shared" si="602"/>
        <v>1961</v>
      </c>
      <c r="AI443" s="181">
        <f t="shared" si="602"/>
        <v>1240</v>
      </c>
      <c r="AJ443" s="127">
        <f t="shared" si="602"/>
        <v>879</v>
      </c>
      <c r="AK443" s="129">
        <f t="shared" si="602"/>
        <v>611</v>
      </c>
      <c r="AL443" s="128">
        <f t="shared" si="602"/>
        <v>1275</v>
      </c>
      <c r="AM443" s="181">
        <f t="shared" si="602"/>
        <v>1419</v>
      </c>
      <c r="AN443" s="127">
        <f t="shared" si="602"/>
        <v>413</v>
      </c>
      <c r="AO443" s="129">
        <f t="shared" si="602"/>
        <v>981</v>
      </c>
      <c r="AP443" s="128">
        <f t="shared" si="602"/>
        <v>502</v>
      </c>
      <c r="AQ443" s="127">
        <f t="shared" si="602"/>
        <v>2698</v>
      </c>
      <c r="AR443" s="180">
        <f t="shared" si="602"/>
        <v>1757</v>
      </c>
      <c r="AS443" s="182">
        <f t="shared" si="602"/>
        <v>3109</v>
      </c>
      <c r="AT443" s="127">
        <f t="shared" si="602"/>
        <v>1443</v>
      </c>
      <c r="AU443" s="129">
        <f t="shared" si="602"/>
        <v>1684</v>
      </c>
      <c r="AV443" s="128">
        <f t="shared" si="602"/>
        <v>1826</v>
      </c>
      <c r="AW443" s="181">
        <f t="shared" si="602"/>
        <v>1672</v>
      </c>
      <c r="AX443" s="127">
        <f t="shared" si="602"/>
        <v>336</v>
      </c>
      <c r="AY443" s="129">
        <f t="shared" si="602"/>
        <v>1812</v>
      </c>
      <c r="AZ443" s="128">
        <f t="shared" si="602"/>
        <v>1061</v>
      </c>
      <c r="BA443" s="181">
        <f t="shared" si="602"/>
        <v>2531</v>
      </c>
      <c r="BB443" s="127">
        <f t="shared" si="602"/>
        <v>1487</v>
      </c>
      <c r="BC443" s="129">
        <f t="shared" si="602"/>
        <v>1598</v>
      </c>
      <c r="BD443" s="187">
        <f t="shared" si="602"/>
        <v>4652</v>
      </c>
      <c r="BE443" s="188">
        <f t="shared" si="602"/>
        <v>2369</v>
      </c>
      <c r="BF443" s="171">
        <f>AF443+AH443+AJ443+AL443+AN443+AP443+AR443+AT443+AV443+AX443+AZ443+BB443+BD443</f>
        <v>24230</v>
      </c>
      <c r="BG443" s="172">
        <f>AG443+AI443+AK443+AM443+AO443+AQ443+AS443+AU443+AW443+AY443+BA443+BC443+BE443</f>
        <v>22818</v>
      </c>
      <c r="BI443" s="126" t="s">
        <v>16</v>
      </c>
      <c r="BJ443" s="130">
        <f t="shared" ref="BJ443:CK443" si="603">B443/B467</f>
        <v>0</v>
      </c>
      <c r="BK443" s="131">
        <f t="shared" si="603"/>
        <v>0</v>
      </c>
      <c r="BL443" s="132">
        <f t="shared" si="603"/>
        <v>0</v>
      </c>
      <c r="BM443" s="133">
        <f t="shared" si="603"/>
        <v>0</v>
      </c>
      <c r="BN443" s="130">
        <f t="shared" si="603"/>
        <v>0</v>
      </c>
      <c r="BO443" s="131">
        <f t="shared" si="603"/>
        <v>0</v>
      </c>
      <c r="BP443" s="132">
        <f t="shared" si="603"/>
        <v>0</v>
      </c>
      <c r="BQ443" s="133">
        <f t="shared" si="603"/>
        <v>0</v>
      </c>
      <c r="BR443" s="130">
        <f t="shared" si="603"/>
        <v>0</v>
      </c>
      <c r="BS443" s="131">
        <f t="shared" si="603"/>
        <v>0</v>
      </c>
      <c r="BT443" s="132">
        <f t="shared" si="603"/>
        <v>0</v>
      </c>
      <c r="BU443" s="130">
        <f t="shared" si="603"/>
        <v>0</v>
      </c>
      <c r="BV443" s="134">
        <f t="shared" si="603"/>
        <v>0</v>
      </c>
      <c r="BW443" s="135">
        <f t="shared" si="603"/>
        <v>0</v>
      </c>
      <c r="BX443" s="130">
        <f t="shared" si="603"/>
        <v>0</v>
      </c>
      <c r="BY443" s="131">
        <f t="shared" si="603"/>
        <v>0</v>
      </c>
      <c r="BZ443" s="132">
        <f t="shared" si="603"/>
        <v>0</v>
      </c>
      <c r="CA443" s="133">
        <f t="shared" si="603"/>
        <v>0</v>
      </c>
      <c r="CB443" s="130">
        <f t="shared" si="603"/>
        <v>0</v>
      </c>
      <c r="CC443" s="131">
        <f t="shared" si="603"/>
        <v>0</v>
      </c>
      <c r="CD443" s="132">
        <f t="shared" si="603"/>
        <v>0</v>
      </c>
      <c r="CE443" s="133">
        <f t="shared" si="603"/>
        <v>0</v>
      </c>
      <c r="CF443" s="130">
        <f t="shared" si="603"/>
        <v>0</v>
      </c>
      <c r="CG443" s="131">
        <f t="shared" si="603"/>
        <v>0</v>
      </c>
      <c r="CH443" s="132">
        <f t="shared" si="603"/>
        <v>0</v>
      </c>
      <c r="CI443" s="130">
        <f t="shared" si="603"/>
        <v>0</v>
      </c>
      <c r="CJ443" s="136">
        <f t="shared" si="603"/>
        <v>0</v>
      </c>
      <c r="CK443" s="137">
        <f t="shared" si="603"/>
        <v>0</v>
      </c>
    </row>
    <row r="444" spans="1:89">
      <c r="A444" s="138" t="s">
        <v>17</v>
      </c>
      <c r="B444" s="192">
        <v>521</v>
      </c>
      <c r="C444" s="193">
        <v>1</v>
      </c>
      <c r="D444" s="194">
        <v>197</v>
      </c>
      <c r="E444" s="195">
        <v>0</v>
      </c>
      <c r="F444" s="192">
        <v>70</v>
      </c>
      <c r="G444" s="196">
        <v>1</v>
      </c>
      <c r="H444" s="194">
        <v>261</v>
      </c>
      <c r="I444" s="195">
        <v>8</v>
      </c>
      <c r="J444" s="192">
        <v>6</v>
      </c>
      <c r="K444" s="196">
        <v>4</v>
      </c>
      <c r="L444" s="194">
        <v>5</v>
      </c>
      <c r="M444" s="192">
        <v>5</v>
      </c>
      <c r="N444" s="197">
        <v>35</v>
      </c>
      <c r="O444" s="198">
        <v>14</v>
      </c>
      <c r="P444" s="192">
        <v>25</v>
      </c>
      <c r="Q444" s="196">
        <v>7</v>
      </c>
      <c r="R444" s="194">
        <v>10</v>
      </c>
      <c r="S444" s="195">
        <v>10</v>
      </c>
      <c r="T444" s="192">
        <v>0</v>
      </c>
      <c r="U444" s="196">
        <v>0</v>
      </c>
      <c r="V444" s="194">
        <v>7</v>
      </c>
      <c r="W444" s="195">
        <v>0</v>
      </c>
      <c r="X444" s="192">
        <v>1</v>
      </c>
      <c r="Y444" s="196">
        <v>0</v>
      </c>
      <c r="Z444" s="194">
        <v>0</v>
      </c>
      <c r="AA444" s="192">
        <v>0</v>
      </c>
      <c r="AB444" s="173">
        <f>B444+D444+F444+H444+J444+L444+N444+P444+R444+T444+V444+X444+Z444</f>
        <v>1138</v>
      </c>
      <c r="AC444" s="174">
        <f t="shared" ref="AC444:AC464" si="604">C444+E444+G444+I444+K444+M444+O444+Q444+S444+U444+W444+Y444+AA444</f>
        <v>50</v>
      </c>
      <c r="AE444" s="255" t="str">
        <f>$AE$10</f>
        <v>08:00 - 08:59</v>
      </c>
      <c r="AF444" s="127">
        <f>SUMIF($A$9:$A$32,$AE444,B$443:B$466)</f>
        <v>5180</v>
      </c>
      <c r="AG444" s="193">
        <f t="shared" si="602"/>
        <v>1111</v>
      </c>
      <c r="AH444" s="194">
        <f t="shared" si="602"/>
        <v>1733</v>
      </c>
      <c r="AI444" s="195">
        <f t="shared" si="602"/>
        <v>1270</v>
      </c>
      <c r="AJ444" s="192">
        <f t="shared" si="602"/>
        <v>784</v>
      </c>
      <c r="AK444" s="196">
        <f t="shared" si="602"/>
        <v>637</v>
      </c>
      <c r="AL444" s="194">
        <f t="shared" si="602"/>
        <v>1461</v>
      </c>
      <c r="AM444" s="195">
        <f t="shared" si="602"/>
        <v>2163</v>
      </c>
      <c r="AN444" s="192">
        <f t="shared" si="602"/>
        <v>350</v>
      </c>
      <c r="AO444" s="196">
        <f t="shared" si="602"/>
        <v>940</v>
      </c>
      <c r="AP444" s="194">
        <f t="shared" si="602"/>
        <v>512</v>
      </c>
      <c r="AQ444" s="192">
        <f t="shared" si="602"/>
        <v>2891</v>
      </c>
      <c r="AR444" s="197">
        <f t="shared" si="602"/>
        <v>1584</v>
      </c>
      <c r="AS444" s="198">
        <f t="shared" si="602"/>
        <v>3380</v>
      </c>
      <c r="AT444" s="192">
        <f t="shared" si="602"/>
        <v>1196</v>
      </c>
      <c r="AU444" s="196">
        <f t="shared" si="602"/>
        <v>1624</v>
      </c>
      <c r="AV444" s="194">
        <f t="shared" si="602"/>
        <v>1672</v>
      </c>
      <c r="AW444" s="195">
        <f t="shared" si="602"/>
        <v>1612</v>
      </c>
      <c r="AX444" s="192">
        <f t="shared" si="602"/>
        <v>317</v>
      </c>
      <c r="AY444" s="196">
        <f t="shared" si="602"/>
        <v>1509</v>
      </c>
      <c r="AZ444" s="194">
        <f t="shared" si="602"/>
        <v>915</v>
      </c>
      <c r="BA444" s="195">
        <f t="shared" si="602"/>
        <v>2580</v>
      </c>
      <c r="BB444" s="192">
        <f t="shared" si="602"/>
        <v>1336</v>
      </c>
      <c r="BC444" s="196">
        <f t="shared" si="602"/>
        <v>1565</v>
      </c>
      <c r="BD444" s="194">
        <f t="shared" si="602"/>
        <v>4551</v>
      </c>
      <c r="BE444" s="192">
        <f t="shared" si="602"/>
        <v>2387</v>
      </c>
      <c r="BF444" s="173">
        <f>SUM(AF444,AH444,AJ444,AL444,AN444,AP444,AR444,AT444,AV444,AX444,AZ444,BB444,BD444)</f>
        <v>21591</v>
      </c>
      <c r="BG444" s="174">
        <f>SUM(AG444,AI444,AK444,AM444,AO444,AQ444,AS444,AU444,AW444,AY444,BA444,BC444,BE444)</f>
        <v>23669</v>
      </c>
      <c r="BI444" s="138" t="s">
        <v>17</v>
      </c>
      <c r="BJ444" s="130">
        <f t="shared" ref="BJ444:CK444" si="605">B444/B467</f>
        <v>8.5334294231336188E-3</v>
      </c>
      <c r="BK444" s="131">
        <f t="shared" si="605"/>
        <v>2.6299179465600672E-5</v>
      </c>
      <c r="BL444" s="132">
        <f t="shared" si="605"/>
        <v>7.7318576082263824E-3</v>
      </c>
      <c r="BM444" s="133">
        <f t="shared" si="605"/>
        <v>0</v>
      </c>
      <c r="BN444" s="130">
        <f t="shared" si="605"/>
        <v>5.4717423591026338E-3</v>
      </c>
      <c r="BO444" s="131">
        <f t="shared" si="605"/>
        <v>1.1393414606357525E-4</v>
      </c>
      <c r="BP444" s="132">
        <f t="shared" si="605"/>
        <v>8.607327770998912E-3</v>
      </c>
      <c r="BQ444" s="133">
        <f t="shared" si="605"/>
        <v>1.7337407624125003E-4</v>
      </c>
      <c r="BR444" s="130">
        <f t="shared" si="605"/>
        <v>9.1939932577382772E-4</v>
      </c>
      <c r="BS444" s="131">
        <f t="shared" si="605"/>
        <v>4.9578582052553293E-4</v>
      </c>
      <c r="BT444" s="132">
        <f t="shared" si="605"/>
        <v>3.8613020310448683E-4</v>
      </c>
      <c r="BU444" s="130">
        <f t="shared" si="605"/>
        <v>2.0073871848402119E-4</v>
      </c>
      <c r="BV444" s="134">
        <f t="shared" si="605"/>
        <v>1.2433834239226971E-3</v>
      </c>
      <c r="BW444" s="135">
        <f t="shared" si="605"/>
        <v>3.6118779185263539E-4</v>
      </c>
      <c r="BX444" s="130">
        <f t="shared" si="605"/>
        <v>1.4298787462823153E-3</v>
      </c>
      <c r="BY444" s="131">
        <f t="shared" si="605"/>
        <v>3.3252577074723293E-4</v>
      </c>
      <c r="BZ444" s="132">
        <f t="shared" si="605"/>
        <v>4.3291917399021604E-4</v>
      </c>
      <c r="CA444" s="133">
        <f t="shared" si="605"/>
        <v>4.1184465219719124E-4</v>
      </c>
      <c r="CB444" s="130">
        <f t="shared" si="605"/>
        <v>0</v>
      </c>
      <c r="CC444" s="131">
        <f t="shared" si="605"/>
        <v>0</v>
      </c>
      <c r="CD444" s="132">
        <f t="shared" si="605"/>
        <v>2.5230680507497115E-4</v>
      </c>
      <c r="CE444" s="133">
        <f t="shared" si="605"/>
        <v>0</v>
      </c>
      <c r="CF444" s="130">
        <f t="shared" si="605"/>
        <v>3.6342491641226921E-5</v>
      </c>
      <c r="CG444" s="131">
        <f t="shared" si="605"/>
        <v>0</v>
      </c>
      <c r="CH444" s="132">
        <f t="shared" si="605"/>
        <v>0</v>
      </c>
      <c r="CI444" s="130">
        <f t="shared" si="605"/>
        <v>0</v>
      </c>
      <c r="CJ444" s="136">
        <f t="shared" si="605"/>
        <v>3.3187905370724649E-3</v>
      </c>
      <c r="CK444" s="137">
        <f t="shared" si="605"/>
        <v>1.4604808487146307E-4</v>
      </c>
    </row>
    <row r="445" spans="1:89" ht="14" thickBot="1">
      <c r="A445" s="147" t="s">
        <v>18</v>
      </c>
      <c r="B445" s="199">
        <v>3348</v>
      </c>
      <c r="C445" s="200">
        <v>0</v>
      </c>
      <c r="D445" s="201">
        <v>1137</v>
      </c>
      <c r="E445" s="202">
        <v>67</v>
      </c>
      <c r="F445" s="199">
        <v>425</v>
      </c>
      <c r="G445" s="203">
        <v>34</v>
      </c>
      <c r="H445" s="201">
        <v>1190</v>
      </c>
      <c r="I445" s="202">
        <v>235</v>
      </c>
      <c r="J445" s="199">
        <v>86</v>
      </c>
      <c r="K445" s="203">
        <v>77</v>
      </c>
      <c r="L445" s="201">
        <v>78</v>
      </c>
      <c r="M445" s="199">
        <v>471</v>
      </c>
      <c r="N445" s="204">
        <v>526</v>
      </c>
      <c r="O445" s="205">
        <v>673</v>
      </c>
      <c r="P445" s="199">
        <v>329</v>
      </c>
      <c r="Q445" s="203">
        <v>407</v>
      </c>
      <c r="R445" s="201">
        <v>448</v>
      </c>
      <c r="S445" s="202">
        <v>503</v>
      </c>
      <c r="T445" s="199">
        <v>89</v>
      </c>
      <c r="U445" s="203">
        <v>385</v>
      </c>
      <c r="V445" s="201">
        <v>319</v>
      </c>
      <c r="W445" s="202">
        <v>771</v>
      </c>
      <c r="X445" s="199">
        <v>404</v>
      </c>
      <c r="Y445" s="203">
        <v>533</v>
      </c>
      <c r="Z445" s="201">
        <v>1227</v>
      </c>
      <c r="AA445" s="199">
        <v>595</v>
      </c>
      <c r="AB445" s="173">
        <f>B445+D445+F445+H445+J445+L445+N445+P445+R445+T445+V445+X445+Z445</f>
        <v>9606</v>
      </c>
      <c r="AC445" s="174">
        <f t="shared" si="604"/>
        <v>4751</v>
      </c>
      <c r="AE445" s="254" t="str">
        <f>$AE$11</f>
        <v>09:00 - 09:59</v>
      </c>
      <c r="AF445" s="127">
        <f>SUMIF($A$9:$A$32,$AE445,B$443:B$466)</f>
        <v>4563</v>
      </c>
      <c r="AG445" s="200">
        <f t="shared" si="602"/>
        <v>1264</v>
      </c>
      <c r="AH445" s="201">
        <f t="shared" si="602"/>
        <v>1676</v>
      </c>
      <c r="AI445" s="202">
        <f t="shared" si="602"/>
        <v>1165</v>
      </c>
      <c r="AJ445" s="199">
        <f t="shared" si="602"/>
        <v>735</v>
      </c>
      <c r="AK445" s="203">
        <f t="shared" si="602"/>
        <v>542</v>
      </c>
      <c r="AL445" s="201">
        <f t="shared" si="602"/>
        <v>1501</v>
      </c>
      <c r="AM445" s="202">
        <f t="shared" si="602"/>
        <v>2182</v>
      </c>
      <c r="AN445" s="199">
        <f t="shared" si="602"/>
        <v>330</v>
      </c>
      <c r="AO445" s="203">
        <f t="shared" si="602"/>
        <v>919</v>
      </c>
      <c r="AP445" s="201">
        <f t="shared" si="602"/>
        <v>493</v>
      </c>
      <c r="AQ445" s="199">
        <f t="shared" si="602"/>
        <v>2267</v>
      </c>
      <c r="AR445" s="204">
        <f t="shared" si="602"/>
        <v>1474</v>
      </c>
      <c r="AS445" s="205">
        <f t="shared" si="602"/>
        <v>2941</v>
      </c>
      <c r="AT445" s="199">
        <f t="shared" si="602"/>
        <v>1010</v>
      </c>
      <c r="AU445" s="203">
        <f t="shared" si="602"/>
        <v>1462</v>
      </c>
      <c r="AV445" s="201">
        <f t="shared" si="602"/>
        <v>1678</v>
      </c>
      <c r="AW445" s="202">
        <f t="shared" si="602"/>
        <v>1304</v>
      </c>
      <c r="AX445" s="199">
        <f t="shared" si="602"/>
        <v>311</v>
      </c>
      <c r="AY445" s="203">
        <f t="shared" si="602"/>
        <v>1079</v>
      </c>
      <c r="AZ445" s="201">
        <f t="shared" si="602"/>
        <v>847</v>
      </c>
      <c r="BA445" s="202">
        <f t="shared" si="602"/>
        <v>2791</v>
      </c>
      <c r="BB445" s="199">
        <f t="shared" si="602"/>
        <v>1154</v>
      </c>
      <c r="BC445" s="203">
        <f t="shared" si="602"/>
        <v>1379</v>
      </c>
      <c r="BD445" s="201">
        <f t="shared" si="602"/>
        <v>3650</v>
      </c>
      <c r="BE445" s="199">
        <f t="shared" si="602"/>
        <v>2385</v>
      </c>
      <c r="BF445" s="173">
        <f>SUM(AF445,AH445,AJ445,AL445,AN445,AP445,AR445,AT445,AV445,AX445,AZ445,BB445,BD445)</f>
        <v>19422</v>
      </c>
      <c r="BG445" s="174">
        <f>SUM(AG445,AI445,AK445,AM445,AO445,AQ445,AS445,AU445,AW445,AY445,BA445,BC445,BE445)</f>
        <v>21680</v>
      </c>
      <c r="BI445" s="147" t="s">
        <v>18</v>
      </c>
      <c r="BJ445" s="130">
        <f t="shared" ref="BJ445:CK445" si="606">B445/B467</f>
        <v>5.4836701935991092E-2</v>
      </c>
      <c r="BK445" s="131">
        <f t="shared" si="606"/>
        <v>0</v>
      </c>
      <c r="BL445" s="132">
        <f t="shared" si="606"/>
        <v>4.4624985281996939E-2</v>
      </c>
      <c r="BM445" s="133">
        <f t="shared" si="606"/>
        <v>3.1892612338156891E-3</v>
      </c>
      <c r="BN445" s="130">
        <f t="shared" si="606"/>
        <v>3.322129289455171E-2</v>
      </c>
      <c r="BO445" s="131">
        <f t="shared" si="606"/>
        <v>3.8737609661615587E-3</v>
      </c>
      <c r="BP445" s="132">
        <f t="shared" si="606"/>
        <v>3.9244138112983544E-2</v>
      </c>
      <c r="BQ445" s="133">
        <f t="shared" si="606"/>
        <v>5.0928634895867197E-3</v>
      </c>
      <c r="BR445" s="130">
        <f t="shared" si="606"/>
        <v>1.3178057002758198E-2</v>
      </c>
      <c r="BS445" s="131">
        <f t="shared" si="606"/>
        <v>9.5438770451165104E-3</v>
      </c>
      <c r="BT445" s="132">
        <f t="shared" si="606"/>
        <v>6.0236311684299946E-3</v>
      </c>
      <c r="BU445" s="130">
        <f t="shared" si="606"/>
        <v>1.8909587281194795E-2</v>
      </c>
      <c r="BV445" s="134">
        <f t="shared" si="606"/>
        <v>1.8686276599523963E-2</v>
      </c>
      <c r="BW445" s="135">
        <f t="shared" si="606"/>
        <v>1.7362813136915973E-2</v>
      </c>
      <c r="BX445" s="130">
        <f t="shared" si="606"/>
        <v>1.8817204301075269E-2</v>
      </c>
      <c r="BY445" s="131">
        <f t="shared" si="606"/>
        <v>1.9333998384874828E-2</v>
      </c>
      <c r="BZ445" s="132">
        <f t="shared" si="606"/>
        <v>1.9394778994761677E-2</v>
      </c>
      <c r="CA445" s="133">
        <f t="shared" si="606"/>
        <v>2.0715786005518717E-2</v>
      </c>
      <c r="CB445" s="130">
        <f t="shared" si="606"/>
        <v>8.5799672225971273E-3</v>
      </c>
      <c r="CC445" s="131">
        <f t="shared" si="606"/>
        <v>3.1085991118288251E-2</v>
      </c>
      <c r="CD445" s="132">
        <f t="shared" si="606"/>
        <v>1.1497981545559401E-2</v>
      </c>
      <c r="CE445" s="133">
        <f t="shared" si="606"/>
        <v>2.4249858463861105E-2</v>
      </c>
      <c r="CF445" s="130">
        <f t="shared" si="606"/>
        <v>1.4682366623055677E-2</v>
      </c>
      <c r="CG445" s="131">
        <f t="shared" si="606"/>
        <v>3.3134402586099711E-2</v>
      </c>
      <c r="CH445" s="132">
        <f t="shared" si="606"/>
        <v>2.0654131667985253E-2</v>
      </c>
      <c r="CI445" s="130">
        <f t="shared" si="606"/>
        <v>1.1651359978068028E-2</v>
      </c>
      <c r="CJ445" s="136">
        <f t="shared" si="606"/>
        <v>2.8014325043161776E-2</v>
      </c>
      <c r="CK445" s="137">
        <f t="shared" si="606"/>
        <v>1.3877489024486421E-2</v>
      </c>
    </row>
    <row r="446" spans="1:89" ht="15" thickTop="1" thickBot="1">
      <c r="A446" s="138" t="s">
        <v>19</v>
      </c>
      <c r="B446" s="192">
        <v>6611</v>
      </c>
      <c r="C446" s="193">
        <v>584</v>
      </c>
      <c r="D446" s="194">
        <v>2323</v>
      </c>
      <c r="E446" s="195">
        <v>670</v>
      </c>
      <c r="F446" s="192">
        <v>950</v>
      </c>
      <c r="G446" s="196">
        <v>271</v>
      </c>
      <c r="H446" s="194">
        <v>1286</v>
      </c>
      <c r="I446" s="195">
        <v>1197</v>
      </c>
      <c r="J446" s="192">
        <v>229</v>
      </c>
      <c r="K446" s="196">
        <v>427</v>
      </c>
      <c r="L446" s="194">
        <v>343</v>
      </c>
      <c r="M446" s="192">
        <v>1228</v>
      </c>
      <c r="N446" s="197">
        <v>1226</v>
      </c>
      <c r="O446" s="198">
        <v>1866</v>
      </c>
      <c r="P446" s="192">
        <v>985</v>
      </c>
      <c r="Q446" s="196">
        <v>885</v>
      </c>
      <c r="R446" s="194">
        <v>1199</v>
      </c>
      <c r="S446" s="195">
        <v>1267</v>
      </c>
      <c r="T446" s="192">
        <v>299</v>
      </c>
      <c r="U446" s="196">
        <v>1020</v>
      </c>
      <c r="V446" s="194">
        <v>837</v>
      </c>
      <c r="W446" s="195">
        <v>1871</v>
      </c>
      <c r="X446" s="192">
        <v>1063</v>
      </c>
      <c r="Y446" s="196">
        <v>1210</v>
      </c>
      <c r="Z446" s="194">
        <v>3180</v>
      </c>
      <c r="AA446" s="192">
        <v>1924</v>
      </c>
      <c r="AB446" s="173">
        <f>B446+D446+F446+H446+J446+L446+N446+P446+R446+T446+V446+X446+Z446</f>
        <v>20531</v>
      </c>
      <c r="AC446" s="174">
        <f t="shared" si="604"/>
        <v>14420</v>
      </c>
      <c r="AE446" s="253" t="s">
        <v>13</v>
      </c>
      <c r="AF446" s="20">
        <f t="shared" ref="AF446:BG446" si="607">SUM(AF443:AF445)</f>
        <v>16381</v>
      </c>
      <c r="AG446" s="21">
        <f t="shared" si="607"/>
        <v>3469</v>
      </c>
      <c r="AH446" s="20">
        <f t="shared" si="607"/>
        <v>5370</v>
      </c>
      <c r="AI446" s="21">
        <f t="shared" si="607"/>
        <v>3675</v>
      </c>
      <c r="AJ446" s="20">
        <f t="shared" si="607"/>
        <v>2398</v>
      </c>
      <c r="AK446" s="21">
        <f t="shared" si="607"/>
        <v>1790</v>
      </c>
      <c r="AL446" s="20">
        <f t="shared" si="607"/>
        <v>4237</v>
      </c>
      <c r="AM446" s="21">
        <f t="shared" si="607"/>
        <v>5764</v>
      </c>
      <c r="AN446" s="20">
        <f t="shared" si="607"/>
        <v>1093</v>
      </c>
      <c r="AO446" s="21">
        <f t="shared" si="607"/>
        <v>2840</v>
      </c>
      <c r="AP446" s="20">
        <f t="shared" si="607"/>
        <v>1507</v>
      </c>
      <c r="AQ446" s="21">
        <f t="shared" si="607"/>
        <v>7856</v>
      </c>
      <c r="AR446" s="20">
        <f t="shared" si="607"/>
        <v>4815</v>
      </c>
      <c r="AS446" s="21">
        <f t="shared" si="607"/>
        <v>9430</v>
      </c>
      <c r="AT446" s="20">
        <f t="shared" si="607"/>
        <v>3649</v>
      </c>
      <c r="AU446" s="21">
        <f t="shared" si="607"/>
        <v>4770</v>
      </c>
      <c r="AV446" s="20">
        <f t="shared" si="607"/>
        <v>5176</v>
      </c>
      <c r="AW446" s="21">
        <f t="shared" si="607"/>
        <v>4588</v>
      </c>
      <c r="AX446" s="20">
        <f t="shared" si="607"/>
        <v>964</v>
      </c>
      <c r="AY446" s="21">
        <f t="shared" si="607"/>
        <v>4400</v>
      </c>
      <c r="AZ446" s="20">
        <f t="shared" si="607"/>
        <v>2823</v>
      </c>
      <c r="BA446" s="21">
        <f t="shared" si="607"/>
        <v>7902</v>
      </c>
      <c r="BB446" s="20">
        <f t="shared" si="607"/>
        <v>3977</v>
      </c>
      <c r="BC446" s="21">
        <f t="shared" si="607"/>
        <v>4542</v>
      </c>
      <c r="BD446" s="20">
        <f t="shared" si="607"/>
        <v>12853</v>
      </c>
      <c r="BE446" s="21">
        <f t="shared" si="607"/>
        <v>7141</v>
      </c>
      <c r="BF446" s="175">
        <f t="shared" si="607"/>
        <v>65243</v>
      </c>
      <c r="BG446" s="176">
        <f t="shared" si="607"/>
        <v>68167</v>
      </c>
      <c r="BI446" s="138" t="s">
        <v>19</v>
      </c>
      <c r="BJ446" s="130">
        <f t="shared" ref="BJ446:CK446" si="608">B446/B467</f>
        <v>0.10828119369738265</v>
      </c>
      <c r="BK446" s="131">
        <f t="shared" si="608"/>
        <v>1.5358720807910793E-2</v>
      </c>
      <c r="BL446" s="132">
        <f t="shared" si="608"/>
        <v>9.1173122964009576E-2</v>
      </c>
      <c r="BM446" s="133">
        <f t="shared" si="608"/>
        <v>3.1892612338156892E-2</v>
      </c>
      <c r="BN446" s="130">
        <f t="shared" si="608"/>
        <v>7.4259360587821469E-2</v>
      </c>
      <c r="BO446" s="131">
        <f t="shared" si="608"/>
        <v>3.0876153583228892E-2</v>
      </c>
      <c r="BP446" s="132">
        <f t="shared" si="608"/>
        <v>4.2410051775879698E-2</v>
      </c>
      <c r="BQ446" s="133">
        <f t="shared" si="608"/>
        <v>2.5941096157597036E-2</v>
      </c>
      <c r="BR446" s="130">
        <f t="shared" si="608"/>
        <v>3.509040760036776E-2</v>
      </c>
      <c r="BS446" s="131">
        <f t="shared" si="608"/>
        <v>5.2925136341100645E-2</v>
      </c>
      <c r="BT446" s="132">
        <f t="shared" si="608"/>
        <v>2.6488531932967796E-2</v>
      </c>
      <c r="BU446" s="130">
        <f t="shared" si="608"/>
        <v>4.9301429259675608E-2</v>
      </c>
      <c r="BV446" s="134">
        <f t="shared" si="608"/>
        <v>4.3553945077977906E-2</v>
      </c>
      <c r="BW446" s="135">
        <f t="shared" si="608"/>
        <v>4.8141172828358399E-2</v>
      </c>
      <c r="BX446" s="130">
        <f t="shared" si="608"/>
        <v>5.6337222603523224E-2</v>
      </c>
      <c r="BY446" s="131">
        <f t="shared" si="608"/>
        <v>4.2040758158757303E-2</v>
      </c>
      <c r="BZ446" s="132">
        <f t="shared" si="608"/>
        <v>5.1907008961426901E-2</v>
      </c>
      <c r="CA446" s="133">
        <f t="shared" si="608"/>
        <v>5.2180717433384129E-2</v>
      </c>
      <c r="CB446" s="130">
        <f t="shared" si="608"/>
        <v>2.8824833702882482E-2</v>
      </c>
      <c r="CC446" s="131">
        <f t="shared" si="608"/>
        <v>8.2357690754945492E-2</v>
      </c>
      <c r="CD446" s="132">
        <f t="shared" si="608"/>
        <v>3.0168685121107267E-2</v>
      </c>
      <c r="CE446" s="133">
        <f t="shared" si="608"/>
        <v>5.8847581304648677E-2</v>
      </c>
      <c r="CF446" s="130">
        <f t="shared" si="608"/>
        <v>3.8632068614624218E-2</v>
      </c>
      <c r="CG446" s="131">
        <f t="shared" si="608"/>
        <v>7.5220688797712293E-2</v>
      </c>
      <c r="CH446" s="132">
        <f t="shared" si="608"/>
        <v>5.3529045398690391E-2</v>
      </c>
      <c r="CI446" s="130">
        <f t="shared" si="608"/>
        <v>3.767599428202166E-2</v>
      </c>
      <c r="CJ446" s="136">
        <f t="shared" si="608"/>
        <v>5.9875297466287156E-2</v>
      </c>
      <c r="CK446" s="137">
        <f t="shared" si="608"/>
        <v>4.2120267676929952E-2</v>
      </c>
    </row>
    <row r="447" spans="1:89" ht="14" thickTop="1">
      <c r="A447" s="147" t="s">
        <v>20</v>
      </c>
      <c r="B447" s="199">
        <v>6638</v>
      </c>
      <c r="C447" s="200">
        <v>1094</v>
      </c>
      <c r="D447" s="201">
        <v>1961</v>
      </c>
      <c r="E447" s="202">
        <v>1240</v>
      </c>
      <c r="F447" s="199">
        <v>879</v>
      </c>
      <c r="G447" s="203">
        <v>611</v>
      </c>
      <c r="H447" s="201">
        <v>1275</v>
      </c>
      <c r="I447" s="202">
        <v>1419</v>
      </c>
      <c r="J447" s="199">
        <v>413</v>
      </c>
      <c r="K447" s="203">
        <v>981</v>
      </c>
      <c r="L447" s="201">
        <v>502</v>
      </c>
      <c r="M447" s="199">
        <v>2698</v>
      </c>
      <c r="N447" s="204">
        <v>1757</v>
      </c>
      <c r="O447" s="205">
        <v>3109</v>
      </c>
      <c r="P447" s="199">
        <v>1443</v>
      </c>
      <c r="Q447" s="203">
        <v>1684</v>
      </c>
      <c r="R447" s="201">
        <v>1826</v>
      </c>
      <c r="S447" s="202">
        <v>1672</v>
      </c>
      <c r="T447" s="199">
        <v>336</v>
      </c>
      <c r="U447" s="203">
        <v>1812</v>
      </c>
      <c r="V447" s="201">
        <v>1061</v>
      </c>
      <c r="W447" s="202">
        <v>2531</v>
      </c>
      <c r="X447" s="199">
        <v>1487</v>
      </c>
      <c r="Y447" s="203">
        <v>1598</v>
      </c>
      <c r="Z447" s="201">
        <v>4652</v>
      </c>
      <c r="AA447" s="199">
        <v>2369</v>
      </c>
      <c r="AB447" s="173">
        <f t="shared" ref="AB447:AB463" si="609">B447+D447+F447+H447+J447+L447+N447+P447+R447+T447+V447+X447+Z447</f>
        <v>24230</v>
      </c>
      <c r="AC447" s="174">
        <f t="shared" si="604"/>
        <v>22818</v>
      </c>
      <c r="BI447" s="147" t="s">
        <v>20</v>
      </c>
      <c r="BJ447" s="130">
        <f t="shared" ref="BJ447:CK447" si="610">B447/B467</f>
        <v>0.10872342516460838</v>
      </c>
      <c r="BK447" s="131">
        <f t="shared" si="610"/>
        <v>2.8771302335367135E-2</v>
      </c>
      <c r="BL447" s="132">
        <f t="shared" si="610"/>
        <v>7.6965344008791556E-2</v>
      </c>
      <c r="BM447" s="133">
        <f t="shared" si="610"/>
        <v>5.9025133282559025E-2</v>
      </c>
      <c r="BN447" s="130">
        <f t="shared" si="610"/>
        <v>6.8709450480731654E-2</v>
      </c>
      <c r="BO447" s="131">
        <f t="shared" si="610"/>
        <v>6.9613763244844473E-2</v>
      </c>
      <c r="BP447" s="132">
        <f t="shared" si="610"/>
        <v>4.2047290835339514E-2</v>
      </c>
      <c r="BQ447" s="133">
        <f t="shared" si="610"/>
        <v>3.0752226773291723E-2</v>
      </c>
      <c r="BR447" s="130">
        <f t="shared" si="610"/>
        <v>6.3285320257431818E-2</v>
      </c>
      <c r="BS447" s="131">
        <f t="shared" si="610"/>
        <v>0.12159147248388696</v>
      </c>
      <c r="BT447" s="132">
        <f t="shared" si="610"/>
        <v>3.8767472391690476E-2</v>
      </c>
      <c r="BU447" s="130">
        <f t="shared" si="610"/>
        <v>0.10831861249397784</v>
      </c>
      <c r="BV447" s="134">
        <f t="shared" si="610"/>
        <v>6.2417847880919392E-2</v>
      </c>
      <c r="BW447" s="135">
        <f t="shared" si="610"/>
        <v>8.0209488919274527E-2</v>
      </c>
      <c r="BX447" s="130">
        <f t="shared" si="610"/>
        <v>8.253260123541524E-2</v>
      </c>
      <c r="BY447" s="131">
        <f t="shared" si="610"/>
        <v>7.9996199705477181E-2</v>
      </c>
      <c r="BZ447" s="132">
        <f t="shared" si="610"/>
        <v>7.9051041170613442E-2</v>
      </c>
      <c r="CA447" s="133">
        <f t="shared" si="610"/>
        <v>6.8860425847370371E-2</v>
      </c>
      <c r="CB447" s="130">
        <f t="shared" si="610"/>
        <v>3.239178636845657E-2</v>
      </c>
      <c r="CC447" s="131">
        <f t="shared" si="610"/>
        <v>0.14630601534113846</v>
      </c>
      <c r="CD447" s="132">
        <f t="shared" si="610"/>
        <v>3.8242502883506342E-2</v>
      </c>
      <c r="CE447" s="133">
        <f t="shared" si="610"/>
        <v>7.9606215009121212E-2</v>
      </c>
      <c r="CF447" s="130">
        <f t="shared" si="610"/>
        <v>5.4041285070504437E-2</v>
      </c>
      <c r="CG447" s="131">
        <f t="shared" si="610"/>
        <v>9.9341041899788637E-2</v>
      </c>
      <c r="CH447" s="132">
        <f t="shared" si="610"/>
        <v>7.8307270187014999E-2</v>
      </c>
      <c r="CI447" s="130">
        <f t="shared" si="610"/>
        <v>4.6390036618559928E-2</v>
      </c>
      <c r="CJ447" s="136">
        <f t="shared" si="610"/>
        <v>7.0662824879846944E-2</v>
      </c>
      <c r="CK447" s="137">
        <f t="shared" si="610"/>
        <v>6.6650504011940892E-2</v>
      </c>
    </row>
    <row r="448" spans="1:89" ht="14" thickBot="1">
      <c r="A448" s="138" t="s">
        <v>21</v>
      </c>
      <c r="B448" s="192">
        <v>5180</v>
      </c>
      <c r="C448" s="193">
        <v>1111</v>
      </c>
      <c r="D448" s="194">
        <v>1733</v>
      </c>
      <c r="E448" s="195">
        <v>1270</v>
      </c>
      <c r="F448" s="192">
        <v>784</v>
      </c>
      <c r="G448" s="196">
        <v>637</v>
      </c>
      <c r="H448" s="194">
        <v>1461</v>
      </c>
      <c r="I448" s="195">
        <v>2163</v>
      </c>
      <c r="J448" s="192">
        <v>350</v>
      </c>
      <c r="K448" s="196">
        <v>940</v>
      </c>
      <c r="L448" s="194">
        <v>512</v>
      </c>
      <c r="M448" s="192">
        <v>2891</v>
      </c>
      <c r="N448" s="197">
        <v>1584</v>
      </c>
      <c r="O448" s="198">
        <v>3380</v>
      </c>
      <c r="P448" s="192">
        <v>1196</v>
      </c>
      <c r="Q448" s="196">
        <v>1624</v>
      </c>
      <c r="R448" s="194">
        <v>1672</v>
      </c>
      <c r="S448" s="195">
        <v>1612</v>
      </c>
      <c r="T448" s="192">
        <v>317</v>
      </c>
      <c r="U448" s="196">
        <v>1509</v>
      </c>
      <c r="V448" s="194">
        <v>915</v>
      </c>
      <c r="W448" s="195">
        <v>2580</v>
      </c>
      <c r="X448" s="192">
        <v>1336</v>
      </c>
      <c r="Y448" s="196">
        <v>1565</v>
      </c>
      <c r="Z448" s="194">
        <v>4551</v>
      </c>
      <c r="AA448" s="192">
        <v>2387</v>
      </c>
      <c r="AB448" s="173">
        <f t="shared" si="609"/>
        <v>21591</v>
      </c>
      <c r="AC448" s="174">
        <f t="shared" si="604"/>
        <v>23669</v>
      </c>
      <c r="AE448" s="246" t="s">
        <v>88</v>
      </c>
      <c r="BI448" s="138" t="s">
        <v>21</v>
      </c>
      <c r="BJ448" s="130">
        <f t="shared" ref="BJ448:CK448" si="611">B448/B467</f>
        <v>8.4842925934418709E-2</v>
      </c>
      <c r="BK448" s="131">
        <f t="shared" si="611"/>
        <v>2.9218388386282348E-2</v>
      </c>
      <c r="BL448" s="132">
        <f t="shared" si="611"/>
        <v>6.801679814749402E-2</v>
      </c>
      <c r="BM448" s="133">
        <f t="shared" si="611"/>
        <v>6.0453160700685453E-2</v>
      </c>
      <c r="BN448" s="130">
        <f t="shared" si="611"/>
        <v>6.12835144219495E-2</v>
      </c>
      <c r="BO448" s="131">
        <f t="shared" si="611"/>
        <v>7.2576051042497439E-2</v>
      </c>
      <c r="BP448" s="132">
        <f t="shared" si="611"/>
        <v>4.8181248557200802E-2</v>
      </c>
      <c r="BQ448" s="133">
        <f t="shared" si="611"/>
        <v>4.6876015863727978E-2</v>
      </c>
      <c r="BR448" s="130">
        <f t="shared" si="611"/>
        <v>5.3631627336806618E-2</v>
      </c>
      <c r="BS448" s="131">
        <f t="shared" si="611"/>
        <v>0.11650966782350025</v>
      </c>
      <c r="BT448" s="132">
        <f t="shared" si="611"/>
        <v>3.9539732797899449E-2</v>
      </c>
      <c r="BU448" s="130">
        <f t="shared" si="611"/>
        <v>0.11606712702746105</v>
      </c>
      <c r="BV448" s="134">
        <f t="shared" si="611"/>
        <v>5.6271981242672922E-2</v>
      </c>
      <c r="BW448" s="135">
        <f t="shared" si="611"/>
        <v>8.7201052604421972E-2</v>
      </c>
      <c r="BX448" s="130">
        <f t="shared" si="611"/>
        <v>6.840539922214596E-2</v>
      </c>
      <c r="BY448" s="131">
        <f t="shared" si="611"/>
        <v>7.7145978813358038E-2</v>
      </c>
      <c r="BZ448" s="132">
        <f t="shared" si="611"/>
        <v>7.2384085891164116E-2</v>
      </c>
      <c r="CA448" s="133">
        <f t="shared" si="611"/>
        <v>6.6389357934187224E-2</v>
      </c>
      <c r="CB448" s="130">
        <f t="shared" si="611"/>
        <v>3.056010797262123E-2</v>
      </c>
      <c r="CC448" s="131">
        <f t="shared" si="611"/>
        <v>0.12184093661687526</v>
      </c>
      <c r="CD448" s="132">
        <f t="shared" si="611"/>
        <v>3.2980103806228372E-2</v>
      </c>
      <c r="CE448" s="133">
        <f t="shared" si="611"/>
        <v>8.1147386299301752E-2</v>
      </c>
      <c r="CF448" s="130">
        <f t="shared" si="611"/>
        <v>4.8553568832679167E-2</v>
      </c>
      <c r="CG448" s="131">
        <f t="shared" si="611"/>
        <v>9.7289568568941942E-2</v>
      </c>
      <c r="CH448" s="132">
        <f t="shared" si="611"/>
        <v>7.6607133839446534E-2</v>
      </c>
      <c r="CI448" s="130">
        <f t="shared" si="611"/>
        <v>4.67425147355435E-2</v>
      </c>
      <c r="CJ448" s="136">
        <f t="shared" si="611"/>
        <v>6.2966613783771178E-2</v>
      </c>
      <c r="CK448" s="137">
        <f t="shared" si="611"/>
        <v>6.9136242416453192E-2</v>
      </c>
    </row>
    <row r="449" spans="1:89" ht="15" thickTop="1" thickBot="1">
      <c r="A449" s="147" t="s">
        <v>22</v>
      </c>
      <c r="B449" s="199">
        <v>4563</v>
      </c>
      <c r="C449" s="200">
        <v>1264</v>
      </c>
      <c r="D449" s="201">
        <v>1676</v>
      </c>
      <c r="E449" s="202">
        <v>1165</v>
      </c>
      <c r="F449" s="199">
        <v>735</v>
      </c>
      <c r="G449" s="203">
        <v>542</v>
      </c>
      <c r="H449" s="201">
        <v>1501</v>
      </c>
      <c r="I449" s="202">
        <v>2182</v>
      </c>
      <c r="J449" s="199">
        <v>330</v>
      </c>
      <c r="K449" s="203">
        <v>919</v>
      </c>
      <c r="L449" s="201">
        <v>493</v>
      </c>
      <c r="M449" s="199">
        <v>2267</v>
      </c>
      <c r="N449" s="204">
        <v>1474</v>
      </c>
      <c r="O449" s="205">
        <v>2941</v>
      </c>
      <c r="P449" s="199">
        <v>1010</v>
      </c>
      <c r="Q449" s="203">
        <v>1462</v>
      </c>
      <c r="R449" s="201">
        <v>1678</v>
      </c>
      <c r="S449" s="202">
        <v>1304</v>
      </c>
      <c r="T449" s="199">
        <v>311</v>
      </c>
      <c r="U449" s="203">
        <v>1079</v>
      </c>
      <c r="V449" s="201">
        <v>847</v>
      </c>
      <c r="W449" s="202">
        <v>2791</v>
      </c>
      <c r="X449" s="199">
        <v>1154</v>
      </c>
      <c r="Y449" s="203">
        <v>1379</v>
      </c>
      <c r="Z449" s="201">
        <v>3650</v>
      </c>
      <c r="AA449" s="199">
        <v>2385</v>
      </c>
      <c r="AB449" s="173">
        <f t="shared" si="609"/>
        <v>19422</v>
      </c>
      <c r="AC449" s="174">
        <f t="shared" si="604"/>
        <v>21680</v>
      </c>
      <c r="AE449" s="315" t="s">
        <v>0</v>
      </c>
      <c r="AF449" s="309" t="s">
        <v>1</v>
      </c>
      <c r="AG449" s="310"/>
      <c r="AH449" s="309" t="s">
        <v>2</v>
      </c>
      <c r="AI449" s="310"/>
      <c r="AJ449" s="309" t="s">
        <v>3</v>
      </c>
      <c r="AK449" s="310"/>
      <c r="AL449" s="309" t="s">
        <v>4</v>
      </c>
      <c r="AM449" s="310"/>
      <c r="AN449" s="309" t="s">
        <v>5</v>
      </c>
      <c r="AO449" s="310"/>
      <c r="AP449" s="309" t="s">
        <v>6</v>
      </c>
      <c r="AQ449" s="310"/>
      <c r="AR449" s="309" t="s">
        <v>7</v>
      </c>
      <c r="AS449" s="310"/>
      <c r="AT449" s="309" t="s">
        <v>8</v>
      </c>
      <c r="AU449" s="310"/>
      <c r="AV449" s="309" t="s">
        <v>9</v>
      </c>
      <c r="AW449" s="310"/>
      <c r="AX449" s="309" t="s">
        <v>10</v>
      </c>
      <c r="AY449" s="310"/>
      <c r="AZ449" s="309" t="s">
        <v>11</v>
      </c>
      <c r="BA449" s="310"/>
      <c r="BB449" s="309" t="s">
        <v>12</v>
      </c>
      <c r="BC449" s="310"/>
      <c r="BD449" s="311" t="s">
        <v>40</v>
      </c>
      <c r="BE449" s="312"/>
      <c r="BF449" s="313" t="s">
        <v>41</v>
      </c>
      <c r="BG449" s="314"/>
      <c r="BI449" s="147" t="s">
        <v>22</v>
      </c>
      <c r="BJ449" s="130">
        <f t="shared" ref="BJ449:CK449" si="612">B449/B467</f>
        <v>7.4737117961149152E-2</v>
      </c>
      <c r="BK449" s="131">
        <f t="shared" si="612"/>
        <v>3.3242162844519252E-2</v>
      </c>
      <c r="BL449" s="132">
        <f t="shared" si="612"/>
        <v>6.5779661682169629E-2</v>
      </c>
      <c r="BM449" s="133">
        <f t="shared" si="612"/>
        <v>5.5455064737242953E-2</v>
      </c>
      <c r="BN449" s="130">
        <f t="shared" si="612"/>
        <v>5.7453294770577659E-2</v>
      </c>
      <c r="BO449" s="131">
        <f t="shared" si="612"/>
        <v>6.1752307166457784E-2</v>
      </c>
      <c r="BP449" s="132">
        <f t="shared" si="612"/>
        <v>4.9500379250074202E-2</v>
      </c>
      <c r="BQ449" s="133">
        <f t="shared" si="612"/>
        <v>4.7287779294800943E-2</v>
      </c>
      <c r="BR449" s="130">
        <f t="shared" si="612"/>
        <v>5.0566962917560528E-2</v>
      </c>
      <c r="BS449" s="131">
        <f t="shared" si="612"/>
        <v>0.1139067922657412</v>
      </c>
      <c r="BT449" s="132">
        <f t="shared" si="612"/>
        <v>3.8072438026102405E-2</v>
      </c>
      <c r="BU449" s="130">
        <f t="shared" si="612"/>
        <v>9.1014934960655214E-2</v>
      </c>
      <c r="BV449" s="134">
        <f t="shared" si="612"/>
        <v>5.23642047674873E-2</v>
      </c>
      <c r="BW449" s="135">
        <f t="shared" si="612"/>
        <v>7.5875235417042899E-2</v>
      </c>
      <c r="BX449" s="130">
        <f t="shared" si="612"/>
        <v>5.776710134980554E-2</v>
      </c>
      <c r="BY449" s="131">
        <f t="shared" si="612"/>
        <v>6.9450382404636357E-2</v>
      </c>
      <c r="BZ449" s="132">
        <f t="shared" si="612"/>
        <v>7.2643837395558256E-2</v>
      </c>
      <c r="CA449" s="133">
        <f t="shared" si="612"/>
        <v>5.3704542646513732E-2</v>
      </c>
      <c r="CB449" s="130">
        <f t="shared" si="612"/>
        <v>2.9981683216041645E-2</v>
      </c>
      <c r="CC449" s="131">
        <f t="shared" si="612"/>
        <v>8.7121517965280587E-2</v>
      </c>
      <c r="CD449" s="132">
        <f t="shared" si="612"/>
        <v>3.0529123414071511E-2</v>
      </c>
      <c r="CE449" s="133">
        <f t="shared" si="612"/>
        <v>8.7783858589671013E-2</v>
      </c>
      <c r="CF449" s="130">
        <f t="shared" si="612"/>
        <v>4.1939235353975868E-2</v>
      </c>
      <c r="CG449" s="131">
        <f t="shared" si="612"/>
        <v>8.5726718885987818E-2</v>
      </c>
      <c r="CH449" s="132">
        <f t="shared" si="612"/>
        <v>6.1440570976484254E-2</v>
      </c>
      <c r="CI449" s="130">
        <f t="shared" si="612"/>
        <v>4.6703350500323107E-2</v>
      </c>
      <c r="CJ449" s="136">
        <f t="shared" si="612"/>
        <v>5.6641080677523215E-2</v>
      </c>
      <c r="CK449" s="137">
        <f t="shared" si="612"/>
        <v>6.3326449600266385E-2</v>
      </c>
    </row>
    <row r="450" spans="1:89" ht="15" thickTop="1" thickBot="1">
      <c r="A450" s="138" t="s">
        <v>23</v>
      </c>
      <c r="B450" s="192">
        <v>3888</v>
      </c>
      <c r="C450" s="193">
        <v>1513</v>
      </c>
      <c r="D450" s="194">
        <v>1512</v>
      </c>
      <c r="E450" s="195">
        <v>902</v>
      </c>
      <c r="F450" s="192">
        <v>752</v>
      </c>
      <c r="G450" s="196">
        <v>546</v>
      </c>
      <c r="H450" s="194">
        <v>1765</v>
      </c>
      <c r="I450" s="195">
        <v>1981</v>
      </c>
      <c r="J450" s="192">
        <v>296</v>
      </c>
      <c r="K450" s="196">
        <v>856</v>
      </c>
      <c r="L450" s="194">
        <v>471</v>
      </c>
      <c r="M450" s="192">
        <v>1772</v>
      </c>
      <c r="N450" s="197">
        <v>1244</v>
      </c>
      <c r="O450" s="198">
        <v>2506</v>
      </c>
      <c r="P450" s="192">
        <v>883</v>
      </c>
      <c r="Q450" s="196">
        <v>1095</v>
      </c>
      <c r="R450" s="194">
        <v>1417</v>
      </c>
      <c r="S450" s="195">
        <v>1155</v>
      </c>
      <c r="T450" s="192">
        <v>402</v>
      </c>
      <c r="U450" s="196">
        <v>781</v>
      </c>
      <c r="V450" s="194">
        <v>818</v>
      </c>
      <c r="W450" s="195">
        <v>2161</v>
      </c>
      <c r="X450" s="192">
        <v>1046</v>
      </c>
      <c r="Y450" s="196">
        <v>1153</v>
      </c>
      <c r="Z450" s="194">
        <v>3168</v>
      </c>
      <c r="AA450" s="192">
        <v>2261</v>
      </c>
      <c r="AB450" s="173">
        <f t="shared" si="609"/>
        <v>17662</v>
      </c>
      <c r="AC450" s="174">
        <f t="shared" si="604"/>
        <v>18682</v>
      </c>
      <c r="AE450" s="316"/>
      <c r="AF450" s="117" t="s">
        <v>14</v>
      </c>
      <c r="AG450" s="118" t="s">
        <v>15</v>
      </c>
      <c r="AH450" s="119" t="s">
        <v>14</v>
      </c>
      <c r="AI450" s="120" t="s">
        <v>15</v>
      </c>
      <c r="AJ450" s="117" t="s">
        <v>14</v>
      </c>
      <c r="AK450" s="118" t="s">
        <v>15</v>
      </c>
      <c r="AL450" s="119" t="s">
        <v>14</v>
      </c>
      <c r="AM450" s="120" t="s">
        <v>15</v>
      </c>
      <c r="AN450" s="117" t="s">
        <v>14</v>
      </c>
      <c r="AO450" s="118" t="s">
        <v>15</v>
      </c>
      <c r="AP450" s="119" t="s">
        <v>14</v>
      </c>
      <c r="AQ450" s="117" t="s">
        <v>15</v>
      </c>
      <c r="AR450" s="121" t="s">
        <v>14</v>
      </c>
      <c r="AS450" s="122" t="s">
        <v>15</v>
      </c>
      <c r="AT450" s="117" t="s">
        <v>14</v>
      </c>
      <c r="AU450" s="118" t="s">
        <v>15</v>
      </c>
      <c r="AV450" s="119" t="s">
        <v>14</v>
      </c>
      <c r="AW450" s="120" t="s">
        <v>15</v>
      </c>
      <c r="AX450" s="117" t="s">
        <v>14</v>
      </c>
      <c r="AY450" s="118" t="s">
        <v>15</v>
      </c>
      <c r="AZ450" s="119" t="s">
        <v>14</v>
      </c>
      <c r="BA450" s="120" t="s">
        <v>15</v>
      </c>
      <c r="BB450" s="117" t="s">
        <v>14</v>
      </c>
      <c r="BC450" s="118" t="s">
        <v>15</v>
      </c>
      <c r="BD450" s="28" t="s">
        <v>14</v>
      </c>
      <c r="BE450" s="123" t="s">
        <v>15</v>
      </c>
      <c r="BF450" s="177" t="s">
        <v>14</v>
      </c>
      <c r="BG450" s="178" t="s">
        <v>15</v>
      </c>
      <c r="BI450" s="138" t="s">
        <v>23</v>
      </c>
      <c r="BJ450" s="130">
        <f t="shared" ref="BJ450:CK450" si="613">B450/B467</f>
        <v>6.3681331280505779E-2</v>
      </c>
      <c r="BK450" s="131">
        <f t="shared" si="613"/>
        <v>3.9790658531453818E-2</v>
      </c>
      <c r="BL450" s="132">
        <f t="shared" si="613"/>
        <v>5.9342988343341577E-2</v>
      </c>
      <c r="BM450" s="133">
        <f t="shared" si="613"/>
        <v>4.2936024371667936E-2</v>
      </c>
      <c r="BN450" s="130">
        <f t="shared" si="613"/>
        <v>5.8782146486359731E-2</v>
      </c>
      <c r="BO450" s="131">
        <f t="shared" si="613"/>
        <v>6.2208043750712087E-2</v>
      </c>
      <c r="BP450" s="132">
        <f t="shared" si="613"/>
        <v>5.820664182303862E-2</v>
      </c>
      <c r="BQ450" s="133">
        <f t="shared" si="613"/>
        <v>4.2931755629239537E-2</v>
      </c>
      <c r="BR450" s="130">
        <f t="shared" si="613"/>
        <v>4.5357033404842172E-2</v>
      </c>
      <c r="BS450" s="131">
        <f t="shared" si="613"/>
        <v>0.10609816559246406</v>
      </c>
      <c r="BT450" s="132">
        <f t="shared" si="613"/>
        <v>3.6373465132442662E-2</v>
      </c>
      <c r="BU450" s="130">
        <f t="shared" si="613"/>
        <v>7.1141801830737109E-2</v>
      </c>
      <c r="BV450" s="134">
        <f t="shared" si="613"/>
        <v>4.4193399410281005E-2</v>
      </c>
      <c r="BW450" s="135">
        <f t="shared" si="613"/>
        <v>6.4652614741621733E-2</v>
      </c>
      <c r="BX450" s="130">
        <f t="shared" si="613"/>
        <v>5.0503317318691378E-2</v>
      </c>
      <c r="BY450" s="131">
        <f t="shared" si="613"/>
        <v>5.201653128117429E-2</v>
      </c>
      <c r="BZ450" s="132">
        <f t="shared" si="613"/>
        <v>6.1344646954413613E-2</v>
      </c>
      <c r="CA450" s="133">
        <f t="shared" si="613"/>
        <v>4.7568057328775587E-2</v>
      </c>
      <c r="CB450" s="130">
        <f t="shared" si="613"/>
        <v>3.8754458690831967E-2</v>
      </c>
      <c r="CC450" s="131">
        <f t="shared" si="613"/>
        <v>6.306015341138474E-2</v>
      </c>
      <c r="CD450" s="132">
        <f t="shared" si="613"/>
        <v>2.9483852364475201E-2</v>
      </c>
      <c r="CE450" s="133">
        <f t="shared" si="613"/>
        <v>6.7968799144492678E-2</v>
      </c>
      <c r="CF450" s="130">
        <f t="shared" si="613"/>
        <v>3.8014246256723359E-2</v>
      </c>
      <c r="CG450" s="131">
        <f t="shared" si="613"/>
        <v>7.1677234862613459E-2</v>
      </c>
      <c r="CH450" s="132">
        <f t="shared" si="613"/>
        <v>5.3327049000959484E-2</v>
      </c>
      <c r="CI450" s="130">
        <f t="shared" si="613"/>
        <v>4.427516791665851E-2</v>
      </c>
      <c r="CJ450" s="136">
        <f t="shared" si="613"/>
        <v>5.1508329056040317E-2</v>
      </c>
      <c r="CK450" s="137">
        <f t="shared" si="613"/>
        <v>5.4569406431373466E-2</v>
      </c>
    </row>
    <row r="451" spans="1:89" ht="14" thickTop="1">
      <c r="A451" s="147" t="s">
        <v>24</v>
      </c>
      <c r="B451" s="206">
        <v>3700</v>
      </c>
      <c r="C451" s="200">
        <v>1390</v>
      </c>
      <c r="D451" s="201">
        <v>1654</v>
      </c>
      <c r="E451" s="202">
        <v>877</v>
      </c>
      <c r="F451" s="199">
        <v>842</v>
      </c>
      <c r="G451" s="203">
        <v>453</v>
      </c>
      <c r="H451" s="201">
        <v>1953</v>
      </c>
      <c r="I451" s="202">
        <v>1929</v>
      </c>
      <c r="J451" s="199">
        <v>347</v>
      </c>
      <c r="K451" s="203">
        <v>528</v>
      </c>
      <c r="L451" s="201">
        <v>523</v>
      </c>
      <c r="M451" s="199">
        <v>1548</v>
      </c>
      <c r="N451" s="204">
        <v>1356</v>
      </c>
      <c r="O451" s="207">
        <v>2404</v>
      </c>
      <c r="P451" s="199">
        <v>812</v>
      </c>
      <c r="Q451" s="203">
        <v>1011</v>
      </c>
      <c r="R451" s="201">
        <v>1270</v>
      </c>
      <c r="S451" s="202">
        <v>1198</v>
      </c>
      <c r="T451" s="199">
        <v>426</v>
      </c>
      <c r="U451" s="203">
        <v>651</v>
      </c>
      <c r="V451" s="201">
        <v>928</v>
      </c>
      <c r="W451" s="208">
        <v>2153</v>
      </c>
      <c r="X451" s="199">
        <v>1072</v>
      </c>
      <c r="Y451" s="203">
        <v>885</v>
      </c>
      <c r="Z451" s="201">
        <v>3035</v>
      </c>
      <c r="AA451" s="199">
        <v>2686</v>
      </c>
      <c r="AB451" s="173">
        <f t="shared" si="609"/>
        <v>17918</v>
      </c>
      <c r="AC451" s="174">
        <f t="shared" si="604"/>
        <v>17713</v>
      </c>
      <c r="AE451" s="254" t="str">
        <f>$AE$17</f>
        <v>17:00 - 17:59</v>
      </c>
      <c r="AF451" s="127">
        <f t="shared" ref="AF451:AO453" si="614">SUMIF($A$9:$A$32,$AE451,B$443:B$466)</f>
        <v>2868</v>
      </c>
      <c r="AG451" s="189">
        <f t="shared" si="614"/>
        <v>4057</v>
      </c>
      <c r="AH451" s="128">
        <f t="shared" si="614"/>
        <v>1855</v>
      </c>
      <c r="AI451" s="181">
        <f t="shared" si="614"/>
        <v>1771</v>
      </c>
      <c r="AJ451" s="127">
        <f t="shared" si="614"/>
        <v>1166</v>
      </c>
      <c r="AK451" s="129">
        <f t="shared" si="614"/>
        <v>683</v>
      </c>
      <c r="AL451" s="128">
        <f t="shared" si="614"/>
        <v>2396</v>
      </c>
      <c r="AM451" s="181">
        <f t="shared" si="614"/>
        <v>4200</v>
      </c>
      <c r="AN451" s="127">
        <f t="shared" si="614"/>
        <v>775</v>
      </c>
      <c r="AO451" s="129">
        <f t="shared" si="614"/>
        <v>287</v>
      </c>
      <c r="AP451" s="128">
        <f t="shared" ref="AP451:AY453" si="615">SUMIF($A$9:$A$32,$AE451,L$443:L$466)</f>
        <v>1648</v>
      </c>
      <c r="AQ451" s="127">
        <f t="shared" si="615"/>
        <v>1183</v>
      </c>
      <c r="AR451" s="180">
        <f t="shared" si="615"/>
        <v>2487</v>
      </c>
      <c r="AS451" s="182">
        <f t="shared" si="615"/>
        <v>2130</v>
      </c>
      <c r="AT451" s="127">
        <f t="shared" si="615"/>
        <v>1456</v>
      </c>
      <c r="AU451" s="129">
        <f t="shared" si="615"/>
        <v>1427</v>
      </c>
      <c r="AV451" s="128">
        <f t="shared" si="615"/>
        <v>1539</v>
      </c>
      <c r="AW451" s="181">
        <f t="shared" si="615"/>
        <v>1893</v>
      </c>
      <c r="AX451" s="127">
        <f t="shared" si="615"/>
        <v>1129</v>
      </c>
      <c r="AY451" s="129">
        <f t="shared" si="615"/>
        <v>483</v>
      </c>
      <c r="AZ451" s="128">
        <f t="shared" ref="AZ451:BE453" si="616">SUMIF($A$9:$A$32,$AE451,V$443:V$466)</f>
        <v>2840</v>
      </c>
      <c r="BA451" s="181">
        <f t="shared" si="616"/>
        <v>1879</v>
      </c>
      <c r="BB451" s="127">
        <f t="shared" si="616"/>
        <v>3419</v>
      </c>
      <c r="BC451" s="129">
        <f t="shared" si="616"/>
        <v>804</v>
      </c>
      <c r="BD451" s="187">
        <f t="shared" si="616"/>
        <v>4808</v>
      </c>
      <c r="BE451" s="188">
        <f t="shared" si="616"/>
        <v>4946</v>
      </c>
      <c r="BF451" s="171">
        <f>AF451+AH451+AJ451+AL451+AN451+AP451+AR451+AT451+AV451+AX451+AZ451+BB451+BD451</f>
        <v>28386</v>
      </c>
      <c r="BG451" s="172">
        <f>AG451+AI451+AK451+AM451+AO451+AQ451+AS451+AU451+AW451+AY451+BA451+BC451+BE451</f>
        <v>25743</v>
      </c>
      <c r="BI451" s="147" t="s">
        <v>24</v>
      </c>
      <c r="BJ451" s="130">
        <f t="shared" ref="BJ451:CK451" si="617">B451/B467</f>
        <v>6.0602089953156225E-2</v>
      </c>
      <c r="BK451" s="131">
        <f t="shared" si="617"/>
        <v>3.6555859457184939E-2</v>
      </c>
      <c r="BL451" s="132">
        <f t="shared" si="617"/>
        <v>6.491620550257074E-2</v>
      </c>
      <c r="BM451" s="133">
        <f t="shared" si="617"/>
        <v>4.1746001523229249E-2</v>
      </c>
      <c r="BN451" s="130">
        <f t="shared" si="617"/>
        <v>6.5817243805205969E-2</v>
      </c>
      <c r="BO451" s="131">
        <f t="shared" si="617"/>
        <v>5.1612168166799588E-2</v>
      </c>
      <c r="BP451" s="132">
        <f t="shared" si="617"/>
        <v>6.4406556079543584E-2</v>
      </c>
      <c r="BQ451" s="133">
        <f t="shared" si="617"/>
        <v>4.1804824133671412E-2</v>
      </c>
      <c r="BR451" s="130">
        <f t="shared" si="617"/>
        <v>5.3171927673919706E-2</v>
      </c>
      <c r="BS451" s="131">
        <f t="shared" si="617"/>
        <v>6.5443728309370355E-2</v>
      </c>
      <c r="BT451" s="132">
        <f t="shared" si="617"/>
        <v>4.0389219244729324E-2</v>
      </c>
      <c r="BU451" s="130">
        <f t="shared" si="617"/>
        <v>6.2148707242652965E-2</v>
      </c>
      <c r="BV451" s="134">
        <f t="shared" si="617"/>
        <v>4.8172226366833638E-2</v>
      </c>
      <c r="BW451" s="135">
        <f t="shared" si="617"/>
        <v>6.2021103686695389E-2</v>
      </c>
      <c r="BX451" s="130">
        <f t="shared" si="617"/>
        <v>4.6442461679249598E-2</v>
      </c>
      <c r="BY451" s="131">
        <f t="shared" si="617"/>
        <v>4.8026222032207494E-2</v>
      </c>
      <c r="BZ451" s="132">
        <f t="shared" si="617"/>
        <v>5.4980735096757438E-2</v>
      </c>
      <c r="CA451" s="133">
        <f t="shared" si="617"/>
        <v>4.9338989333223511E-2</v>
      </c>
      <c r="CB451" s="130">
        <f t="shared" si="617"/>
        <v>4.1068157717150292E-2</v>
      </c>
      <c r="CC451" s="131">
        <f t="shared" si="617"/>
        <v>5.2563584981832862E-2</v>
      </c>
      <c r="CD451" s="132">
        <f t="shared" si="617"/>
        <v>3.3448673587081888E-2</v>
      </c>
      <c r="CE451" s="133">
        <f t="shared" si="617"/>
        <v>6.7717179342014211E-2</v>
      </c>
      <c r="CF451" s="130">
        <f t="shared" si="617"/>
        <v>3.8959151039395262E-2</v>
      </c>
      <c r="CG451" s="131">
        <f t="shared" si="617"/>
        <v>5.5016784781797834E-2</v>
      </c>
      <c r="CH451" s="132">
        <f t="shared" si="617"/>
        <v>5.1088255592775265E-2</v>
      </c>
      <c r="CI451" s="130">
        <f t="shared" si="617"/>
        <v>5.2597567900992813E-2</v>
      </c>
      <c r="CJ451" s="136">
        <f t="shared" si="617"/>
        <v>5.2254911110074194E-2</v>
      </c>
      <c r="CK451" s="137">
        <f t="shared" si="617"/>
        <v>5.1738994546564512E-2</v>
      </c>
    </row>
    <row r="452" spans="1:89">
      <c r="A452" s="138" t="s">
        <v>25</v>
      </c>
      <c r="B452" s="209">
        <v>4039</v>
      </c>
      <c r="C452" s="193">
        <v>1582</v>
      </c>
      <c r="D452" s="194">
        <v>1660</v>
      </c>
      <c r="E452" s="195">
        <v>880</v>
      </c>
      <c r="F452" s="192">
        <v>777</v>
      </c>
      <c r="G452" s="196">
        <v>407</v>
      </c>
      <c r="H452" s="194">
        <v>1990</v>
      </c>
      <c r="I452" s="195">
        <v>2204</v>
      </c>
      <c r="J452" s="192">
        <v>338</v>
      </c>
      <c r="K452" s="193">
        <v>501</v>
      </c>
      <c r="L452" s="194">
        <v>519</v>
      </c>
      <c r="M452" s="192">
        <v>1707</v>
      </c>
      <c r="N452" s="197">
        <v>1643</v>
      </c>
      <c r="O452" s="210">
        <v>2404</v>
      </c>
      <c r="P452" s="192">
        <v>900</v>
      </c>
      <c r="Q452" s="193">
        <v>1156</v>
      </c>
      <c r="R452" s="194">
        <v>1380</v>
      </c>
      <c r="S452" s="195">
        <v>1372</v>
      </c>
      <c r="T452" s="201">
        <v>520</v>
      </c>
      <c r="U452" s="192">
        <v>657</v>
      </c>
      <c r="V452" s="194">
        <v>1130</v>
      </c>
      <c r="W452" s="211">
        <v>2253</v>
      </c>
      <c r="X452" s="192">
        <v>1159</v>
      </c>
      <c r="Y452" s="196">
        <v>872</v>
      </c>
      <c r="Z452" s="194">
        <v>3250</v>
      </c>
      <c r="AA452" s="192">
        <v>2586</v>
      </c>
      <c r="AB452" s="173">
        <f t="shared" si="609"/>
        <v>19305</v>
      </c>
      <c r="AC452" s="174">
        <f t="shared" si="604"/>
        <v>18581</v>
      </c>
      <c r="AE452" s="255" t="str">
        <f>$AE$18</f>
        <v>18:00 - 18:59</v>
      </c>
      <c r="AF452" s="127">
        <f t="shared" si="614"/>
        <v>2948</v>
      </c>
      <c r="AG452" s="193">
        <f t="shared" si="614"/>
        <v>5315</v>
      </c>
      <c r="AH452" s="194">
        <f t="shared" si="614"/>
        <v>1810</v>
      </c>
      <c r="AI452" s="195">
        <f t="shared" si="614"/>
        <v>1984</v>
      </c>
      <c r="AJ452" s="192">
        <f t="shared" si="614"/>
        <v>958</v>
      </c>
      <c r="AK452" s="196">
        <f t="shared" si="614"/>
        <v>667</v>
      </c>
      <c r="AL452" s="194">
        <f t="shared" si="614"/>
        <v>2523</v>
      </c>
      <c r="AM452" s="195">
        <f t="shared" si="614"/>
        <v>4919</v>
      </c>
      <c r="AN452" s="192">
        <f t="shared" si="614"/>
        <v>689</v>
      </c>
      <c r="AO452" s="196">
        <f t="shared" si="614"/>
        <v>272</v>
      </c>
      <c r="AP452" s="194">
        <f t="shared" si="615"/>
        <v>1630</v>
      </c>
      <c r="AQ452" s="192">
        <f t="shared" si="615"/>
        <v>1195</v>
      </c>
      <c r="AR452" s="197">
        <f t="shared" si="615"/>
        <v>2601</v>
      </c>
      <c r="AS452" s="198">
        <f t="shared" si="615"/>
        <v>2529</v>
      </c>
      <c r="AT452" s="192">
        <f t="shared" si="615"/>
        <v>1372</v>
      </c>
      <c r="AU452" s="196">
        <f t="shared" si="615"/>
        <v>1447</v>
      </c>
      <c r="AV452" s="194">
        <f t="shared" si="615"/>
        <v>1554</v>
      </c>
      <c r="AW452" s="195">
        <f t="shared" si="615"/>
        <v>1918</v>
      </c>
      <c r="AX452" s="192">
        <f t="shared" si="615"/>
        <v>1173</v>
      </c>
      <c r="AY452" s="196">
        <f t="shared" si="615"/>
        <v>486</v>
      </c>
      <c r="AZ452" s="194">
        <f t="shared" si="616"/>
        <v>2273</v>
      </c>
      <c r="BA452" s="195">
        <f t="shared" si="616"/>
        <v>1820</v>
      </c>
      <c r="BB452" s="192">
        <f t="shared" si="616"/>
        <v>2741</v>
      </c>
      <c r="BC452" s="196">
        <f t="shared" si="616"/>
        <v>917</v>
      </c>
      <c r="BD452" s="194">
        <f t="shared" si="616"/>
        <v>4288</v>
      </c>
      <c r="BE452" s="192">
        <f t="shared" si="616"/>
        <v>5234</v>
      </c>
      <c r="BF452" s="173">
        <f>SUM(AF452,AH452,AJ452,AL452,AN452,AP452,AR452,AT452,AV452,AX452,AZ452,BB452,BD452)</f>
        <v>26560</v>
      </c>
      <c r="BG452" s="174">
        <f>SUM(AG452,AI452,AK452,AM452,AO452,AQ452,AS452,AU452,AW452,AY452,BA452,BC452,BE452)</f>
        <v>28703</v>
      </c>
      <c r="BI452" s="138" t="s">
        <v>25</v>
      </c>
      <c r="BJ452" s="130">
        <f t="shared" ref="BJ452:CK452" si="618">B452/B467</f>
        <v>6.6154551708323781E-2</v>
      </c>
      <c r="BK452" s="131">
        <f t="shared" si="618"/>
        <v>4.1605301914580263E-2</v>
      </c>
      <c r="BL452" s="132">
        <f t="shared" si="618"/>
        <v>6.5151693551552259E-2</v>
      </c>
      <c r="BM452" s="133">
        <f t="shared" si="618"/>
        <v>4.1888804265041886E-2</v>
      </c>
      <c r="BN452" s="130">
        <f t="shared" si="618"/>
        <v>6.0736340186039239E-2</v>
      </c>
      <c r="BO452" s="131">
        <f t="shared" si="618"/>
        <v>4.6371197447875129E-2</v>
      </c>
      <c r="BP452" s="132">
        <f t="shared" si="618"/>
        <v>6.5626751970451466E-2</v>
      </c>
      <c r="BQ452" s="133">
        <f t="shared" si="618"/>
        <v>4.7764558004464386E-2</v>
      </c>
      <c r="BR452" s="130">
        <f t="shared" si="618"/>
        <v>5.1792828685258967E-2</v>
      </c>
      <c r="BS452" s="131">
        <f t="shared" si="618"/>
        <v>6.2097174020823001E-2</v>
      </c>
      <c r="BT452" s="132">
        <f t="shared" si="618"/>
        <v>4.0080315082245736E-2</v>
      </c>
      <c r="BU452" s="130">
        <f t="shared" si="618"/>
        <v>6.853219849044484E-2</v>
      </c>
      <c r="BV452" s="134">
        <f t="shared" si="618"/>
        <v>5.8367970442999753E-2</v>
      </c>
      <c r="BW452" s="135">
        <f t="shared" si="618"/>
        <v>6.2021103686695389E-2</v>
      </c>
      <c r="BX452" s="130">
        <f t="shared" si="618"/>
        <v>5.1475634866163349E-2</v>
      </c>
      <c r="BY452" s="131">
        <f t="shared" si="618"/>
        <v>5.4914255854828752E-2</v>
      </c>
      <c r="BZ452" s="132">
        <f t="shared" si="618"/>
        <v>5.974284601064981E-2</v>
      </c>
      <c r="CA452" s="133">
        <f t="shared" si="618"/>
        <v>5.6505086281454633E-2</v>
      </c>
      <c r="CB452" s="130">
        <f t="shared" si="618"/>
        <v>5.0130145570230406E-2</v>
      </c>
      <c r="CC452" s="131">
        <f t="shared" si="618"/>
        <v>5.304804198627372E-2</v>
      </c>
      <c r="CD452" s="132">
        <f t="shared" si="618"/>
        <v>4.0729527104959633E-2</v>
      </c>
      <c r="CE452" s="133">
        <f t="shared" si="618"/>
        <v>7.0862426872994905E-2</v>
      </c>
      <c r="CF452" s="130">
        <f t="shared" si="618"/>
        <v>4.2120947812182001E-2</v>
      </c>
      <c r="CG452" s="131">
        <f t="shared" si="618"/>
        <v>5.4208628621161256E-2</v>
      </c>
      <c r="CH452" s="132">
        <f t="shared" si="618"/>
        <v>5.4707357718787347E-2</v>
      </c>
      <c r="CI452" s="130">
        <f t="shared" si="618"/>
        <v>5.0639356139972974E-2</v>
      </c>
      <c r="CJ452" s="136">
        <f t="shared" si="618"/>
        <v>5.6299869348140547E-2</v>
      </c>
      <c r="CK452" s="137">
        <f t="shared" si="618"/>
        <v>5.4274389299933112E-2</v>
      </c>
    </row>
    <row r="453" spans="1:89" ht="14" thickBot="1">
      <c r="A453" s="147" t="s">
        <v>26</v>
      </c>
      <c r="B453" s="206">
        <v>3166</v>
      </c>
      <c r="C453" s="200">
        <v>1474</v>
      </c>
      <c r="D453" s="201">
        <v>1406</v>
      </c>
      <c r="E453" s="202">
        <v>978</v>
      </c>
      <c r="F453" s="199">
        <v>689</v>
      </c>
      <c r="G453" s="203">
        <v>599</v>
      </c>
      <c r="H453" s="201">
        <v>1991</v>
      </c>
      <c r="I453" s="202">
        <v>2274</v>
      </c>
      <c r="J453" s="199">
        <v>347</v>
      </c>
      <c r="K453" s="200">
        <v>435</v>
      </c>
      <c r="L453" s="201">
        <v>585</v>
      </c>
      <c r="M453" s="199">
        <v>1621</v>
      </c>
      <c r="N453" s="204">
        <v>1477</v>
      </c>
      <c r="O453" s="207">
        <v>2346</v>
      </c>
      <c r="P453" s="199">
        <v>881</v>
      </c>
      <c r="Q453" s="200">
        <v>1179</v>
      </c>
      <c r="R453" s="201">
        <v>1288</v>
      </c>
      <c r="S453" s="202">
        <v>1350</v>
      </c>
      <c r="T453" s="199">
        <v>491</v>
      </c>
      <c r="U453" s="203">
        <v>712</v>
      </c>
      <c r="V453" s="201">
        <v>1278</v>
      </c>
      <c r="W453" s="208">
        <v>2030</v>
      </c>
      <c r="X453" s="199">
        <v>1228</v>
      </c>
      <c r="Y453" s="203">
        <v>849</v>
      </c>
      <c r="Z453" s="201">
        <v>3391</v>
      </c>
      <c r="AA453" s="199">
        <v>2623</v>
      </c>
      <c r="AB453" s="173">
        <f t="shared" si="609"/>
        <v>18218</v>
      </c>
      <c r="AC453" s="174">
        <f t="shared" si="604"/>
        <v>18470</v>
      </c>
      <c r="AE453" s="254" t="str">
        <f>$AE$19</f>
        <v>19:00 - 19:59</v>
      </c>
      <c r="AF453" s="127">
        <f t="shared" si="614"/>
        <v>2760</v>
      </c>
      <c r="AG453" s="200">
        <f t="shared" si="614"/>
        <v>3352</v>
      </c>
      <c r="AH453" s="201">
        <f t="shared" si="614"/>
        <v>1319</v>
      </c>
      <c r="AI453" s="202">
        <f t="shared" si="614"/>
        <v>1719</v>
      </c>
      <c r="AJ453" s="199">
        <f t="shared" si="614"/>
        <v>700</v>
      </c>
      <c r="AK453" s="203">
        <f t="shared" si="614"/>
        <v>619</v>
      </c>
      <c r="AL453" s="201">
        <f t="shared" si="614"/>
        <v>2226</v>
      </c>
      <c r="AM453" s="202">
        <f t="shared" si="614"/>
        <v>4031</v>
      </c>
      <c r="AN453" s="199">
        <f t="shared" si="614"/>
        <v>433</v>
      </c>
      <c r="AO453" s="203">
        <f t="shared" si="614"/>
        <v>262</v>
      </c>
      <c r="AP453" s="201">
        <f t="shared" si="615"/>
        <v>1149</v>
      </c>
      <c r="AQ453" s="199">
        <f t="shared" si="615"/>
        <v>1025</v>
      </c>
      <c r="AR453" s="204">
        <f t="shared" si="615"/>
        <v>2128</v>
      </c>
      <c r="AS453" s="205">
        <f t="shared" si="615"/>
        <v>2316</v>
      </c>
      <c r="AT453" s="199">
        <f t="shared" si="615"/>
        <v>1295</v>
      </c>
      <c r="AU453" s="203">
        <f t="shared" si="615"/>
        <v>1670</v>
      </c>
      <c r="AV453" s="201">
        <f t="shared" si="615"/>
        <v>1429</v>
      </c>
      <c r="AW453" s="202">
        <f t="shared" si="615"/>
        <v>1725</v>
      </c>
      <c r="AX453" s="199">
        <f t="shared" si="615"/>
        <v>823</v>
      </c>
      <c r="AY453" s="203">
        <f t="shared" si="615"/>
        <v>479</v>
      </c>
      <c r="AZ453" s="201">
        <f t="shared" si="616"/>
        <v>2592</v>
      </c>
      <c r="BA453" s="202">
        <f t="shared" si="616"/>
        <v>1636</v>
      </c>
      <c r="BB453" s="199">
        <f t="shared" si="616"/>
        <v>2640</v>
      </c>
      <c r="BC453" s="203">
        <f t="shared" si="616"/>
        <v>771</v>
      </c>
      <c r="BD453" s="201">
        <f t="shared" si="616"/>
        <v>3342</v>
      </c>
      <c r="BE453" s="199">
        <f t="shared" si="616"/>
        <v>4460</v>
      </c>
      <c r="BF453" s="173">
        <f>SUM(AF453,AH453,AJ453,AL453,AN453,AP453,AR453,AT453,AV453,AX453,AZ453,BB453,BD453)</f>
        <v>22836</v>
      </c>
      <c r="BG453" s="174">
        <f>SUM(AG453,AI453,AK453,AM453,AO453,AQ453,AS453,AU453,AW453,AY453,BA453,BC453,BE453)</f>
        <v>24065</v>
      </c>
      <c r="BI453" s="147" t="s">
        <v>26</v>
      </c>
      <c r="BJ453" s="130">
        <f t="shared" ref="BJ453:CK453" si="619">B453/B467</f>
        <v>5.1855734268025026E-2</v>
      </c>
      <c r="BK453" s="131">
        <f t="shared" si="619"/>
        <v>3.8764990532295394E-2</v>
      </c>
      <c r="BL453" s="132">
        <f t="shared" si="619"/>
        <v>5.5182699478001494E-2</v>
      </c>
      <c r="BM453" s="133">
        <f t="shared" si="619"/>
        <v>4.6553693830921554E-2</v>
      </c>
      <c r="BN453" s="130">
        <f t="shared" si="619"/>
        <v>5.385757836316736E-2</v>
      </c>
      <c r="BO453" s="131">
        <f t="shared" si="619"/>
        <v>6.8246553492081571E-2</v>
      </c>
      <c r="BP453" s="132">
        <f t="shared" si="619"/>
        <v>6.5659730237773301E-2</v>
      </c>
      <c r="BQ453" s="133">
        <f t="shared" si="619"/>
        <v>4.9281581171575321E-2</v>
      </c>
      <c r="BR453" s="130">
        <f t="shared" si="619"/>
        <v>5.3171927673919706E-2</v>
      </c>
      <c r="BS453" s="131">
        <f t="shared" si="619"/>
        <v>5.3916707982151708E-2</v>
      </c>
      <c r="BT453" s="132">
        <f t="shared" si="619"/>
        <v>4.517723376322496E-2</v>
      </c>
      <c r="BU453" s="130">
        <f t="shared" si="619"/>
        <v>6.507949253251967E-2</v>
      </c>
      <c r="BV453" s="134">
        <f t="shared" si="619"/>
        <v>5.2470780489537815E-2</v>
      </c>
      <c r="BW453" s="135">
        <f t="shared" si="619"/>
        <v>6.0524754263305898E-2</v>
      </c>
      <c r="BX453" s="130">
        <f t="shared" si="619"/>
        <v>5.038892701898879E-2</v>
      </c>
      <c r="BY453" s="131">
        <f t="shared" si="619"/>
        <v>5.6006840530141086E-2</v>
      </c>
      <c r="BZ453" s="132">
        <f t="shared" si="619"/>
        <v>5.5759989609939824E-2</v>
      </c>
      <c r="CA453" s="133">
        <f t="shared" si="619"/>
        <v>5.5599028046620813E-2</v>
      </c>
      <c r="CB453" s="130">
        <f t="shared" si="619"/>
        <v>4.7334425913429096E-2</v>
      </c>
      <c r="CC453" s="131">
        <f t="shared" si="619"/>
        <v>5.74888978603149E-2</v>
      </c>
      <c r="CD453" s="132">
        <f t="shared" si="619"/>
        <v>4.6064013840830448E-2</v>
      </c>
      <c r="CE453" s="133">
        <f t="shared" si="619"/>
        <v>6.3848524878907964E-2</v>
      </c>
      <c r="CF453" s="130">
        <f t="shared" si="619"/>
        <v>4.4628579735426659E-2</v>
      </c>
      <c r="CG453" s="131">
        <f t="shared" si="619"/>
        <v>5.277881387541962E-2</v>
      </c>
      <c r="CH453" s="132">
        <f t="shared" si="619"/>
        <v>5.7080815392125506E-2</v>
      </c>
      <c r="CI453" s="130">
        <f t="shared" si="619"/>
        <v>5.1363894491550315E-2</v>
      </c>
      <c r="CJ453" s="136">
        <f t="shared" si="619"/>
        <v>5.312981195464514E-2</v>
      </c>
      <c r="CK453" s="137">
        <f t="shared" si="619"/>
        <v>5.3950162551518459E-2</v>
      </c>
    </row>
    <row r="454" spans="1:89" ht="15" thickTop="1" thickBot="1">
      <c r="A454" s="138" t="s">
        <v>27</v>
      </c>
      <c r="B454" s="209">
        <v>2819</v>
      </c>
      <c r="C454" s="193">
        <v>1942</v>
      </c>
      <c r="D454" s="194">
        <v>1210</v>
      </c>
      <c r="E454" s="195">
        <v>1089</v>
      </c>
      <c r="F454" s="192">
        <v>678</v>
      </c>
      <c r="G454" s="196">
        <v>473</v>
      </c>
      <c r="H454" s="194">
        <v>2000</v>
      </c>
      <c r="I454" s="195">
        <v>2785</v>
      </c>
      <c r="J454" s="192">
        <v>350</v>
      </c>
      <c r="K454" s="193">
        <v>438</v>
      </c>
      <c r="L454" s="194">
        <v>855</v>
      </c>
      <c r="M454" s="192">
        <v>1329</v>
      </c>
      <c r="N454" s="197">
        <v>1723</v>
      </c>
      <c r="O454" s="210">
        <v>2040</v>
      </c>
      <c r="P454" s="192">
        <v>975</v>
      </c>
      <c r="Q454" s="193">
        <v>1089</v>
      </c>
      <c r="R454" s="194">
        <v>1291</v>
      </c>
      <c r="S454" s="195">
        <v>1413</v>
      </c>
      <c r="T454" s="192">
        <v>711</v>
      </c>
      <c r="U454" s="196">
        <v>692</v>
      </c>
      <c r="V454" s="194">
        <v>1635</v>
      </c>
      <c r="W454" s="211">
        <v>1812</v>
      </c>
      <c r="X454" s="192">
        <v>1476</v>
      </c>
      <c r="Y454" s="196">
        <v>747</v>
      </c>
      <c r="Z454" s="194">
        <v>3452</v>
      </c>
      <c r="AA454" s="192">
        <v>2858</v>
      </c>
      <c r="AB454" s="173">
        <f t="shared" si="609"/>
        <v>19175</v>
      </c>
      <c r="AC454" s="174">
        <f t="shared" si="604"/>
        <v>18707</v>
      </c>
      <c r="AE454" s="253" t="s">
        <v>13</v>
      </c>
      <c r="AF454" s="20">
        <f t="shared" ref="AF454:BG454" si="620">SUM(AF451:AF453)</f>
        <v>8576</v>
      </c>
      <c r="AG454" s="21">
        <f t="shared" si="620"/>
        <v>12724</v>
      </c>
      <c r="AH454" s="20">
        <f t="shared" si="620"/>
        <v>4984</v>
      </c>
      <c r="AI454" s="21">
        <f t="shared" si="620"/>
        <v>5474</v>
      </c>
      <c r="AJ454" s="20">
        <f t="shared" si="620"/>
        <v>2824</v>
      </c>
      <c r="AK454" s="21">
        <f t="shared" si="620"/>
        <v>1969</v>
      </c>
      <c r="AL454" s="20">
        <f t="shared" si="620"/>
        <v>7145</v>
      </c>
      <c r="AM454" s="21">
        <f t="shared" si="620"/>
        <v>13150</v>
      </c>
      <c r="AN454" s="20">
        <f t="shared" si="620"/>
        <v>1897</v>
      </c>
      <c r="AO454" s="21">
        <f t="shared" si="620"/>
        <v>821</v>
      </c>
      <c r="AP454" s="20">
        <f t="shared" si="620"/>
        <v>4427</v>
      </c>
      <c r="AQ454" s="21">
        <f t="shared" si="620"/>
        <v>3403</v>
      </c>
      <c r="AR454" s="20">
        <f t="shared" si="620"/>
        <v>7216</v>
      </c>
      <c r="AS454" s="21">
        <f t="shared" si="620"/>
        <v>6975</v>
      </c>
      <c r="AT454" s="20">
        <f t="shared" si="620"/>
        <v>4123</v>
      </c>
      <c r="AU454" s="21">
        <f t="shared" si="620"/>
        <v>4544</v>
      </c>
      <c r="AV454" s="20">
        <f t="shared" si="620"/>
        <v>4522</v>
      </c>
      <c r="AW454" s="21">
        <f t="shared" si="620"/>
        <v>5536</v>
      </c>
      <c r="AX454" s="20">
        <f t="shared" si="620"/>
        <v>3125</v>
      </c>
      <c r="AY454" s="21">
        <f t="shared" si="620"/>
        <v>1448</v>
      </c>
      <c r="AZ454" s="20">
        <f t="shared" si="620"/>
        <v>7705</v>
      </c>
      <c r="BA454" s="21">
        <f t="shared" si="620"/>
        <v>5335</v>
      </c>
      <c r="BB454" s="20">
        <f t="shared" si="620"/>
        <v>8800</v>
      </c>
      <c r="BC454" s="21">
        <f t="shared" si="620"/>
        <v>2492</v>
      </c>
      <c r="BD454" s="20">
        <f t="shared" si="620"/>
        <v>12438</v>
      </c>
      <c r="BE454" s="21">
        <f t="shared" si="620"/>
        <v>14640</v>
      </c>
      <c r="BF454" s="175">
        <f t="shared" si="620"/>
        <v>77782</v>
      </c>
      <c r="BG454" s="176">
        <f t="shared" si="620"/>
        <v>78511</v>
      </c>
      <c r="BI454" s="138" t="s">
        <v>27</v>
      </c>
      <c r="BJ454" s="130">
        <f t="shared" ref="BJ454:CK454" si="621">B454/B467</f>
        <v>4.6172240967012806E-2</v>
      </c>
      <c r="BK454" s="131">
        <f t="shared" si="621"/>
        <v>5.1073006522196505E-2</v>
      </c>
      <c r="BL454" s="132">
        <f t="shared" si="621"/>
        <v>4.7490089877938693E-2</v>
      </c>
      <c r="BM454" s="133">
        <f t="shared" si="621"/>
        <v>5.1837395277989334E-2</v>
      </c>
      <c r="BN454" s="130">
        <f t="shared" si="621"/>
        <v>5.2997733135308374E-2</v>
      </c>
      <c r="BO454" s="131">
        <f t="shared" si="621"/>
        <v>5.3890851088071096E-2</v>
      </c>
      <c r="BP454" s="132">
        <f t="shared" si="621"/>
        <v>6.5956534643669823E-2</v>
      </c>
      <c r="BQ454" s="133">
        <f t="shared" si="621"/>
        <v>6.0355850291485165E-2</v>
      </c>
      <c r="BR454" s="130">
        <f t="shared" si="621"/>
        <v>5.3631627336806618E-2</v>
      </c>
      <c r="BS454" s="131">
        <f t="shared" si="621"/>
        <v>5.428854734754586E-2</v>
      </c>
      <c r="BT454" s="132">
        <f t="shared" si="621"/>
        <v>6.6028264730867245E-2</v>
      </c>
      <c r="BU454" s="130">
        <f t="shared" si="621"/>
        <v>5.3356351373052835E-2</v>
      </c>
      <c r="BV454" s="134">
        <f t="shared" si="621"/>
        <v>6.1209989697680205E-2</v>
      </c>
      <c r="BW454" s="135">
        <f t="shared" si="621"/>
        <v>5.2630221098526872E-2</v>
      </c>
      <c r="BX454" s="130">
        <f t="shared" si="621"/>
        <v>5.5765271105010297E-2</v>
      </c>
      <c r="BY454" s="131">
        <f t="shared" si="621"/>
        <v>5.1731509191962378E-2</v>
      </c>
      <c r="BZ454" s="132">
        <f t="shared" si="621"/>
        <v>5.5889865362136887E-2</v>
      </c>
      <c r="CA454" s="133">
        <f t="shared" si="621"/>
        <v>5.8193649355463117E-2</v>
      </c>
      <c r="CB454" s="130">
        <f t="shared" si="621"/>
        <v>6.8543333654680419E-2</v>
      </c>
      <c r="CC454" s="131">
        <f t="shared" si="621"/>
        <v>5.5874041178845375E-2</v>
      </c>
      <c r="CD454" s="132">
        <f t="shared" si="621"/>
        <v>5.893166089965398E-2</v>
      </c>
      <c r="CE454" s="133">
        <f t="shared" si="621"/>
        <v>5.699188526137007E-2</v>
      </c>
      <c r="CF454" s="130">
        <f t="shared" si="621"/>
        <v>5.3641517662450941E-2</v>
      </c>
      <c r="CG454" s="131">
        <f t="shared" si="621"/>
        <v>4.6437896307348007E-2</v>
      </c>
      <c r="CH454" s="132">
        <f t="shared" si="621"/>
        <v>5.8107630413924284E-2</v>
      </c>
      <c r="CI454" s="130">
        <f t="shared" si="621"/>
        <v>5.5965692129946933E-2</v>
      </c>
      <c r="CJ454" s="136">
        <f t="shared" si="621"/>
        <v>5.5920745648826466E-2</v>
      </c>
      <c r="CK454" s="137">
        <f t="shared" si="621"/>
        <v>5.4642430473809199E-2</v>
      </c>
    </row>
    <row r="455" spans="1:89" ht="14" thickTop="1">
      <c r="A455" s="147" t="s">
        <v>28</v>
      </c>
      <c r="B455" s="206">
        <v>2357</v>
      </c>
      <c r="C455" s="200">
        <v>2368</v>
      </c>
      <c r="D455" s="201">
        <v>1252</v>
      </c>
      <c r="E455" s="202">
        <v>1299</v>
      </c>
      <c r="F455" s="199">
        <v>698</v>
      </c>
      <c r="G455" s="203">
        <v>515</v>
      </c>
      <c r="H455" s="201">
        <v>2063</v>
      </c>
      <c r="I455" s="202">
        <v>2874</v>
      </c>
      <c r="J455" s="199">
        <v>466</v>
      </c>
      <c r="K455" s="200">
        <v>392</v>
      </c>
      <c r="L455" s="201">
        <v>1053</v>
      </c>
      <c r="M455" s="199">
        <v>1203</v>
      </c>
      <c r="N455" s="204">
        <v>1992</v>
      </c>
      <c r="O455" s="207">
        <v>2008</v>
      </c>
      <c r="P455" s="199">
        <v>1038</v>
      </c>
      <c r="Q455" s="200">
        <v>1131</v>
      </c>
      <c r="R455" s="201">
        <v>1415</v>
      </c>
      <c r="S455" s="202">
        <v>1550</v>
      </c>
      <c r="T455" s="199">
        <v>958</v>
      </c>
      <c r="U455" s="203">
        <v>502</v>
      </c>
      <c r="V455" s="201">
        <v>2343</v>
      </c>
      <c r="W455" s="208">
        <v>1561</v>
      </c>
      <c r="X455" s="199">
        <v>1897</v>
      </c>
      <c r="Y455" s="203">
        <v>743</v>
      </c>
      <c r="Z455" s="201">
        <v>3653</v>
      </c>
      <c r="AA455" s="199">
        <v>3163</v>
      </c>
      <c r="AB455" s="173">
        <f t="shared" si="609"/>
        <v>21185</v>
      </c>
      <c r="AC455" s="174">
        <f t="shared" si="604"/>
        <v>19309</v>
      </c>
      <c r="BI455" s="147" t="s">
        <v>28</v>
      </c>
      <c r="BJ455" s="130">
        <f t="shared" ref="BJ455:CK455" si="622">B455/B467</f>
        <v>3.860516919448357E-2</v>
      </c>
      <c r="BK455" s="131">
        <f t="shared" si="622"/>
        <v>6.2276456974542392E-2</v>
      </c>
      <c r="BL455" s="132">
        <f t="shared" si="622"/>
        <v>4.9138506220809293E-2</v>
      </c>
      <c r="BM455" s="133">
        <f t="shared" si="622"/>
        <v>6.1833587204874335E-2</v>
      </c>
      <c r="BN455" s="130">
        <f t="shared" si="622"/>
        <v>5.4561088095051981E-2</v>
      </c>
      <c r="BO455" s="131">
        <f t="shared" si="622"/>
        <v>5.8676085222741259E-2</v>
      </c>
      <c r="BP455" s="132">
        <f t="shared" si="622"/>
        <v>6.8034165484945425E-2</v>
      </c>
      <c r="BQ455" s="133">
        <f t="shared" si="622"/>
        <v>6.2284636889669072E-2</v>
      </c>
      <c r="BR455" s="130">
        <f t="shared" si="622"/>
        <v>7.1406680968433958E-2</v>
      </c>
      <c r="BS455" s="131">
        <f t="shared" si="622"/>
        <v>4.8587010411502228E-2</v>
      </c>
      <c r="BT455" s="132">
        <f t="shared" si="622"/>
        <v>8.1319020773804929E-2</v>
      </c>
      <c r="BU455" s="130">
        <f t="shared" si="622"/>
        <v>4.8297735667255502E-2</v>
      </c>
      <c r="BV455" s="134">
        <f t="shared" si="622"/>
        <v>7.076627944154322E-2</v>
      </c>
      <c r="BW455" s="135">
        <f t="shared" si="622"/>
        <v>5.1804649002863704E-2</v>
      </c>
      <c r="BX455" s="130">
        <f t="shared" si="622"/>
        <v>5.9368565545641731E-2</v>
      </c>
      <c r="BY455" s="131">
        <f t="shared" si="622"/>
        <v>5.3726663816445773E-2</v>
      </c>
      <c r="BZ455" s="132">
        <f t="shared" si="622"/>
        <v>6.1258063119615569E-2</v>
      </c>
      <c r="CA455" s="133">
        <f t="shared" si="622"/>
        <v>6.3835921090564643E-2</v>
      </c>
      <c r="CB455" s="130">
        <f t="shared" si="622"/>
        <v>9.2355152800539866E-2</v>
      </c>
      <c r="CC455" s="131">
        <f t="shared" si="622"/>
        <v>4.0532902704884945E-2</v>
      </c>
      <c r="CD455" s="132">
        <f t="shared" si="622"/>
        <v>8.4450692041522488E-2</v>
      </c>
      <c r="CE455" s="133">
        <f t="shared" si="622"/>
        <v>4.9097313958608543E-2</v>
      </c>
      <c r="CF455" s="130">
        <f t="shared" si="622"/>
        <v>6.8941706643407472E-2</v>
      </c>
      <c r="CG455" s="131">
        <f t="shared" si="622"/>
        <v>4.618923287330598E-2</v>
      </c>
      <c r="CH455" s="132">
        <f t="shared" si="622"/>
        <v>6.1491070075916983E-2</v>
      </c>
      <c r="CI455" s="130">
        <f t="shared" si="622"/>
        <v>6.1938238001057432E-2</v>
      </c>
      <c r="CJ455" s="136">
        <f t="shared" si="622"/>
        <v>6.1782581307451824E-2</v>
      </c>
      <c r="CK455" s="137">
        <f t="shared" si="622"/>
        <v>5.6400849415661612E-2</v>
      </c>
    </row>
    <row r="456" spans="1:89">
      <c r="A456" s="138" t="s">
        <v>29</v>
      </c>
      <c r="B456" s="209">
        <v>2534</v>
      </c>
      <c r="C456" s="193">
        <v>3272</v>
      </c>
      <c r="D456" s="194">
        <v>1572</v>
      </c>
      <c r="E456" s="195">
        <v>1602</v>
      </c>
      <c r="F456" s="192">
        <v>1002</v>
      </c>
      <c r="G456" s="196">
        <v>544</v>
      </c>
      <c r="H456" s="194">
        <v>2119</v>
      </c>
      <c r="I456" s="195">
        <v>3951</v>
      </c>
      <c r="J456" s="192">
        <v>561</v>
      </c>
      <c r="K456" s="193">
        <v>327</v>
      </c>
      <c r="L456" s="194">
        <v>1277</v>
      </c>
      <c r="M456" s="192">
        <v>1156</v>
      </c>
      <c r="N456" s="197">
        <v>2176</v>
      </c>
      <c r="O456" s="210">
        <v>2337</v>
      </c>
      <c r="P456" s="192">
        <v>1116</v>
      </c>
      <c r="Q456" s="193">
        <v>1239</v>
      </c>
      <c r="R456" s="194">
        <v>1601</v>
      </c>
      <c r="S456" s="195">
        <v>1682</v>
      </c>
      <c r="T456" s="192">
        <v>1155</v>
      </c>
      <c r="U456" s="196">
        <v>414</v>
      </c>
      <c r="V456" s="194">
        <v>2650</v>
      </c>
      <c r="W456" s="211">
        <v>1438</v>
      </c>
      <c r="X456" s="192">
        <v>2696</v>
      </c>
      <c r="Y456" s="196">
        <v>619</v>
      </c>
      <c r="Z456" s="194">
        <v>4432</v>
      </c>
      <c r="AA456" s="192">
        <v>3824</v>
      </c>
      <c r="AB456" s="173">
        <f t="shared" si="609"/>
        <v>24891</v>
      </c>
      <c r="AC456" s="174">
        <f t="shared" si="604"/>
        <v>22405</v>
      </c>
      <c r="BI456" s="138" t="s">
        <v>29</v>
      </c>
      <c r="BJ456" s="130">
        <f t="shared" ref="BJ456:CK456" si="623">B456/B467</f>
        <v>4.1504242146296721E-2</v>
      </c>
      <c r="BK456" s="131">
        <f t="shared" si="623"/>
        <v>8.6050915211445408E-2</v>
      </c>
      <c r="BL456" s="132">
        <f t="shared" si="623"/>
        <v>6.169786883315672E-2</v>
      </c>
      <c r="BM456" s="133">
        <f t="shared" si="623"/>
        <v>7.6256664127951262E-2</v>
      </c>
      <c r="BN456" s="130">
        <f t="shared" si="623"/>
        <v>7.8324083483154852E-2</v>
      </c>
      <c r="BO456" s="131">
        <f t="shared" si="623"/>
        <v>6.1980175458584939E-2</v>
      </c>
      <c r="BP456" s="132">
        <f t="shared" si="623"/>
        <v>6.9880948454968173E-2</v>
      </c>
      <c r="BQ456" s="133">
        <f t="shared" si="623"/>
        <v>8.5625121903647364E-2</v>
      </c>
      <c r="BR456" s="130">
        <f t="shared" si="623"/>
        <v>8.5963836959852893E-2</v>
      </c>
      <c r="BS456" s="131">
        <f t="shared" si="623"/>
        <v>4.0530490827962319E-2</v>
      </c>
      <c r="BT456" s="132">
        <f t="shared" si="623"/>
        <v>9.8617653872885944E-2</v>
      </c>
      <c r="BU456" s="130">
        <f t="shared" si="623"/>
        <v>4.6410791713505699E-2</v>
      </c>
      <c r="BV456" s="134">
        <f t="shared" si="623"/>
        <v>7.7302923727308251E-2</v>
      </c>
      <c r="BW456" s="135">
        <f t="shared" si="623"/>
        <v>6.0292562111400633E-2</v>
      </c>
      <c r="BX456" s="130">
        <f t="shared" si="623"/>
        <v>6.3829787234042548E-2</v>
      </c>
      <c r="BY456" s="131">
        <f t="shared" si="623"/>
        <v>5.8857061422260222E-2</v>
      </c>
      <c r="BZ456" s="132">
        <f t="shared" si="623"/>
        <v>6.9310359755833592E-2</v>
      </c>
      <c r="CA456" s="133">
        <f t="shared" si="623"/>
        <v>6.9272270499567565E-2</v>
      </c>
      <c r="CB456" s="130">
        <f t="shared" si="623"/>
        <v>0.11134676564156946</v>
      </c>
      <c r="CC456" s="131">
        <f t="shared" si="623"/>
        <v>3.3427533306419052E-2</v>
      </c>
      <c r="CD456" s="132">
        <f t="shared" si="623"/>
        <v>9.5516147635524795E-2</v>
      </c>
      <c r="CE456" s="133">
        <f t="shared" si="623"/>
        <v>4.5228659495502296E-2</v>
      </c>
      <c r="CF456" s="130">
        <f t="shared" si="623"/>
        <v>9.7979357464747785E-2</v>
      </c>
      <c r="CG456" s="131">
        <f t="shared" si="623"/>
        <v>3.8480666418003233E-2</v>
      </c>
      <c r="CH456" s="132">
        <f t="shared" si="623"/>
        <v>7.4604002895281699E-2</v>
      </c>
      <c r="CI456" s="130">
        <f t="shared" si="623"/>
        <v>7.4882017741398549E-2</v>
      </c>
      <c r="CJ456" s="136">
        <f t="shared" si="623"/>
        <v>7.2590523074051602E-2</v>
      </c>
      <c r="CK456" s="137">
        <f t="shared" si="623"/>
        <v>6.5444146830902605E-2</v>
      </c>
    </row>
    <row r="457" spans="1:89">
      <c r="A457" s="147" t="s">
        <v>30</v>
      </c>
      <c r="B457" s="206">
        <v>2868</v>
      </c>
      <c r="C457" s="200">
        <v>4057</v>
      </c>
      <c r="D457" s="201">
        <v>1855</v>
      </c>
      <c r="E457" s="202">
        <v>1771</v>
      </c>
      <c r="F457" s="199">
        <v>1166</v>
      </c>
      <c r="G457" s="203">
        <v>683</v>
      </c>
      <c r="H457" s="201">
        <v>2396</v>
      </c>
      <c r="I457" s="202">
        <v>4200</v>
      </c>
      <c r="J457" s="199">
        <v>775</v>
      </c>
      <c r="K457" s="200">
        <v>287</v>
      </c>
      <c r="L457" s="201">
        <v>1648</v>
      </c>
      <c r="M457" s="199">
        <v>1183</v>
      </c>
      <c r="N457" s="204">
        <v>2487</v>
      </c>
      <c r="O457" s="207">
        <v>2130</v>
      </c>
      <c r="P457" s="199">
        <v>1456</v>
      </c>
      <c r="Q457" s="200">
        <v>1427</v>
      </c>
      <c r="R457" s="201">
        <v>1539</v>
      </c>
      <c r="S457" s="202">
        <v>1893</v>
      </c>
      <c r="T457" s="199">
        <v>1129</v>
      </c>
      <c r="U457" s="203">
        <v>483</v>
      </c>
      <c r="V457" s="201">
        <v>2840</v>
      </c>
      <c r="W457" s="208">
        <v>1879</v>
      </c>
      <c r="X457" s="199">
        <v>3419</v>
      </c>
      <c r="Y457" s="203">
        <v>804</v>
      </c>
      <c r="Z457" s="201">
        <v>4808</v>
      </c>
      <c r="AA457" s="199">
        <v>4946</v>
      </c>
      <c r="AB457" s="173">
        <f t="shared" si="609"/>
        <v>28386</v>
      </c>
      <c r="AC457" s="174">
        <f t="shared" si="604"/>
        <v>25743</v>
      </c>
      <c r="BI457" s="147" t="s">
        <v>30</v>
      </c>
      <c r="BJ457" s="130">
        <f t="shared" ref="BJ457:CK457" si="624">B457/B467</f>
        <v>4.6974809185311363E-2</v>
      </c>
      <c r="BK457" s="131">
        <f t="shared" si="624"/>
        <v>0.10669577109194193</v>
      </c>
      <c r="BL457" s="132">
        <f t="shared" si="624"/>
        <v>7.2805055143451466E-2</v>
      </c>
      <c r="BM457" s="133">
        <f t="shared" si="624"/>
        <v>8.43012185833968E-2</v>
      </c>
      <c r="BN457" s="130">
        <f t="shared" si="624"/>
        <v>9.1143594153052454E-2</v>
      </c>
      <c r="BO457" s="131">
        <f t="shared" si="624"/>
        <v>7.7817021761421898E-2</v>
      </c>
      <c r="BP457" s="132">
        <f t="shared" si="624"/>
        <v>7.901592850311645E-2</v>
      </c>
      <c r="BQ457" s="133">
        <f t="shared" si="624"/>
        <v>9.1021390026656268E-2</v>
      </c>
      <c r="BR457" s="130">
        <f t="shared" si="624"/>
        <v>0.11875574624578608</v>
      </c>
      <c r="BS457" s="131">
        <f t="shared" si="624"/>
        <v>3.557263262270699E-2</v>
      </c>
      <c r="BT457" s="132">
        <f t="shared" si="624"/>
        <v>0.12726851494323885</v>
      </c>
      <c r="BU457" s="130">
        <f t="shared" si="624"/>
        <v>4.7494780793319417E-2</v>
      </c>
      <c r="BV457" s="134">
        <f t="shared" si="624"/>
        <v>8.83512735798785E-2</v>
      </c>
      <c r="BW457" s="135">
        <f t="shared" si="624"/>
        <v>5.4952142617579525E-2</v>
      </c>
      <c r="BX457" s="130">
        <f t="shared" si="624"/>
        <v>8.3276138183482035E-2</v>
      </c>
      <c r="BY457" s="131">
        <f t="shared" si="624"/>
        <v>6.7787753550900193E-2</v>
      </c>
      <c r="BZ457" s="132">
        <f t="shared" si="624"/>
        <v>6.6626260877094251E-2</v>
      </c>
      <c r="CA457" s="133">
        <f t="shared" si="624"/>
        <v>7.7962192660928298E-2</v>
      </c>
      <c r="CB457" s="130">
        <f t="shared" si="624"/>
        <v>0.10884025836305794</v>
      </c>
      <c r="CC457" s="131">
        <f t="shared" si="624"/>
        <v>3.8998788857488899E-2</v>
      </c>
      <c r="CD457" s="132">
        <f t="shared" si="624"/>
        <v>0.10236447520184544</v>
      </c>
      <c r="CE457" s="133">
        <f t="shared" si="624"/>
        <v>5.9099201107127131E-2</v>
      </c>
      <c r="CF457" s="130">
        <f t="shared" si="624"/>
        <v>0.12425497892135484</v>
      </c>
      <c r="CG457" s="131">
        <f t="shared" si="624"/>
        <v>4.9981350242446848E-2</v>
      </c>
      <c r="CH457" s="132">
        <f t="shared" si="624"/>
        <v>8.0933223357516793E-2</v>
      </c>
      <c r="CI457" s="130">
        <f t="shared" si="624"/>
        <v>9.685315370004112E-2</v>
      </c>
      <c r="CJ457" s="136">
        <f t="shared" si="624"/>
        <v>8.2783117913303159E-2</v>
      </c>
      <c r="CK457" s="137">
        <f t="shared" si="624"/>
        <v>7.5194316976921485E-2</v>
      </c>
    </row>
    <row r="458" spans="1:89">
      <c r="A458" s="138" t="s">
        <v>31</v>
      </c>
      <c r="B458" s="209">
        <v>2948</v>
      </c>
      <c r="C458" s="193">
        <v>5315</v>
      </c>
      <c r="D458" s="194">
        <v>1810</v>
      </c>
      <c r="E458" s="195">
        <v>1984</v>
      </c>
      <c r="F458" s="192">
        <v>958</v>
      </c>
      <c r="G458" s="196">
        <v>667</v>
      </c>
      <c r="H458" s="194">
        <v>2523</v>
      </c>
      <c r="I458" s="195">
        <v>4919</v>
      </c>
      <c r="J458" s="192">
        <v>689</v>
      </c>
      <c r="K458" s="193">
        <v>272</v>
      </c>
      <c r="L458" s="194">
        <v>1630</v>
      </c>
      <c r="M458" s="192">
        <v>1195</v>
      </c>
      <c r="N458" s="197">
        <v>2601</v>
      </c>
      <c r="O458" s="210">
        <v>2529</v>
      </c>
      <c r="P458" s="192">
        <v>1372</v>
      </c>
      <c r="Q458" s="193">
        <v>1447</v>
      </c>
      <c r="R458" s="194">
        <v>1554</v>
      </c>
      <c r="S458" s="195">
        <v>1918</v>
      </c>
      <c r="T458" s="192">
        <v>1173</v>
      </c>
      <c r="U458" s="196">
        <v>486</v>
      </c>
      <c r="V458" s="194">
        <v>2273</v>
      </c>
      <c r="W458" s="211">
        <v>1820</v>
      </c>
      <c r="X458" s="192">
        <v>2741</v>
      </c>
      <c r="Y458" s="196">
        <v>917</v>
      </c>
      <c r="Z458" s="194">
        <v>4288</v>
      </c>
      <c r="AA458" s="192">
        <v>5234</v>
      </c>
      <c r="AB458" s="173">
        <f t="shared" si="609"/>
        <v>26560</v>
      </c>
      <c r="AC458" s="174">
        <f t="shared" si="604"/>
        <v>28703</v>
      </c>
      <c r="BI458" s="138" t="s">
        <v>31</v>
      </c>
      <c r="BJ458" s="130">
        <f t="shared" ref="BJ458:CK458" si="625">B458/B467</f>
        <v>4.8285124643757983E-2</v>
      </c>
      <c r="BK458" s="131">
        <f t="shared" si="625"/>
        <v>0.13978013885966759</v>
      </c>
      <c r="BL458" s="132">
        <f t="shared" si="625"/>
        <v>7.1038894776090114E-2</v>
      </c>
      <c r="BM458" s="133">
        <f t="shared" si="625"/>
        <v>9.4440213252094438E-2</v>
      </c>
      <c r="BN458" s="130">
        <f t="shared" si="625"/>
        <v>7.4884702571718906E-2</v>
      </c>
      <c r="BO458" s="131">
        <f t="shared" si="625"/>
        <v>7.59940754244047E-2</v>
      </c>
      <c r="BP458" s="132">
        <f t="shared" si="625"/>
        <v>8.3204168452989474E-2</v>
      </c>
      <c r="BQ458" s="133">
        <f t="shared" si="625"/>
        <v>0.10660338512883862</v>
      </c>
      <c r="BR458" s="130">
        <f t="shared" si="625"/>
        <v>0.10557768924302789</v>
      </c>
      <c r="BS458" s="131">
        <f t="shared" si="625"/>
        <v>3.3713435795736241E-2</v>
      </c>
      <c r="BT458" s="132">
        <f t="shared" si="625"/>
        <v>0.12587844621206271</v>
      </c>
      <c r="BU458" s="130">
        <f t="shared" si="625"/>
        <v>4.7976553717681066E-2</v>
      </c>
      <c r="BV458" s="134">
        <f t="shared" si="625"/>
        <v>9.2401151017798139E-2</v>
      </c>
      <c r="BW458" s="135">
        <f t="shared" si="625"/>
        <v>6.524599468537963E-2</v>
      </c>
      <c r="BX458" s="130">
        <f t="shared" si="625"/>
        <v>7.8471745595973461E-2</v>
      </c>
      <c r="BY458" s="131">
        <f t="shared" si="625"/>
        <v>6.8737827181606578E-2</v>
      </c>
      <c r="BZ458" s="132">
        <f t="shared" si="625"/>
        <v>6.7275639638079573E-2</v>
      </c>
      <c r="CA458" s="133">
        <f t="shared" si="625"/>
        <v>7.8991804291421275E-2</v>
      </c>
      <c r="CB458" s="130">
        <f t="shared" si="625"/>
        <v>0.1130820399113082</v>
      </c>
      <c r="CC458" s="131">
        <f t="shared" si="625"/>
        <v>3.9241017359709328E-2</v>
      </c>
      <c r="CD458" s="132">
        <f t="shared" si="625"/>
        <v>8.1927623990772774E-2</v>
      </c>
      <c r="CE458" s="133">
        <f t="shared" si="625"/>
        <v>5.7243505063848524E-2</v>
      </c>
      <c r="CF458" s="130">
        <f t="shared" si="625"/>
        <v>9.9614769588602992E-2</v>
      </c>
      <c r="CG458" s="131">
        <f t="shared" si="625"/>
        <v>5.7006092254134028E-2</v>
      </c>
      <c r="CH458" s="132">
        <f t="shared" si="625"/>
        <v>7.2180046122510819E-2</v>
      </c>
      <c r="CI458" s="130">
        <f t="shared" si="625"/>
        <v>0.10249280357177826</v>
      </c>
      <c r="CJ458" s="136">
        <f t="shared" si="625"/>
        <v>7.7457888106014658E-2</v>
      </c>
      <c r="CK458" s="137">
        <f t="shared" si="625"/>
        <v>8.3840363601312098E-2</v>
      </c>
    </row>
    <row r="459" spans="1:89">
      <c r="A459" s="147" t="s">
        <v>32</v>
      </c>
      <c r="B459" s="206">
        <v>2760</v>
      </c>
      <c r="C459" s="200">
        <v>3352</v>
      </c>
      <c r="D459" s="201">
        <v>1319</v>
      </c>
      <c r="E459" s="202">
        <v>1719</v>
      </c>
      <c r="F459" s="199">
        <v>700</v>
      </c>
      <c r="G459" s="203">
        <v>619</v>
      </c>
      <c r="H459" s="201">
        <v>2226</v>
      </c>
      <c r="I459" s="202">
        <v>4031</v>
      </c>
      <c r="J459" s="199">
        <v>433</v>
      </c>
      <c r="K459" s="200">
        <v>262</v>
      </c>
      <c r="L459" s="201">
        <v>1149</v>
      </c>
      <c r="M459" s="199">
        <v>1025</v>
      </c>
      <c r="N459" s="204">
        <v>2128</v>
      </c>
      <c r="O459" s="207">
        <v>2316</v>
      </c>
      <c r="P459" s="199">
        <v>1295</v>
      </c>
      <c r="Q459" s="200">
        <v>1670</v>
      </c>
      <c r="R459" s="201">
        <v>1429</v>
      </c>
      <c r="S459" s="202">
        <v>1725</v>
      </c>
      <c r="T459" s="199">
        <v>823</v>
      </c>
      <c r="U459" s="203">
        <v>479</v>
      </c>
      <c r="V459" s="201">
        <v>2592</v>
      </c>
      <c r="W459" s="208">
        <v>1636</v>
      </c>
      <c r="X459" s="199">
        <v>2640</v>
      </c>
      <c r="Y459" s="203">
        <v>771</v>
      </c>
      <c r="Z459" s="201">
        <v>3342</v>
      </c>
      <c r="AA459" s="199">
        <v>4460</v>
      </c>
      <c r="AB459" s="173">
        <f t="shared" si="609"/>
        <v>22836</v>
      </c>
      <c r="AC459" s="174">
        <f t="shared" si="604"/>
        <v>24065</v>
      </c>
      <c r="BI459" s="147" t="s">
        <v>32</v>
      </c>
      <c r="BJ459" s="130">
        <f t="shared" ref="BJ459:CK459" si="626">B459/B467</f>
        <v>4.5205883316408423E-2</v>
      </c>
      <c r="BK459" s="131">
        <f t="shared" si="626"/>
        <v>8.8154849568693461E-2</v>
      </c>
      <c r="BL459" s="132">
        <f t="shared" si="626"/>
        <v>5.1768122767769535E-2</v>
      </c>
      <c r="BM459" s="133">
        <f t="shared" si="626"/>
        <v>8.1825971058644323E-2</v>
      </c>
      <c r="BN459" s="130">
        <f t="shared" si="626"/>
        <v>5.471742359102634E-2</v>
      </c>
      <c r="BO459" s="131">
        <f t="shared" si="626"/>
        <v>7.0525236413353079E-2</v>
      </c>
      <c r="BP459" s="132">
        <f t="shared" si="626"/>
        <v>7.3409623058404511E-2</v>
      </c>
      <c r="BQ459" s="133">
        <f t="shared" si="626"/>
        <v>8.7358862666059856E-2</v>
      </c>
      <c r="BR459" s="130">
        <f t="shared" si="626"/>
        <v>6.6349984676677909E-2</v>
      </c>
      <c r="BS459" s="131">
        <f t="shared" si="626"/>
        <v>3.247397124442241E-2</v>
      </c>
      <c r="BT459" s="132">
        <f t="shared" si="626"/>
        <v>8.8732720673411078E-2</v>
      </c>
      <c r="BU459" s="130">
        <f t="shared" si="626"/>
        <v>4.1151437289224345E-2</v>
      </c>
      <c r="BV459" s="134">
        <f t="shared" si="626"/>
        <v>7.5597712174499981E-2</v>
      </c>
      <c r="BW459" s="135">
        <f t="shared" si="626"/>
        <v>5.9750780423621683E-2</v>
      </c>
      <c r="BX459" s="130">
        <f t="shared" si="626"/>
        <v>7.4067719057423931E-2</v>
      </c>
      <c r="BY459" s="131">
        <f t="shared" si="626"/>
        <v>7.9331148163982707E-2</v>
      </c>
      <c r="BZ459" s="132">
        <f t="shared" si="626"/>
        <v>6.1864149963201873E-2</v>
      </c>
      <c r="CA459" s="133">
        <f t="shared" si="626"/>
        <v>7.1043202504015482E-2</v>
      </c>
      <c r="CB459" s="130">
        <f t="shared" si="626"/>
        <v>7.9340595777499273E-2</v>
      </c>
      <c r="CC459" s="131">
        <f t="shared" si="626"/>
        <v>3.8675817521194991E-2</v>
      </c>
      <c r="CD459" s="132">
        <f t="shared" si="626"/>
        <v>9.3425605536332182E-2</v>
      </c>
      <c r="CE459" s="133">
        <f t="shared" si="626"/>
        <v>5.1456249606844057E-2</v>
      </c>
      <c r="CF459" s="130">
        <f t="shared" si="626"/>
        <v>9.5944177932839075E-2</v>
      </c>
      <c r="CG459" s="131">
        <f t="shared" si="626"/>
        <v>4.7929876911600146E-2</v>
      </c>
      <c r="CH459" s="132">
        <f t="shared" si="626"/>
        <v>5.6255996768057634E-2</v>
      </c>
      <c r="CI459" s="130">
        <f t="shared" si="626"/>
        <v>8.7336244541484712E-2</v>
      </c>
      <c r="CJ459" s="136">
        <f t="shared" si="626"/>
        <v>6.6597452288740616E-2</v>
      </c>
      <c r="CK459" s="137">
        <f t="shared" si="626"/>
        <v>7.0292943248635179E-2</v>
      </c>
    </row>
    <row r="460" spans="1:89">
      <c r="A460" s="138" t="s">
        <v>33</v>
      </c>
      <c r="B460" s="209">
        <v>2688</v>
      </c>
      <c r="C460" s="193">
        <v>3618</v>
      </c>
      <c r="D460" s="194">
        <v>962</v>
      </c>
      <c r="E460" s="195">
        <v>1617</v>
      </c>
      <c r="F460" s="192">
        <v>561</v>
      </c>
      <c r="G460" s="196">
        <v>547</v>
      </c>
      <c r="H460" s="194">
        <v>1685</v>
      </c>
      <c r="I460" s="195">
        <v>3953</v>
      </c>
      <c r="J460" s="192">
        <v>306</v>
      </c>
      <c r="K460" s="193">
        <v>207</v>
      </c>
      <c r="L460" s="194">
        <v>785</v>
      </c>
      <c r="M460" s="192">
        <v>933</v>
      </c>
      <c r="N460" s="197">
        <v>1548</v>
      </c>
      <c r="O460" s="210">
        <v>2026</v>
      </c>
      <c r="P460" s="192">
        <v>893</v>
      </c>
      <c r="Q460" s="193">
        <v>1359</v>
      </c>
      <c r="R460" s="194">
        <v>1167</v>
      </c>
      <c r="S460" s="195">
        <v>1633</v>
      </c>
      <c r="T460" s="192">
        <v>653</v>
      </c>
      <c r="U460" s="196">
        <v>450</v>
      </c>
      <c r="V460" s="194">
        <v>2800</v>
      </c>
      <c r="W460" s="211">
        <v>1438</v>
      </c>
      <c r="X460" s="192">
        <v>1682</v>
      </c>
      <c r="Y460" s="196">
        <v>841</v>
      </c>
      <c r="Z460" s="194">
        <v>3163</v>
      </c>
      <c r="AA460" s="192">
        <v>4031</v>
      </c>
      <c r="AB460" s="173">
        <f t="shared" si="609"/>
        <v>18893</v>
      </c>
      <c r="AC460" s="174">
        <f t="shared" si="604"/>
        <v>22653</v>
      </c>
      <c r="BI460" s="138" t="s">
        <v>33</v>
      </c>
      <c r="BJ460" s="130">
        <f t="shared" ref="BJ460:CK460" si="627">B460/B467</f>
        <v>4.4026599403806467E-2</v>
      </c>
      <c r="BK460" s="131">
        <f t="shared" si="627"/>
        <v>9.5150431306543243E-2</v>
      </c>
      <c r="BL460" s="132">
        <f t="shared" si="627"/>
        <v>3.7756583853369441E-2</v>
      </c>
      <c r="BM460" s="133">
        <f t="shared" si="627"/>
        <v>7.6970677837014473E-2</v>
      </c>
      <c r="BN460" s="130">
        <f t="shared" si="627"/>
        <v>4.3852106620808254E-2</v>
      </c>
      <c r="BO460" s="131">
        <f t="shared" si="627"/>
        <v>6.2321977896775661E-2</v>
      </c>
      <c r="BP460" s="132">
        <f t="shared" si="627"/>
        <v>5.5568380437291821E-2</v>
      </c>
      <c r="BQ460" s="133">
        <f t="shared" si="627"/>
        <v>8.5668465422707674E-2</v>
      </c>
      <c r="BR460" s="130">
        <f t="shared" si="627"/>
        <v>4.6889365614465217E-2</v>
      </c>
      <c r="BS460" s="131">
        <f t="shared" si="627"/>
        <v>2.5656916212196332E-2</v>
      </c>
      <c r="BT460" s="132">
        <f t="shared" si="627"/>
        <v>6.0622441887404434E-2</v>
      </c>
      <c r="BU460" s="130">
        <f t="shared" si="627"/>
        <v>3.7457844869118358E-2</v>
      </c>
      <c r="BV460" s="134">
        <f t="shared" si="627"/>
        <v>5.4993072578066717E-2</v>
      </c>
      <c r="BW460" s="135">
        <f t="shared" si="627"/>
        <v>5.2269033306674234E-2</v>
      </c>
      <c r="BX460" s="130">
        <f t="shared" si="627"/>
        <v>5.1075268817204304E-2</v>
      </c>
      <c r="BY460" s="131">
        <f t="shared" si="627"/>
        <v>6.4557503206498501E-2</v>
      </c>
      <c r="BZ460" s="132">
        <f t="shared" si="627"/>
        <v>5.0521667604658212E-2</v>
      </c>
      <c r="CA460" s="133">
        <f t="shared" si="627"/>
        <v>6.725423170380132E-2</v>
      </c>
      <c r="CB460" s="130">
        <f t="shared" si="627"/>
        <v>6.2951894341077799E-2</v>
      </c>
      <c r="CC460" s="131">
        <f t="shared" si="627"/>
        <v>3.6334275333064193E-2</v>
      </c>
      <c r="CD460" s="132">
        <f t="shared" si="627"/>
        <v>0.10092272202998846</v>
      </c>
      <c r="CE460" s="133">
        <f t="shared" si="627"/>
        <v>4.5228659495502296E-2</v>
      </c>
      <c r="CF460" s="130">
        <f t="shared" si="627"/>
        <v>6.1128070940543684E-2</v>
      </c>
      <c r="CG460" s="131">
        <f t="shared" si="627"/>
        <v>5.2281487007335571E-2</v>
      </c>
      <c r="CH460" s="132">
        <f t="shared" si="627"/>
        <v>5.3242883835238272E-2</v>
      </c>
      <c r="CI460" s="130">
        <f t="shared" si="627"/>
        <v>7.8935516086709623E-2</v>
      </c>
      <c r="CJ460" s="136">
        <f t="shared" si="627"/>
        <v>5.5098338854929776E-2</v>
      </c>
      <c r="CK460" s="137">
        <f t="shared" si="627"/>
        <v>6.6168545331865058E-2</v>
      </c>
    </row>
    <row r="461" spans="1:89">
      <c r="A461" s="147" t="s">
        <v>34</v>
      </c>
      <c r="B461" s="206">
        <v>411</v>
      </c>
      <c r="C461" s="200">
        <v>2632</v>
      </c>
      <c r="D461" s="201">
        <v>218</v>
      </c>
      <c r="E461" s="202">
        <v>1146</v>
      </c>
      <c r="F461" s="199">
        <v>123</v>
      </c>
      <c r="G461" s="203">
        <v>383</v>
      </c>
      <c r="H461" s="201">
        <v>557</v>
      </c>
      <c r="I461" s="202">
        <v>2466</v>
      </c>
      <c r="J461" s="199">
        <v>152</v>
      </c>
      <c r="K461" s="200">
        <v>139</v>
      </c>
      <c r="L461" s="201">
        <v>430</v>
      </c>
      <c r="M461" s="199">
        <v>528</v>
      </c>
      <c r="N461" s="204">
        <v>936</v>
      </c>
      <c r="O461" s="207">
        <v>1420</v>
      </c>
      <c r="P461" s="199">
        <v>712</v>
      </c>
      <c r="Q461" s="200">
        <v>983</v>
      </c>
      <c r="R461" s="201">
        <v>753</v>
      </c>
      <c r="S461" s="202">
        <v>882</v>
      </c>
      <c r="T461" s="199">
        <v>500</v>
      </c>
      <c r="U461" s="203">
        <v>263</v>
      </c>
      <c r="V461" s="201">
        <v>2192</v>
      </c>
      <c r="W461" s="208">
        <v>1021</v>
      </c>
      <c r="X461" s="199">
        <v>994</v>
      </c>
      <c r="Y461" s="203">
        <v>599</v>
      </c>
      <c r="Z461" s="201">
        <v>2051</v>
      </c>
      <c r="AA461" s="199">
        <v>2548</v>
      </c>
      <c r="AB461" s="173">
        <f t="shared" si="609"/>
        <v>10029</v>
      </c>
      <c r="AC461" s="174">
        <f t="shared" si="604"/>
        <v>15010</v>
      </c>
      <c r="BI461" s="147" t="s">
        <v>34</v>
      </c>
      <c r="BJ461" s="130">
        <f t="shared" ref="BJ461:CK461" si="628">B461/B467</f>
        <v>6.7317456677695158E-3</v>
      </c>
      <c r="BK461" s="131">
        <f t="shared" si="628"/>
        <v>6.9219440353460976E-2</v>
      </c>
      <c r="BL461" s="132">
        <f t="shared" si="628"/>
        <v>8.5560657796616823E-3</v>
      </c>
      <c r="BM461" s="133">
        <f t="shared" si="628"/>
        <v>5.4550647372429553E-2</v>
      </c>
      <c r="BN461" s="130">
        <f t="shared" si="628"/>
        <v>9.6146330024231997E-3</v>
      </c>
      <c r="BO461" s="131">
        <f t="shared" si="628"/>
        <v>4.3636777942349325E-2</v>
      </c>
      <c r="BP461" s="132">
        <f t="shared" si="628"/>
        <v>1.8368894898262045E-2</v>
      </c>
      <c r="BQ461" s="133">
        <f t="shared" si="628"/>
        <v>5.3442559001365318E-2</v>
      </c>
      <c r="BR461" s="130">
        <f t="shared" si="628"/>
        <v>2.3291449586270302E-2</v>
      </c>
      <c r="BS461" s="131">
        <f t="shared" si="628"/>
        <v>1.7228557263262272E-2</v>
      </c>
      <c r="BT461" s="132">
        <f t="shared" si="628"/>
        <v>3.3207197466985867E-2</v>
      </c>
      <c r="BU461" s="130">
        <f t="shared" si="628"/>
        <v>2.1198008671912637E-2</v>
      </c>
      <c r="BV461" s="134">
        <f t="shared" si="628"/>
        <v>3.325162527976127E-2</v>
      </c>
      <c r="BW461" s="135">
        <f t="shared" si="628"/>
        <v>3.6634761745053014E-2</v>
      </c>
      <c r="BX461" s="130">
        <f t="shared" si="628"/>
        <v>4.0722946694120341E-2</v>
      </c>
      <c r="BY461" s="131">
        <f t="shared" si="628"/>
        <v>4.6696118949218567E-2</v>
      </c>
      <c r="BZ461" s="132">
        <f t="shared" si="628"/>
        <v>3.2598813801463268E-2</v>
      </c>
      <c r="CA461" s="133">
        <f t="shared" si="628"/>
        <v>3.6324698323792266E-2</v>
      </c>
      <c r="CB461" s="130">
        <f t="shared" si="628"/>
        <v>4.8202063048298466E-2</v>
      </c>
      <c r="CC461" s="131">
        <f t="shared" si="628"/>
        <v>2.1235365361324181E-2</v>
      </c>
      <c r="CD461" s="132">
        <f t="shared" si="628"/>
        <v>7.9008073817762398E-2</v>
      </c>
      <c r="CE461" s="133">
        <f t="shared" si="628"/>
        <v>3.2112977291312829E-2</v>
      </c>
      <c r="CF461" s="130">
        <f t="shared" si="628"/>
        <v>3.6124436691379561E-2</v>
      </c>
      <c r="CG461" s="131">
        <f t="shared" si="628"/>
        <v>3.7237349247793115E-2</v>
      </c>
      <c r="CH461" s="132">
        <f t="shared" si="628"/>
        <v>3.4524550978840877E-2</v>
      </c>
      <c r="CI461" s="130">
        <f t="shared" si="628"/>
        <v>4.9895235670785437E-2</v>
      </c>
      <c r="CJ461" s="136">
        <f t="shared" si="628"/>
        <v>2.9247935234006813E-2</v>
      </c>
      <c r="CK461" s="137">
        <f t="shared" si="628"/>
        <v>4.3843635078413219E-2</v>
      </c>
    </row>
    <row r="462" spans="1:89">
      <c r="A462" s="138" t="s">
        <v>35</v>
      </c>
      <c r="B462" s="209">
        <v>15</v>
      </c>
      <c r="C462" s="193">
        <v>1455</v>
      </c>
      <c r="D462" s="194">
        <v>22</v>
      </c>
      <c r="E462" s="195">
        <v>732</v>
      </c>
      <c r="F462" s="192">
        <v>4</v>
      </c>
      <c r="G462" s="196">
        <v>245</v>
      </c>
      <c r="H462" s="194">
        <v>81</v>
      </c>
      <c r="I462" s="195">
        <v>1372</v>
      </c>
      <c r="J462" s="192">
        <v>52</v>
      </c>
      <c r="K462" s="193">
        <v>76</v>
      </c>
      <c r="L462" s="194">
        <v>91</v>
      </c>
      <c r="M462" s="192">
        <v>148</v>
      </c>
      <c r="N462" s="197">
        <v>236</v>
      </c>
      <c r="O462" s="210">
        <v>312</v>
      </c>
      <c r="P462" s="192">
        <v>163</v>
      </c>
      <c r="Q462" s="193">
        <v>196</v>
      </c>
      <c r="R462" s="194">
        <v>162</v>
      </c>
      <c r="S462" s="195">
        <v>142</v>
      </c>
      <c r="T462" s="192">
        <v>80</v>
      </c>
      <c r="U462" s="196">
        <v>10</v>
      </c>
      <c r="V462" s="194">
        <v>279</v>
      </c>
      <c r="W462" s="211">
        <v>48</v>
      </c>
      <c r="X462" s="192">
        <v>21</v>
      </c>
      <c r="Y462" s="196">
        <v>1</v>
      </c>
      <c r="Z462" s="194">
        <v>114</v>
      </c>
      <c r="AA462" s="192">
        <v>187</v>
      </c>
      <c r="AB462" s="173">
        <f t="shared" si="609"/>
        <v>1320</v>
      </c>
      <c r="AC462" s="174">
        <f t="shared" si="604"/>
        <v>4924</v>
      </c>
      <c r="BI462" s="138" t="s">
        <v>35</v>
      </c>
      <c r="BJ462" s="130">
        <f t="shared" ref="BJ462:CK462" si="629">B462/B467</f>
        <v>2.4568414845874142E-4</v>
      </c>
      <c r="BK462" s="131">
        <f t="shared" si="629"/>
        <v>3.826530612244898E-2</v>
      </c>
      <c r="BL462" s="132">
        <f t="shared" si="629"/>
        <v>8.6345617959888532E-4</v>
      </c>
      <c r="BM462" s="133">
        <f t="shared" si="629"/>
        <v>3.4843869002284845E-2</v>
      </c>
      <c r="BN462" s="130">
        <f t="shared" si="629"/>
        <v>3.1267099194872197E-4</v>
      </c>
      <c r="BO462" s="131">
        <f t="shared" si="629"/>
        <v>2.7913865785575937E-2</v>
      </c>
      <c r="BP462" s="132">
        <f t="shared" si="629"/>
        <v>2.671239653068628E-3</v>
      </c>
      <c r="BQ462" s="133">
        <f t="shared" si="629"/>
        <v>2.9733654075374379E-2</v>
      </c>
      <c r="BR462" s="130">
        <f t="shared" si="629"/>
        <v>7.9681274900398405E-3</v>
      </c>
      <c r="BS462" s="131">
        <f t="shared" si="629"/>
        <v>9.4199305899851267E-3</v>
      </c>
      <c r="BT462" s="132">
        <f t="shared" si="629"/>
        <v>7.0275696965016602E-3</v>
      </c>
      <c r="BU462" s="130">
        <f t="shared" si="629"/>
        <v>5.9418660671270275E-3</v>
      </c>
      <c r="BV462" s="134">
        <f t="shared" si="629"/>
        <v>8.3839568013073292E-3</v>
      </c>
      <c r="BW462" s="135">
        <f t="shared" si="629"/>
        <v>8.0493279327158735E-3</v>
      </c>
      <c r="BX462" s="130">
        <f t="shared" si="629"/>
        <v>9.3228094257606954E-3</v>
      </c>
      <c r="BY462" s="131">
        <f t="shared" si="629"/>
        <v>9.3107215809225211E-3</v>
      </c>
      <c r="BZ462" s="132">
        <f t="shared" si="629"/>
        <v>7.0132906186414993E-3</v>
      </c>
      <c r="CA462" s="133">
        <f t="shared" si="629"/>
        <v>5.8481940612001154E-3</v>
      </c>
      <c r="CB462" s="130">
        <f t="shared" si="629"/>
        <v>7.7123300877277546E-3</v>
      </c>
      <c r="CC462" s="131">
        <f t="shared" si="629"/>
        <v>8.0742834073475975E-4</v>
      </c>
      <c r="CD462" s="132">
        <f t="shared" si="629"/>
        <v>1.0056228373702422E-2</v>
      </c>
      <c r="CE462" s="133">
        <f t="shared" si="629"/>
        <v>1.5097188148707303E-3</v>
      </c>
      <c r="CF462" s="130">
        <f t="shared" si="629"/>
        <v>7.6319232446576534E-4</v>
      </c>
      <c r="CG462" s="131">
        <f t="shared" si="629"/>
        <v>6.2165858510506024E-5</v>
      </c>
      <c r="CH462" s="132">
        <f t="shared" si="629"/>
        <v>1.9189657784436178E-3</v>
      </c>
      <c r="CI462" s="130">
        <f t="shared" si="629"/>
        <v>3.6618559931070947E-3</v>
      </c>
      <c r="CJ462" s="136">
        <f t="shared" si="629"/>
        <v>3.8495637161121738E-3</v>
      </c>
      <c r="CK462" s="137">
        <f t="shared" si="629"/>
        <v>1.4382815398141685E-2</v>
      </c>
    </row>
    <row r="463" spans="1:89">
      <c r="A463" s="147" t="s">
        <v>36</v>
      </c>
      <c r="B463" s="206">
        <v>0</v>
      </c>
      <c r="C463" s="200">
        <v>0</v>
      </c>
      <c r="D463" s="201">
        <v>0</v>
      </c>
      <c r="E463" s="202">
        <v>0</v>
      </c>
      <c r="F463" s="199">
        <v>0</v>
      </c>
      <c r="G463" s="203">
        <v>0</v>
      </c>
      <c r="H463" s="201">
        <v>0</v>
      </c>
      <c r="I463" s="202">
        <v>0</v>
      </c>
      <c r="J463" s="199">
        <v>0</v>
      </c>
      <c r="K463" s="203">
        <v>0</v>
      </c>
      <c r="L463" s="201">
        <v>0</v>
      </c>
      <c r="M463" s="199">
        <v>0</v>
      </c>
      <c r="N463" s="204">
        <v>0</v>
      </c>
      <c r="O463" s="207">
        <v>0</v>
      </c>
      <c r="P463" s="199">
        <v>0</v>
      </c>
      <c r="Q463" s="203">
        <v>0</v>
      </c>
      <c r="R463" s="201">
        <v>0</v>
      </c>
      <c r="S463" s="202">
        <v>0</v>
      </c>
      <c r="T463" s="199">
        <v>0</v>
      </c>
      <c r="U463" s="203">
        <v>0</v>
      </c>
      <c r="V463" s="201">
        <v>0</v>
      </c>
      <c r="W463" s="202">
        <v>0</v>
      </c>
      <c r="X463" s="199">
        <v>0</v>
      </c>
      <c r="Y463" s="203">
        <v>0</v>
      </c>
      <c r="Z463" s="201">
        <v>0</v>
      </c>
      <c r="AA463" s="199">
        <v>0</v>
      </c>
      <c r="AB463" s="173">
        <f t="shared" si="609"/>
        <v>0</v>
      </c>
      <c r="AC463" s="174">
        <f t="shared" si="604"/>
        <v>0</v>
      </c>
      <c r="BI463" s="147" t="s">
        <v>36</v>
      </c>
      <c r="BJ463" s="130">
        <f t="shared" ref="BJ463:CK463" si="630">B463/B467</f>
        <v>0</v>
      </c>
      <c r="BK463" s="131">
        <f t="shared" si="630"/>
        <v>0</v>
      </c>
      <c r="BL463" s="132">
        <f t="shared" si="630"/>
        <v>0</v>
      </c>
      <c r="BM463" s="133">
        <f t="shared" si="630"/>
        <v>0</v>
      </c>
      <c r="BN463" s="130">
        <f t="shared" si="630"/>
        <v>0</v>
      </c>
      <c r="BO463" s="131">
        <f t="shared" si="630"/>
        <v>0</v>
      </c>
      <c r="BP463" s="132">
        <f t="shared" si="630"/>
        <v>0</v>
      </c>
      <c r="BQ463" s="133">
        <f t="shared" si="630"/>
        <v>0</v>
      </c>
      <c r="BR463" s="130">
        <f t="shared" si="630"/>
        <v>0</v>
      </c>
      <c r="BS463" s="131">
        <f t="shared" si="630"/>
        <v>0</v>
      </c>
      <c r="BT463" s="132">
        <f t="shared" si="630"/>
        <v>0</v>
      </c>
      <c r="BU463" s="130">
        <f t="shared" si="630"/>
        <v>0</v>
      </c>
      <c r="BV463" s="134">
        <f t="shared" si="630"/>
        <v>0</v>
      </c>
      <c r="BW463" s="135">
        <f t="shared" si="630"/>
        <v>0</v>
      </c>
      <c r="BX463" s="130">
        <f t="shared" si="630"/>
        <v>0</v>
      </c>
      <c r="BY463" s="131">
        <f t="shared" si="630"/>
        <v>0</v>
      </c>
      <c r="BZ463" s="132">
        <f t="shared" si="630"/>
        <v>0</v>
      </c>
      <c r="CA463" s="133">
        <f t="shared" si="630"/>
        <v>0</v>
      </c>
      <c r="CB463" s="130">
        <f t="shared" si="630"/>
        <v>0</v>
      </c>
      <c r="CC463" s="131">
        <f t="shared" si="630"/>
        <v>0</v>
      </c>
      <c r="CD463" s="132">
        <f t="shared" si="630"/>
        <v>0</v>
      </c>
      <c r="CE463" s="133">
        <f t="shared" si="630"/>
        <v>0</v>
      </c>
      <c r="CF463" s="130">
        <f t="shared" si="630"/>
        <v>0</v>
      </c>
      <c r="CG463" s="131">
        <f t="shared" si="630"/>
        <v>0</v>
      </c>
      <c r="CH463" s="132">
        <f t="shared" si="630"/>
        <v>0</v>
      </c>
      <c r="CI463" s="130">
        <f t="shared" si="630"/>
        <v>0</v>
      </c>
      <c r="CJ463" s="136">
        <f t="shared" si="630"/>
        <v>0</v>
      </c>
      <c r="CK463" s="137">
        <f t="shared" si="630"/>
        <v>0</v>
      </c>
    </row>
    <row r="464" spans="1:89">
      <c r="A464" s="138" t="s">
        <v>37</v>
      </c>
      <c r="B464" s="60">
        <v>0</v>
      </c>
      <c r="C464" s="61">
        <v>0</v>
      </c>
      <c r="D464" s="140">
        <v>0</v>
      </c>
      <c r="E464" s="141">
        <v>0</v>
      </c>
      <c r="F464" s="139">
        <v>0</v>
      </c>
      <c r="G464" s="142">
        <v>0</v>
      </c>
      <c r="H464" s="140">
        <v>0</v>
      </c>
      <c r="I464" s="141">
        <v>0</v>
      </c>
      <c r="J464" s="139">
        <v>0</v>
      </c>
      <c r="K464" s="142">
        <v>0</v>
      </c>
      <c r="L464" s="140">
        <v>0</v>
      </c>
      <c r="M464" s="139">
        <v>0</v>
      </c>
      <c r="N464" s="143">
        <v>0</v>
      </c>
      <c r="O464" s="144">
        <v>0</v>
      </c>
      <c r="P464" s="139">
        <v>0</v>
      </c>
      <c r="Q464" s="142">
        <v>0</v>
      </c>
      <c r="R464" s="140">
        <v>0</v>
      </c>
      <c r="S464" s="141">
        <v>0</v>
      </c>
      <c r="T464" s="139">
        <v>0</v>
      </c>
      <c r="U464" s="142">
        <v>0</v>
      </c>
      <c r="V464" s="140">
        <v>0</v>
      </c>
      <c r="W464" s="141">
        <v>0</v>
      </c>
      <c r="X464" s="139">
        <v>0</v>
      </c>
      <c r="Y464" s="142">
        <v>0</v>
      </c>
      <c r="Z464" s="145">
        <v>0</v>
      </c>
      <c r="AA464" s="146">
        <v>0</v>
      </c>
      <c r="AB464" s="173"/>
      <c r="AC464" s="174">
        <f t="shared" si="604"/>
        <v>0</v>
      </c>
      <c r="BI464" s="138" t="s">
        <v>37</v>
      </c>
      <c r="BJ464" s="130">
        <f t="shared" ref="BJ464:CK464" si="631">B464/B467</f>
        <v>0</v>
      </c>
      <c r="BK464" s="131">
        <f t="shared" si="631"/>
        <v>0</v>
      </c>
      <c r="BL464" s="132">
        <f t="shared" si="631"/>
        <v>0</v>
      </c>
      <c r="BM464" s="133">
        <f t="shared" si="631"/>
        <v>0</v>
      </c>
      <c r="BN464" s="130">
        <f t="shared" si="631"/>
        <v>0</v>
      </c>
      <c r="BO464" s="131">
        <f t="shared" si="631"/>
        <v>0</v>
      </c>
      <c r="BP464" s="132">
        <f t="shared" si="631"/>
        <v>0</v>
      </c>
      <c r="BQ464" s="133">
        <f t="shared" si="631"/>
        <v>0</v>
      </c>
      <c r="BR464" s="130">
        <f t="shared" si="631"/>
        <v>0</v>
      </c>
      <c r="BS464" s="131">
        <f t="shared" si="631"/>
        <v>0</v>
      </c>
      <c r="BT464" s="132">
        <f t="shared" si="631"/>
        <v>0</v>
      </c>
      <c r="BU464" s="130">
        <f t="shared" si="631"/>
        <v>0</v>
      </c>
      <c r="BV464" s="134">
        <f t="shared" si="631"/>
        <v>0</v>
      </c>
      <c r="BW464" s="135">
        <f t="shared" si="631"/>
        <v>0</v>
      </c>
      <c r="BX464" s="130">
        <f t="shared" si="631"/>
        <v>0</v>
      </c>
      <c r="BY464" s="131">
        <f t="shared" si="631"/>
        <v>0</v>
      </c>
      <c r="BZ464" s="132">
        <f t="shared" si="631"/>
        <v>0</v>
      </c>
      <c r="CA464" s="133">
        <f t="shared" si="631"/>
        <v>0</v>
      </c>
      <c r="CB464" s="130">
        <f t="shared" si="631"/>
        <v>0</v>
      </c>
      <c r="CC464" s="131">
        <f t="shared" si="631"/>
        <v>0</v>
      </c>
      <c r="CD464" s="132">
        <f t="shared" si="631"/>
        <v>0</v>
      </c>
      <c r="CE464" s="133">
        <f t="shared" si="631"/>
        <v>0</v>
      </c>
      <c r="CF464" s="130">
        <f t="shared" si="631"/>
        <v>0</v>
      </c>
      <c r="CG464" s="131">
        <f t="shared" si="631"/>
        <v>0</v>
      </c>
      <c r="CH464" s="132">
        <f t="shared" si="631"/>
        <v>0</v>
      </c>
      <c r="CI464" s="130">
        <f t="shared" si="631"/>
        <v>0</v>
      </c>
      <c r="CJ464" s="136">
        <f t="shared" si="631"/>
        <v>0</v>
      </c>
      <c r="CK464" s="137">
        <f t="shared" si="631"/>
        <v>0</v>
      </c>
    </row>
    <row r="465" spans="1:89">
      <c r="A465" s="147" t="s">
        <v>38</v>
      </c>
      <c r="B465" s="58"/>
      <c r="C465" s="59"/>
      <c r="D465" s="153"/>
      <c r="E465" s="150"/>
      <c r="F465" s="151"/>
      <c r="G465" s="152"/>
      <c r="H465" s="153"/>
      <c r="I465" s="150"/>
      <c r="J465" s="151"/>
      <c r="K465" s="152"/>
      <c r="L465" s="153"/>
      <c r="M465" s="151"/>
      <c r="N465" s="155"/>
      <c r="O465" s="154"/>
      <c r="P465" s="151"/>
      <c r="Q465" s="152"/>
      <c r="R465" s="153"/>
      <c r="S465" s="150"/>
      <c r="T465" s="151"/>
      <c r="U465" s="152"/>
      <c r="V465" s="153"/>
      <c r="W465" s="150"/>
      <c r="X465" s="151"/>
      <c r="Y465" s="152"/>
      <c r="Z465" s="149"/>
      <c r="AA465" s="148"/>
      <c r="AB465" s="173"/>
      <c r="AC465" s="174"/>
      <c r="BI465" s="147" t="s">
        <v>38</v>
      </c>
      <c r="BJ465" s="130">
        <f t="shared" ref="BJ465:CK465" si="632">B465/B467</f>
        <v>0</v>
      </c>
      <c r="BK465" s="131">
        <f t="shared" si="632"/>
        <v>0</v>
      </c>
      <c r="BL465" s="132">
        <f t="shared" si="632"/>
        <v>0</v>
      </c>
      <c r="BM465" s="133">
        <f t="shared" si="632"/>
        <v>0</v>
      </c>
      <c r="BN465" s="130">
        <f t="shared" si="632"/>
        <v>0</v>
      </c>
      <c r="BO465" s="131">
        <f t="shared" si="632"/>
        <v>0</v>
      </c>
      <c r="BP465" s="132">
        <f t="shared" si="632"/>
        <v>0</v>
      </c>
      <c r="BQ465" s="133">
        <f t="shared" si="632"/>
        <v>0</v>
      </c>
      <c r="BR465" s="130">
        <f t="shared" si="632"/>
        <v>0</v>
      </c>
      <c r="BS465" s="131">
        <f t="shared" si="632"/>
        <v>0</v>
      </c>
      <c r="BT465" s="132">
        <f t="shared" si="632"/>
        <v>0</v>
      </c>
      <c r="BU465" s="130">
        <f t="shared" si="632"/>
        <v>0</v>
      </c>
      <c r="BV465" s="134">
        <f t="shared" si="632"/>
        <v>0</v>
      </c>
      <c r="BW465" s="135">
        <f t="shared" si="632"/>
        <v>0</v>
      </c>
      <c r="BX465" s="130">
        <f t="shared" si="632"/>
        <v>0</v>
      </c>
      <c r="BY465" s="131">
        <f t="shared" si="632"/>
        <v>0</v>
      </c>
      <c r="BZ465" s="132">
        <f t="shared" si="632"/>
        <v>0</v>
      </c>
      <c r="CA465" s="133">
        <f t="shared" si="632"/>
        <v>0</v>
      </c>
      <c r="CB465" s="130">
        <f t="shared" si="632"/>
        <v>0</v>
      </c>
      <c r="CC465" s="131">
        <f t="shared" si="632"/>
        <v>0</v>
      </c>
      <c r="CD465" s="132">
        <f t="shared" si="632"/>
        <v>0</v>
      </c>
      <c r="CE465" s="133">
        <f t="shared" si="632"/>
        <v>0</v>
      </c>
      <c r="CF465" s="130">
        <f t="shared" si="632"/>
        <v>0</v>
      </c>
      <c r="CG465" s="131">
        <f t="shared" si="632"/>
        <v>0</v>
      </c>
      <c r="CH465" s="132">
        <f t="shared" si="632"/>
        <v>0</v>
      </c>
      <c r="CI465" s="130">
        <f t="shared" si="632"/>
        <v>0</v>
      </c>
      <c r="CJ465" s="136">
        <f t="shared" si="632"/>
        <v>0</v>
      </c>
      <c r="CK465" s="137">
        <f t="shared" si="632"/>
        <v>0</v>
      </c>
    </row>
    <row r="466" spans="1:89" ht="14" thickBot="1">
      <c r="A466" s="138" t="s">
        <v>39</v>
      </c>
      <c r="B466" s="60"/>
      <c r="C466" s="61"/>
      <c r="D466" s="140"/>
      <c r="E466" s="141"/>
      <c r="F466" s="139"/>
      <c r="G466" s="142"/>
      <c r="H466" s="140"/>
      <c r="I466" s="141"/>
      <c r="J466" s="139"/>
      <c r="K466" s="142"/>
      <c r="L466" s="140"/>
      <c r="M466" s="139"/>
      <c r="N466" s="143"/>
      <c r="O466" s="144"/>
      <c r="P466" s="139"/>
      <c r="Q466" s="142"/>
      <c r="R466" s="140"/>
      <c r="S466" s="141"/>
      <c r="T466" s="139"/>
      <c r="U466" s="142"/>
      <c r="V466" s="140"/>
      <c r="W466" s="141"/>
      <c r="X466" s="139"/>
      <c r="Y466" s="142"/>
      <c r="Z466" s="145"/>
      <c r="AA466" s="146"/>
      <c r="AB466" s="173"/>
      <c r="AC466" s="174"/>
      <c r="BI466" s="138" t="s">
        <v>39</v>
      </c>
      <c r="BJ466" s="130">
        <f t="shared" ref="BJ466:CK466" si="633">B466/B467</f>
        <v>0</v>
      </c>
      <c r="BK466" s="131">
        <f t="shared" si="633"/>
        <v>0</v>
      </c>
      <c r="BL466" s="132">
        <f t="shared" si="633"/>
        <v>0</v>
      </c>
      <c r="BM466" s="133">
        <f t="shared" si="633"/>
        <v>0</v>
      </c>
      <c r="BN466" s="130">
        <f t="shared" si="633"/>
        <v>0</v>
      </c>
      <c r="BO466" s="131">
        <f t="shared" si="633"/>
        <v>0</v>
      </c>
      <c r="BP466" s="132">
        <f t="shared" si="633"/>
        <v>0</v>
      </c>
      <c r="BQ466" s="133">
        <f t="shared" si="633"/>
        <v>0</v>
      </c>
      <c r="BR466" s="130">
        <f t="shared" si="633"/>
        <v>0</v>
      </c>
      <c r="BS466" s="131">
        <f t="shared" si="633"/>
        <v>0</v>
      </c>
      <c r="BT466" s="132">
        <f t="shared" si="633"/>
        <v>0</v>
      </c>
      <c r="BU466" s="130">
        <f t="shared" si="633"/>
        <v>0</v>
      </c>
      <c r="BV466" s="134">
        <f t="shared" si="633"/>
        <v>0</v>
      </c>
      <c r="BW466" s="135">
        <f t="shared" si="633"/>
        <v>0</v>
      </c>
      <c r="BX466" s="130">
        <f t="shared" si="633"/>
        <v>0</v>
      </c>
      <c r="BY466" s="131">
        <f t="shared" si="633"/>
        <v>0</v>
      </c>
      <c r="BZ466" s="132">
        <f t="shared" si="633"/>
        <v>0</v>
      </c>
      <c r="CA466" s="133">
        <f t="shared" si="633"/>
        <v>0</v>
      </c>
      <c r="CB466" s="130">
        <f t="shared" si="633"/>
        <v>0</v>
      </c>
      <c r="CC466" s="131">
        <f t="shared" si="633"/>
        <v>0</v>
      </c>
      <c r="CD466" s="132">
        <f t="shared" si="633"/>
        <v>0</v>
      </c>
      <c r="CE466" s="133">
        <f t="shared" si="633"/>
        <v>0</v>
      </c>
      <c r="CF466" s="130">
        <f t="shared" si="633"/>
        <v>0</v>
      </c>
      <c r="CG466" s="131">
        <f t="shared" si="633"/>
        <v>0</v>
      </c>
      <c r="CH466" s="132">
        <f t="shared" si="633"/>
        <v>0</v>
      </c>
      <c r="CI466" s="130">
        <f t="shared" si="633"/>
        <v>0</v>
      </c>
      <c r="CJ466" s="136">
        <f t="shared" si="633"/>
        <v>0</v>
      </c>
      <c r="CK466" s="137">
        <f t="shared" si="633"/>
        <v>0</v>
      </c>
    </row>
    <row r="467" spans="1:89" ht="15" thickTop="1" thickBot="1">
      <c r="A467" s="242" t="s">
        <v>13</v>
      </c>
      <c r="B467" s="281">
        <f>SUM(B443:B466)</f>
        <v>61054</v>
      </c>
      <c r="C467" s="276">
        <f t="shared" ref="C467" si="634">SUM(C443:C466)</f>
        <v>38024</v>
      </c>
      <c r="D467" s="20">
        <f t="shared" ref="D467" si="635">SUM(D443:D466)</f>
        <v>25479</v>
      </c>
      <c r="E467" s="277">
        <f t="shared" ref="E467" si="636">SUM(E443:E466)</f>
        <v>21008</v>
      </c>
      <c r="F467" s="278">
        <f t="shared" ref="F467" si="637">SUM(F443:F466)</f>
        <v>12793</v>
      </c>
      <c r="G467" s="279">
        <f t="shared" ref="G467" si="638">SUM(G443:G466)</f>
        <v>8777</v>
      </c>
      <c r="H467" s="20">
        <f t="shared" ref="H467" si="639">SUM(H443:H466)</f>
        <v>30323</v>
      </c>
      <c r="I467" s="277">
        <f t="shared" ref="I467" si="640">SUM(I443:I466)</f>
        <v>46143</v>
      </c>
      <c r="J467" s="278">
        <f t="shared" ref="J467" si="641">SUM(J443:J466)</f>
        <v>6526</v>
      </c>
      <c r="K467" s="279">
        <f t="shared" ref="K467" si="642">SUM(K443:K466)</f>
        <v>8068</v>
      </c>
      <c r="L467" s="20">
        <f t="shared" ref="L467" si="643">SUM(L443:L466)</f>
        <v>12949</v>
      </c>
      <c r="M467" s="278">
        <f t="shared" ref="M467" si="644">SUM(M443:M466)</f>
        <v>24908</v>
      </c>
      <c r="N467" s="22">
        <f t="shared" ref="N467" si="645">SUM(N443:N466)</f>
        <v>28149</v>
      </c>
      <c r="O467" s="21">
        <f t="shared" ref="O467" si="646">SUM(O443:O466)</f>
        <v>38761</v>
      </c>
      <c r="P467" s="278">
        <f t="shared" ref="P467" si="647">SUM(P443:P466)</f>
        <v>17484</v>
      </c>
      <c r="Q467" s="279">
        <f t="shared" ref="Q467" si="648">SUM(Q443:Q466)</f>
        <v>21051</v>
      </c>
      <c r="R467" s="20">
        <f t="shared" ref="R467" si="649">SUM(R443:R466)</f>
        <v>23099</v>
      </c>
      <c r="S467" s="277">
        <f t="shared" ref="S467" si="650">SUM(S443:S466)</f>
        <v>24281</v>
      </c>
      <c r="T467" s="278">
        <f t="shared" ref="T467" si="651">SUM(T443:T466)</f>
        <v>10373</v>
      </c>
      <c r="U467" s="279">
        <f t="shared" ref="U467" si="652">SUM(U443:U466)</f>
        <v>12385</v>
      </c>
      <c r="V467" s="20">
        <f t="shared" ref="V467" si="653">SUM(V443:V466)</f>
        <v>27744</v>
      </c>
      <c r="W467" s="277">
        <f t="shared" ref="W467" si="654">SUM(W443:W466)</f>
        <v>31794</v>
      </c>
      <c r="X467" s="278">
        <f t="shared" ref="X467" si="655">SUM(X443:X466)</f>
        <v>27516</v>
      </c>
      <c r="Y467" s="279">
        <f t="shared" ref="Y467" si="656">SUM(Y443:Y466)</f>
        <v>16086</v>
      </c>
      <c r="Z467" s="20">
        <f t="shared" ref="Z467" si="657">SUM(Z443:Z466)</f>
        <v>59407</v>
      </c>
      <c r="AA467" s="277">
        <f t="shared" ref="AA467" si="658">SUM(AA443:AA466)</f>
        <v>51067</v>
      </c>
      <c r="AB467" s="175">
        <f>SUM(AB443:AB466)</f>
        <v>342896</v>
      </c>
      <c r="AC467" s="176">
        <f>SUM(AC443:AC466)</f>
        <v>342353</v>
      </c>
      <c r="BI467" s="242" t="s">
        <v>13</v>
      </c>
      <c r="BJ467" s="156">
        <f>SUM(BJ443:BJ466)</f>
        <v>0.99999999999999978</v>
      </c>
      <c r="BK467" s="157">
        <f t="shared" ref="BK467:CK467" si="659">SUM(BK443:BK466)</f>
        <v>0.99999999999999989</v>
      </c>
      <c r="BL467" s="156">
        <f t="shared" si="659"/>
        <v>1</v>
      </c>
      <c r="BM467" s="157">
        <f t="shared" si="659"/>
        <v>1</v>
      </c>
      <c r="BN467" s="156">
        <f t="shared" si="659"/>
        <v>1.0000000000000002</v>
      </c>
      <c r="BO467" s="157">
        <f t="shared" si="659"/>
        <v>1</v>
      </c>
      <c r="BP467" s="156">
        <f t="shared" si="659"/>
        <v>1</v>
      </c>
      <c r="BQ467" s="157">
        <f t="shared" si="659"/>
        <v>1</v>
      </c>
      <c r="BR467" s="156">
        <f t="shared" si="659"/>
        <v>1</v>
      </c>
      <c r="BS467" s="157">
        <f t="shared" si="659"/>
        <v>1</v>
      </c>
      <c r="BT467" s="156">
        <f t="shared" si="659"/>
        <v>1</v>
      </c>
      <c r="BU467" s="157">
        <f t="shared" si="659"/>
        <v>1</v>
      </c>
      <c r="BV467" s="156">
        <f t="shared" si="659"/>
        <v>0.99999999999999989</v>
      </c>
      <c r="BW467" s="157">
        <f t="shared" si="659"/>
        <v>1</v>
      </c>
      <c r="BX467" s="156">
        <f t="shared" si="659"/>
        <v>1</v>
      </c>
      <c r="BY467" s="157">
        <f t="shared" si="659"/>
        <v>0.99999999999999978</v>
      </c>
      <c r="BZ467" s="156">
        <f t="shared" si="659"/>
        <v>1</v>
      </c>
      <c r="CA467" s="157">
        <f t="shared" si="659"/>
        <v>0.99999999999999989</v>
      </c>
      <c r="CB467" s="156">
        <f t="shared" si="659"/>
        <v>1</v>
      </c>
      <c r="CC467" s="157">
        <f t="shared" si="659"/>
        <v>0.99999999999999989</v>
      </c>
      <c r="CD467" s="156">
        <f t="shared" si="659"/>
        <v>1</v>
      </c>
      <c r="CE467" s="157">
        <f t="shared" si="659"/>
        <v>1</v>
      </c>
      <c r="CF467" s="156">
        <f t="shared" si="659"/>
        <v>1.0000000000000002</v>
      </c>
      <c r="CG467" s="157">
        <f t="shared" si="659"/>
        <v>0.99999999999999989</v>
      </c>
      <c r="CH467" s="156">
        <f t="shared" si="659"/>
        <v>0.99999999999999989</v>
      </c>
      <c r="CI467" s="157">
        <f t="shared" si="659"/>
        <v>1</v>
      </c>
      <c r="CJ467" s="156">
        <f t="shared" si="659"/>
        <v>1</v>
      </c>
      <c r="CK467" s="157">
        <f t="shared" si="659"/>
        <v>1.0000000000000002</v>
      </c>
    </row>
    <row r="468" spans="1:89" ht="14" thickTop="1">
      <c r="A468" s="190"/>
    </row>
    <row r="470" spans="1:89">
      <c r="A470" s="318">
        <f>+A439+1</f>
        <v>43540</v>
      </c>
      <c r="B470" s="318"/>
      <c r="C470" s="318"/>
      <c r="D470" s="318"/>
      <c r="BI470" s="317">
        <f>+BI439+1</f>
        <v>43540</v>
      </c>
      <c r="BJ470" s="317"/>
      <c r="BK470" s="317"/>
      <c r="BL470" s="317"/>
    </row>
    <row r="471" spans="1:89" ht="14" thickBot="1">
      <c r="AE471" s="246" t="s">
        <v>87</v>
      </c>
    </row>
    <row r="472" spans="1:89" ht="15" thickTop="1" thickBot="1">
      <c r="A472" s="315" t="s">
        <v>0</v>
      </c>
      <c r="B472" s="309" t="s">
        <v>1</v>
      </c>
      <c r="C472" s="310"/>
      <c r="D472" s="309" t="s">
        <v>2</v>
      </c>
      <c r="E472" s="310"/>
      <c r="F472" s="309" t="s">
        <v>3</v>
      </c>
      <c r="G472" s="310"/>
      <c r="H472" s="309" t="s">
        <v>4</v>
      </c>
      <c r="I472" s="310"/>
      <c r="J472" s="309" t="s">
        <v>5</v>
      </c>
      <c r="K472" s="310"/>
      <c r="L472" s="309" t="s">
        <v>6</v>
      </c>
      <c r="M472" s="310"/>
      <c r="N472" s="309" t="s">
        <v>7</v>
      </c>
      <c r="O472" s="310"/>
      <c r="P472" s="309" t="s">
        <v>8</v>
      </c>
      <c r="Q472" s="310"/>
      <c r="R472" s="309" t="s">
        <v>9</v>
      </c>
      <c r="S472" s="310"/>
      <c r="T472" s="309" t="s">
        <v>10</v>
      </c>
      <c r="U472" s="310"/>
      <c r="V472" s="309" t="s">
        <v>11</v>
      </c>
      <c r="W472" s="310"/>
      <c r="X472" s="309" t="s">
        <v>12</v>
      </c>
      <c r="Y472" s="310"/>
      <c r="Z472" s="311" t="s">
        <v>40</v>
      </c>
      <c r="AA472" s="312"/>
      <c r="AB472" s="313" t="s">
        <v>41</v>
      </c>
      <c r="AC472" s="314"/>
      <c r="AE472" s="315" t="s">
        <v>0</v>
      </c>
      <c r="AF472" s="309" t="s">
        <v>1</v>
      </c>
      <c r="AG472" s="310"/>
      <c r="AH472" s="309" t="s">
        <v>2</v>
      </c>
      <c r="AI472" s="310"/>
      <c r="AJ472" s="309" t="s">
        <v>3</v>
      </c>
      <c r="AK472" s="310"/>
      <c r="AL472" s="309" t="s">
        <v>4</v>
      </c>
      <c r="AM472" s="310"/>
      <c r="AN472" s="309" t="s">
        <v>5</v>
      </c>
      <c r="AO472" s="310"/>
      <c r="AP472" s="309" t="s">
        <v>6</v>
      </c>
      <c r="AQ472" s="310"/>
      <c r="AR472" s="309" t="s">
        <v>7</v>
      </c>
      <c r="AS472" s="310"/>
      <c r="AT472" s="309" t="s">
        <v>8</v>
      </c>
      <c r="AU472" s="310"/>
      <c r="AV472" s="309" t="s">
        <v>9</v>
      </c>
      <c r="AW472" s="310"/>
      <c r="AX472" s="309" t="s">
        <v>10</v>
      </c>
      <c r="AY472" s="310"/>
      <c r="AZ472" s="309" t="s">
        <v>11</v>
      </c>
      <c r="BA472" s="310"/>
      <c r="BB472" s="309" t="s">
        <v>12</v>
      </c>
      <c r="BC472" s="310"/>
      <c r="BD472" s="311" t="s">
        <v>40</v>
      </c>
      <c r="BE472" s="312"/>
      <c r="BF472" s="313" t="s">
        <v>41</v>
      </c>
      <c r="BG472" s="314"/>
      <c r="BI472" s="315" t="s">
        <v>0</v>
      </c>
      <c r="BJ472" s="309" t="s">
        <v>1</v>
      </c>
      <c r="BK472" s="310"/>
      <c r="BL472" s="309" t="s">
        <v>2</v>
      </c>
      <c r="BM472" s="310"/>
      <c r="BN472" s="309" t="s">
        <v>3</v>
      </c>
      <c r="BO472" s="310"/>
      <c r="BP472" s="309" t="s">
        <v>4</v>
      </c>
      <c r="BQ472" s="310"/>
      <c r="BR472" s="309" t="s">
        <v>5</v>
      </c>
      <c r="BS472" s="310"/>
      <c r="BT472" s="309" t="s">
        <v>6</v>
      </c>
      <c r="BU472" s="310"/>
      <c r="BV472" s="309" t="s">
        <v>7</v>
      </c>
      <c r="BW472" s="310"/>
      <c r="BX472" s="309" t="s">
        <v>8</v>
      </c>
      <c r="BY472" s="310"/>
      <c r="BZ472" s="309" t="s">
        <v>9</v>
      </c>
      <c r="CA472" s="310"/>
      <c r="CB472" s="309" t="s">
        <v>10</v>
      </c>
      <c r="CC472" s="310"/>
      <c r="CD472" s="309" t="s">
        <v>11</v>
      </c>
      <c r="CE472" s="310"/>
      <c r="CF472" s="309" t="s">
        <v>12</v>
      </c>
      <c r="CG472" s="310"/>
      <c r="CH472" s="311" t="s">
        <v>40</v>
      </c>
      <c r="CI472" s="312"/>
      <c r="CJ472" s="309" t="s">
        <v>41</v>
      </c>
      <c r="CK472" s="310"/>
    </row>
    <row r="473" spans="1:89" ht="15" thickTop="1" thickBot="1">
      <c r="A473" s="316"/>
      <c r="B473" s="117" t="s">
        <v>14</v>
      </c>
      <c r="C473" s="118" t="s">
        <v>15</v>
      </c>
      <c r="D473" s="119" t="s">
        <v>14</v>
      </c>
      <c r="E473" s="120" t="s">
        <v>15</v>
      </c>
      <c r="F473" s="117" t="s">
        <v>14</v>
      </c>
      <c r="G473" s="118" t="s">
        <v>15</v>
      </c>
      <c r="H473" s="119" t="s">
        <v>14</v>
      </c>
      <c r="I473" s="120" t="s">
        <v>15</v>
      </c>
      <c r="J473" s="117" t="s">
        <v>14</v>
      </c>
      <c r="K473" s="118" t="s">
        <v>15</v>
      </c>
      <c r="L473" s="119" t="s">
        <v>14</v>
      </c>
      <c r="M473" s="117" t="s">
        <v>15</v>
      </c>
      <c r="N473" s="121" t="s">
        <v>14</v>
      </c>
      <c r="O473" s="122" t="s">
        <v>15</v>
      </c>
      <c r="P473" s="117" t="s">
        <v>14</v>
      </c>
      <c r="Q473" s="118" t="s">
        <v>15</v>
      </c>
      <c r="R473" s="119" t="s">
        <v>14</v>
      </c>
      <c r="S473" s="120" t="s">
        <v>15</v>
      </c>
      <c r="T473" s="117" t="s">
        <v>14</v>
      </c>
      <c r="U473" s="118" t="s">
        <v>15</v>
      </c>
      <c r="V473" s="119" t="s">
        <v>14</v>
      </c>
      <c r="W473" s="120" t="s">
        <v>15</v>
      </c>
      <c r="X473" s="117" t="s">
        <v>14</v>
      </c>
      <c r="Y473" s="118" t="s">
        <v>15</v>
      </c>
      <c r="Z473" s="28" t="s">
        <v>14</v>
      </c>
      <c r="AA473" s="123" t="s">
        <v>15</v>
      </c>
      <c r="AB473" s="177" t="s">
        <v>14</v>
      </c>
      <c r="AC473" s="178" t="s">
        <v>15</v>
      </c>
      <c r="AE473" s="316"/>
      <c r="AF473" s="117" t="s">
        <v>14</v>
      </c>
      <c r="AG473" s="118" t="s">
        <v>15</v>
      </c>
      <c r="AH473" s="119" t="s">
        <v>14</v>
      </c>
      <c r="AI473" s="120" t="s">
        <v>15</v>
      </c>
      <c r="AJ473" s="117" t="s">
        <v>14</v>
      </c>
      <c r="AK473" s="118" t="s">
        <v>15</v>
      </c>
      <c r="AL473" s="119" t="s">
        <v>14</v>
      </c>
      <c r="AM473" s="120" t="s">
        <v>15</v>
      </c>
      <c r="AN473" s="117" t="s">
        <v>14</v>
      </c>
      <c r="AO473" s="118" t="s">
        <v>15</v>
      </c>
      <c r="AP473" s="119" t="s">
        <v>14</v>
      </c>
      <c r="AQ473" s="117" t="s">
        <v>15</v>
      </c>
      <c r="AR473" s="121" t="s">
        <v>14</v>
      </c>
      <c r="AS473" s="122" t="s">
        <v>15</v>
      </c>
      <c r="AT473" s="117" t="s">
        <v>14</v>
      </c>
      <c r="AU473" s="118" t="s">
        <v>15</v>
      </c>
      <c r="AV473" s="119" t="s">
        <v>14</v>
      </c>
      <c r="AW473" s="120" t="s">
        <v>15</v>
      </c>
      <c r="AX473" s="117" t="s">
        <v>14</v>
      </c>
      <c r="AY473" s="118" t="s">
        <v>15</v>
      </c>
      <c r="AZ473" s="119" t="s">
        <v>14</v>
      </c>
      <c r="BA473" s="120" t="s">
        <v>15</v>
      </c>
      <c r="BB473" s="117" t="s">
        <v>14</v>
      </c>
      <c r="BC473" s="118" t="s">
        <v>15</v>
      </c>
      <c r="BD473" s="28" t="s">
        <v>14</v>
      </c>
      <c r="BE473" s="123" t="s">
        <v>15</v>
      </c>
      <c r="BF473" s="177" t="s">
        <v>14</v>
      </c>
      <c r="BG473" s="178" t="s">
        <v>15</v>
      </c>
      <c r="BI473" s="316"/>
      <c r="BJ473" s="117" t="s">
        <v>14</v>
      </c>
      <c r="BK473" s="118" t="s">
        <v>15</v>
      </c>
      <c r="BL473" s="119" t="s">
        <v>14</v>
      </c>
      <c r="BM473" s="120" t="s">
        <v>15</v>
      </c>
      <c r="BN473" s="117" t="s">
        <v>14</v>
      </c>
      <c r="BO473" s="118" t="s">
        <v>15</v>
      </c>
      <c r="BP473" s="119" t="s">
        <v>14</v>
      </c>
      <c r="BQ473" s="120" t="s">
        <v>15</v>
      </c>
      <c r="BR473" s="117" t="s">
        <v>14</v>
      </c>
      <c r="BS473" s="118" t="s">
        <v>15</v>
      </c>
      <c r="BT473" s="119" t="s">
        <v>14</v>
      </c>
      <c r="BU473" s="117" t="s">
        <v>15</v>
      </c>
      <c r="BV473" s="121" t="s">
        <v>14</v>
      </c>
      <c r="BW473" s="122" t="s">
        <v>15</v>
      </c>
      <c r="BX473" s="117" t="s">
        <v>14</v>
      </c>
      <c r="BY473" s="118" t="s">
        <v>15</v>
      </c>
      <c r="BZ473" s="119" t="s">
        <v>14</v>
      </c>
      <c r="CA473" s="120" t="s">
        <v>15</v>
      </c>
      <c r="CB473" s="117" t="s">
        <v>14</v>
      </c>
      <c r="CC473" s="118" t="s">
        <v>15</v>
      </c>
      <c r="CD473" s="119" t="s">
        <v>14</v>
      </c>
      <c r="CE473" s="120" t="s">
        <v>15</v>
      </c>
      <c r="CF473" s="117" t="s">
        <v>14</v>
      </c>
      <c r="CG473" s="118" t="s">
        <v>15</v>
      </c>
      <c r="CH473" s="28" t="s">
        <v>14</v>
      </c>
      <c r="CI473" s="123" t="s">
        <v>15</v>
      </c>
      <c r="CJ473" s="121" t="s">
        <v>14</v>
      </c>
      <c r="CK473" s="122" t="s">
        <v>15</v>
      </c>
    </row>
    <row r="474" spans="1:89" ht="14" thickTop="1">
      <c r="A474" s="126" t="s">
        <v>16</v>
      </c>
      <c r="B474" s="127"/>
      <c r="C474" s="189"/>
      <c r="D474" s="128"/>
      <c r="E474" s="181"/>
      <c r="F474" s="127"/>
      <c r="G474" s="129"/>
      <c r="H474" s="128"/>
      <c r="I474" s="181"/>
      <c r="J474" s="127"/>
      <c r="K474" s="129"/>
      <c r="L474" s="128"/>
      <c r="M474" s="127"/>
      <c r="N474" s="180"/>
      <c r="O474" s="182"/>
      <c r="P474" s="127"/>
      <c r="Q474" s="129"/>
      <c r="R474" s="128"/>
      <c r="S474" s="181"/>
      <c r="T474" s="127"/>
      <c r="U474" s="129"/>
      <c r="V474" s="128"/>
      <c r="W474" s="181"/>
      <c r="X474" s="127"/>
      <c r="Y474" s="129"/>
      <c r="Z474" s="187"/>
      <c r="AA474" s="188"/>
      <c r="AB474" s="171">
        <f>B474+D474+F474+H474+J474+L474+N474+P474+R474+T474+V474+X474+Z474</f>
        <v>0</v>
      </c>
      <c r="AC474" s="172">
        <f>C474+E474+G474+I474+K474+M474+O474+Q474+S474+U474+W474+Y474+AA474</f>
        <v>0</v>
      </c>
      <c r="AD474" s="234"/>
      <c r="AE474" s="254" t="str">
        <f>$AE$9</f>
        <v>07:00 - 07:59</v>
      </c>
      <c r="AF474" s="127">
        <f>SUMIF($A$9:$A$32,$AE474,B$474:B$497)</f>
        <v>3493</v>
      </c>
      <c r="AG474" s="189">
        <f t="shared" ref="AG474:BE476" si="660">SUMIF($A$9:$A$32,$AE474,C$474:C$497)</f>
        <v>964</v>
      </c>
      <c r="AH474" s="128">
        <f t="shared" si="660"/>
        <v>1220</v>
      </c>
      <c r="AI474" s="181">
        <f t="shared" si="660"/>
        <v>656</v>
      </c>
      <c r="AJ474" s="127">
        <f t="shared" si="660"/>
        <v>741</v>
      </c>
      <c r="AK474" s="129">
        <f t="shared" si="660"/>
        <v>345</v>
      </c>
      <c r="AL474" s="128">
        <f t="shared" si="660"/>
        <v>1359</v>
      </c>
      <c r="AM474" s="181">
        <f t="shared" si="660"/>
        <v>1742</v>
      </c>
      <c r="AN474" s="127">
        <f t="shared" si="660"/>
        <v>161</v>
      </c>
      <c r="AO474" s="129">
        <f t="shared" si="660"/>
        <v>497</v>
      </c>
      <c r="AP474" s="128">
        <f t="shared" si="660"/>
        <v>222</v>
      </c>
      <c r="AQ474" s="127">
        <f t="shared" si="660"/>
        <v>1108</v>
      </c>
      <c r="AR474" s="180">
        <f t="shared" si="660"/>
        <v>1129</v>
      </c>
      <c r="AS474" s="182">
        <f t="shared" si="660"/>
        <v>1639</v>
      </c>
      <c r="AT474" s="127">
        <f t="shared" si="660"/>
        <v>708</v>
      </c>
      <c r="AU474" s="129">
        <f t="shared" si="660"/>
        <v>901</v>
      </c>
      <c r="AV474" s="128">
        <f t="shared" si="660"/>
        <v>1109</v>
      </c>
      <c r="AW474" s="181">
        <f t="shared" si="660"/>
        <v>1164</v>
      </c>
      <c r="AX474" s="127">
        <f t="shared" si="660"/>
        <v>250</v>
      </c>
      <c r="AY474" s="129">
        <f t="shared" si="660"/>
        <v>582</v>
      </c>
      <c r="AZ474" s="128">
        <f t="shared" si="660"/>
        <v>794</v>
      </c>
      <c r="BA474" s="181">
        <f t="shared" si="660"/>
        <v>1272</v>
      </c>
      <c r="BB474" s="127">
        <f t="shared" si="660"/>
        <v>901</v>
      </c>
      <c r="BC474" s="129">
        <f t="shared" si="660"/>
        <v>711</v>
      </c>
      <c r="BD474" s="187">
        <f t="shared" si="660"/>
        <v>2599</v>
      </c>
      <c r="BE474" s="188">
        <f t="shared" si="660"/>
        <v>2085</v>
      </c>
      <c r="BF474" s="171">
        <f>AF474+AH474+AJ474+AL474+AN474+AP474+AR474+AT474+AV474+AX474+AZ474+BB474+BD474</f>
        <v>14686</v>
      </c>
      <c r="BG474" s="172">
        <f>AG474+AI474+AK474+AM474+AO474+AQ474+AS474+AU474+AW474+AY474+BA474+BC474+BE474</f>
        <v>13666</v>
      </c>
      <c r="BH474" s="234"/>
      <c r="BI474" s="126" t="s">
        <v>16</v>
      </c>
      <c r="BJ474" s="130">
        <f t="shared" ref="BJ474:CK474" si="661">B474/B498</f>
        <v>0</v>
      </c>
      <c r="BK474" s="131">
        <f t="shared" si="661"/>
        <v>0</v>
      </c>
      <c r="BL474" s="132">
        <f t="shared" si="661"/>
        <v>0</v>
      </c>
      <c r="BM474" s="133">
        <f t="shared" si="661"/>
        <v>0</v>
      </c>
      <c r="BN474" s="130">
        <f t="shared" si="661"/>
        <v>0</v>
      </c>
      <c r="BO474" s="131">
        <f t="shared" si="661"/>
        <v>0</v>
      </c>
      <c r="BP474" s="132">
        <f t="shared" si="661"/>
        <v>0</v>
      </c>
      <c r="BQ474" s="133">
        <f t="shared" si="661"/>
        <v>0</v>
      </c>
      <c r="BR474" s="130">
        <f t="shared" si="661"/>
        <v>0</v>
      </c>
      <c r="BS474" s="131">
        <f t="shared" si="661"/>
        <v>0</v>
      </c>
      <c r="BT474" s="132">
        <f t="shared" si="661"/>
        <v>0</v>
      </c>
      <c r="BU474" s="130">
        <f t="shared" si="661"/>
        <v>0</v>
      </c>
      <c r="BV474" s="134">
        <f t="shared" si="661"/>
        <v>0</v>
      </c>
      <c r="BW474" s="135">
        <f t="shared" si="661"/>
        <v>0</v>
      </c>
      <c r="BX474" s="130">
        <f t="shared" si="661"/>
        <v>0</v>
      </c>
      <c r="BY474" s="131">
        <f t="shared" si="661"/>
        <v>0</v>
      </c>
      <c r="BZ474" s="132">
        <f t="shared" si="661"/>
        <v>0</v>
      </c>
      <c r="CA474" s="133">
        <f t="shared" si="661"/>
        <v>0</v>
      </c>
      <c r="CB474" s="130">
        <f t="shared" si="661"/>
        <v>0</v>
      </c>
      <c r="CC474" s="131">
        <f t="shared" si="661"/>
        <v>0</v>
      </c>
      <c r="CD474" s="132">
        <f t="shared" si="661"/>
        <v>0</v>
      </c>
      <c r="CE474" s="133">
        <f t="shared" si="661"/>
        <v>0</v>
      </c>
      <c r="CF474" s="130">
        <f t="shared" si="661"/>
        <v>0</v>
      </c>
      <c r="CG474" s="131">
        <f t="shared" si="661"/>
        <v>0</v>
      </c>
      <c r="CH474" s="132">
        <f t="shared" si="661"/>
        <v>0</v>
      </c>
      <c r="CI474" s="130">
        <f t="shared" si="661"/>
        <v>0</v>
      </c>
      <c r="CJ474" s="136">
        <f t="shared" si="661"/>
        <v>0</v>
      </c>
      <c r="CK474" s="137">
        <f t="shared" si="661"/>
        <v>0</v>
      </c>
    </row>
    <row r="475" spans="1:89">
      <c r="A475" s="138" t="s">
        <v>17</v>
      </c>
      <c r="B475" s="192">
        <v>252</v>
      </c>
      <c r="C475" s="193">
        <v>2</v>
      </c>
      <c r="D475" s="194">
        <v>116</v>
      </c>
      <c r="E475" s="195">
        <v>0</v>
      </c>
      <c r="F475" s="192">
        <v>62</v>
      </c>
      <c r="G475" s="196">
        <v>0</v>
      </c>
      <c r="H475" s="194">
        <v>174</v>
      </c>
      <c r="I475" s="195">
        <v>11</v>
      </c>
      <c r="J475" s="192">
        <v>2</v>
      </c>
      <c r="K475" s="196">
        <v>0</v>
      </c>
      <c r="L475" s="194">
        <v>4</v>
      </c>
      <c r="M475" s="192">
        <v>3</v>
      </c>
      <c r="N475" s="197">
        <v>28</v>
      </c>
      <c r="O475" s="198">
        <v>3</v>
      </c>
      <c r="P475" s="192">
        <v>11</v>
      </c>
      <c r="Q475" s="196">
        <v>5</v>
      </c>
      <c r="R475" s="194">
        <v>3</v>
      </c>
      <c r="S475" s="195">
        <v>15</v>
      </c>
      <c r="T475" s="192">
        <v>0</v>
      </c>
      <c r="U475" s="196">
        <v>0</v>
      </c>
      <c r="V475" s="194">
        <v>5</v>
      </c>
      <c r="W475" s="195">
        <v>0</v>
      </c>
      <c r="X475" s="192">
        <v>1</v>
      </c>
      <c r="Y475" s="196">
        <v>0</v>
      </c>
      <c r="Z475" s="194">
        <v>0</v>
      </c>
      <c r="AA475" s="192">
        <v>0</v>
      </c>
      <c r="AB475" s="173">
        <f>B475+D475+F475+H475+J475+L475+N475+P475+R475+T475+V475+X475+Z475</f>
        <v>658</v>
      </c>
      <c r="AC475" s="174">
        <f t="shared" ref="AC475:AC494" si="662">C475+E475+G475+I475+K475+M475+O475+Q475+S475+U475+W475+Y475+AA475</f>
        <v>39</v>
      </c>
      <c r="AE475" s="255" t="str">
        <f>$AE$10</f>
        <v>08:00 - 08:59</v>
      </c>
      <c r="AF475" s="127">
        <f>SUMIF($A$9:$A$32,$AE475,B$474:B$497)</f>
        <v>3667</v>
      </c>
      <c r="AG475" s="193">
        <f t="shared" si="660"/>
        <v>1151</v>
      </c>
      <c r="AH475" s="194">
        <f t="shared" si="660"/>
        <v>1312</v>
      </c>
      <c r="AI475" s="195">
        <f t="shared" si="660"/>
        <v>806</v>
      </c>
      <c r="AJ475" s="192">
        <f t="shared" si="660"/>
        <v>767</v>
      </c>
      <c r="AK475" s="196">
        <f t="shared" si="660"/>
        <v>426</v>
      </c>
      <c r="AL475" s="194">
        <f t="shared" si="660"/>
        <v>1499</v>
      </c>
      <c r="AM475" s="195">
        <f t="shared" si="660"/>
        <v>1709</v>
      </c>
      <c r="AN475" s="192">
        <f t="shared" si="660"/>
        <v>169</v>
      </c>
      <c r="AO475" s="196">
        <f t="shared" si="660"/>
        <v>545</v>
      </c>
      <c r="AP475" s="194">
        <f t="shared" si="660"/>
        <v>254</v>
      </c>
      <c r="AQ475" s="192">
        <f t="shared" si="660"/>
        <v>1351</v>
      </c>
      <c r="AR475" s="197">
        <f t="shared" si="660"/>
        <v>1202</v>
      </c>
      <c r="AS475" s="198">
        <f t="shared" si="660"/>
        <v>1938</v>
      </c>
      <c r="AT475" s="192">
        <f t="shared" si="660"/>
        <v>791</v>
      </c>
      <c r="AU475" s="196">
        <f t="shared" si="660"/>
        <v>850</v>
      </c>
      <c r="AV475" s="194">
        <f t="shared" si="660"/>
        <v>1494</v>
      </c>
      <c r="AW475" s="195">
        <f t="shared" si="660"/>
        <v>1053</v>
      </c>
      <c r="AX475" s="192">
        <f t="shared" si="660"/>
        <v>219</v>
      </c>
      <c r="AY475" s="196">
        <f t="shared" si="660"/>
        <v>606</v>
      </c>
      <c r="AZ475" s="194">
        <f t="shared" si="660"/>
        <v>701</v>
      </c>
      <c r="BA475" s="195">
        <f t="shared" si="660"/>
        <v>1646</v>
      </c>
      <c r="BB475" s="192">
        <f t="shared" si="660"/>
        <v>965</v>
      </c>
      <c r="BC475" s="196">
        <f t="shared" si="660"/>
        <v>895</v>
      </c>
      <c r="BD475" s="194">
        <f t="shared" si="660"/>
        <v>2858</v>
      </c>
      <c r="BE475" s="192">
        <f t="shared" si="660"/>
        <v>2301</v>
      </c>
      <c r="BF475" s="173">
        <f>SUM(AF475,AH475,AJ475,AL475,AN475,AP475,AR475,AT475,AV475,AX475,AZ475,BB475,BD475)</f>
        <v>15898</v>
      </c>
      <c r="BG475" s="174">
        <f>SUM(AG475,AI475,AK475,AM475,AO475,AQ475,AS475,AU475,AW475,AY475,BA475,BC475,BE475)</f>
        <v>15277</v>
      </c>
      <c r="BI475" s="138" t="s">
        <v>17</v>
      </c>
      <c r="BJ475" s="130">
        <f t="shared" ref="BJ475:CK475" si="663">B475/B498</f>
        <v>5.8793336755167749E-3</v>
      </c>
      <c r="BK475" s="131">
        <f t="shared" si="663"/>
        <v>6.3761277776006625E-5</v>
      </c>
      <c r="BL475" s="132">
        <f t="shared" si="663"/>
        <v>6.7083044182280824E-3</v>
      </c>
      <c r="BM475" s="133">
        <f t="shared" si="663"/>
        <v>0</v>
      </c>
      <c r="BN475" s="130">
        <f t="shared" si="663"/>
        <v>6.238052117919308E-3</v>
      </c>
      <c r="BO475" s="131">
        <f t="shared" si="663"/>
        <v>0</v>
      </c>
      <c r="BP475" s="132">
        <f t="shared" si="663"/>
        <v>6.1069773971641162E-3</v>
      </c>
      <c r="BQ475" s="133">
        <f t="shared" si="663"/>
        <v>2.7448533998752342E-4</v>
      </c>
      <c r="BR475" s="130">
        <f t="shared" si="663"/>
        <v>5.5432372505543237E-4</v>
      </c>
      <c r="BS475" s="131">
        <f t="shared" si="663"/>
        <v>0</v>
      </c>
      <c r="BT475" s="132">
        <f t="shared" si="663"/>
        <v>5.6899004267425325E-4</v>
      </c>
      <c r="BU475" s="130">
        <f t="shared" si="663"/>
        <v>1.9168104274487253E-4</v>
      </c>
      <c r="BV475" s="134">
        <f t="shared" si="663"/>
        <v>1.3073726478965307E-3</v>
      </c>
      <c r="BW475" s="135">
        <f t="shared" si="663"/>
        <v>1.0651896037494674E-4</v>
      </c>
      <c r="BX475" s="130">
        <f t="shared" si="663"/>
        <v>8.7336244541484718E-4</v>
      </c>
      <c r="BY475" s="131">
        <f t="shared" si="663"/>
        <v>3.7875918491023409E-4</v>
      </c>
      <c r="BZ475" s="132">
        <f t="shared" si="663"/>
        <v>1.5016518169986987E-4</v>
      </c>
      <c r="CA475" s="133">
        <f t="shared" si="663"/>
        <v>7.9575596816976125E-4</v>
      </c>
      <c r="CB475" s="130">
        <f t="shared" si="663"/>
        <v>0</v>
      </c>
      <c r="CC475" s="131">
        <f t="shared" si="663"/>
        <v>0</v>
      </c>
      <c r="CD475" s="132">
        <f t="shared" si="663"/>
        <v>2.4874384358987114E-4</v>
      </c>
      <c r="CE475" s="133">
        <f t="shared" si="663"/>
        <v>0</v>
      </c>
      <c r="CF475" s="130">
        <f t="shared" si="663"/>
        <v>5.6963827969239533E-5</v>
      </c>
      <c r="CG475" s="131">
        <f t="shared" si="663"/>
        <v>0</v>
      </c>
      <c r="CH475" s="132">
        <f t="shared" si="663"/>
        <v>0</v>
      </c>
      <c r="CI475" s="130">
        <f t="shared" si="663"/>
        <v>0</v>
      </c>
      <c r="CJ475" s="136">
        <f t="shared" si="663"/>
        <v>2.6258345404989087E-3</v>
      </c>
      <c r="CK475" s="137">
        <f t="shared" si="663"/>
        <v>1.5589025326170376E-4</v>
      </c>
    </row>
    <row r="476" spans="1:89" ht="14" thickBot="1">
      <c r="A476" s="147" t="s">
        <v>18</v>
      </c>
      <c r="B476" s="199">
        <v>1456</v>
      </c>
      <c r="C476" s="200">
        <v>0</v>
      </c>
      <c r="D476" s="201">
        <v>518</v>
      </c>
      <c r="E476" s="202">
        <v>35</v>
      </c>
      <c r="F476" s="199">
        <v>293</v>
      </c>
      <c r="G476" s="203">
        <v>28</v>
      </c>
      <c r="H476" s="201">
        <v>724</v>
      </c>
      <c r="I476" s="202">
        <v>225</v>
      </c>
      <c r="J476" s="199">
        <v>42</v>
      </c>
      <c r="K476" s="203">
        <v>58</v>
      </c>
      <c r="L476" s="201">
        <v>64</v>
      </c>
      <c r="M476" s="199">
        <v>229</v>
      </c>
      <c r="N476" s="204">
        <v>320</v>
      </c>
      <c r="O476" s="205">
        <v>335</v>
      </c>
      <c r="P476" s="199">
        <v>229</v>
      </c>
      <c r="Q476" s="203">
        <v>218</v>
      </c>
      <c r="R476" s="201">
        <v>311</v>
      </c>
      <c r="S476" s="202">
        <v>341</v>
      </c>
      <c r="T476" s="199">
        <v>75</v>
      </c>
      <c r="U476" s="203">
        <v>146</v>
      </c>
      <c r="V476" s="201">
        <v>252</v>
      </c>
      <c r="W476" s="202">
        <v>365</v>
      </c>
      <c r="X476" s="199">
        <v>319</v>
      </c>
      <c r="Y476" s="203">
        <v>286</v>
      </c>
      <c r="Z476" s="201">
        <v>745</v>
      </c>
      <c r="AA476" s="199">
        <v>434</v>
      </c>
      <c r="AB476" s="173">
        <f>B476+D476+F476+H476+J476+L476+N476+P476+R476+T476+V476+X476+Z476</f>
        <v>5348</v>
      </c>
      <c r="AC476" s="174">
        <f t="shared" si="662"/>
        <v>2700</v>
      </c>
      <c r="AE476" s="254" t="str">
        <f>$AE$11</f>
        <v>09:00 - 09:59</v>
      </c>
      <c r="AF476" s="127">
        <f>SUMIF($A$9:$A$32,$AE476,B$474:B$497)</f>
        <v>3090</v>
      </c>
      <c r="AG476" s="200">
        <f t="shared" si="660"/>
        <v>1359</v>
      </c>
      <c r="AH476" s="201">
        <f t="shared" si="660"/>
        <v>1220</v>
      </c>
      <c r="AI476" s="202">
        <f t="shared" si="660"/>
        <v>802</v>
      </c>
      <c r="AJ476" s="199">
        <f t="shared" si="660"/>
        <v>640</v>
      </c>
      <c r="AK476" s="203">
        <f t="shared" si="660"/>
        <v>312</v>
      </c>
      <c r="AL476" s="201">
        <f t="shared" si="660"/>
        <v>1564</v>
      </c>
      <c r="AM476" s="202">
        <f t="shared" si="660"/>
        <v>1884</v>
      </c>
      <c r="AN476" s="199">
        <f t="shared" si="660"/>
        <v>199</v>
      </c>
      <c r="AO476" s="203">
        <f t="shared" si="660"/>
        <v>566</v>
      </c>
      <c r="AP476" s="201">
        <f t="shared" si="660"/>
        <v>244</v>
      </c>
      <c r="AQ476" s="199">
        <f t="shared" si="660"/>
        <v>1389</v>
      </c>
      <c r="AR476" s="204">
        <f t="shared" si="660"/>
        <v>1130</v>
      </c>
      <c r="AS476" s="205">
        <f t="shared" si="660"/>
        <v>2420</v>
      </c>
      <c r="AT476" s="199">
        <f t="shared" si="660"/>
        <v>784</v>
      </c>
      <c r="AU476" s="203">
        <f t="shared" si="660"/>
        <v>849</v>
      </c>
      <c r="AV476" s="201">
        <f t="shared" si="660"/>
        <v>1390</v>
      </c>
      <c r="AW476" s="202">
        <f t="shared" si="660"/>
        <v>1045</v>
      </c>
      <c r="AX476" s="199">
        <f t="shared" si="660"/>
        <v>226</v>
      </c>
      <c r="AY476" s="203">
        <f t="shared" si="660"/>
        <v>456</v>
      </c>
      <c r="AZ476" s="201">
        <f t="shared" si="660"/>
        <v>773</v>
      </c>
      <c r="BA476" s="202">
        <f t="shared" si="660"/>
        <v>1790</v>
      </c>
      <c r="BB476" s="199">
        <f t="shared" si="660"/>
        <v>961</v>
      </c>
      <c r="BC476" s="203">
        <f t="shared" si="660"/>
        <v>860</v>
      </c>
      <c r="BD476" s="201">
        <f t="shared" si="660"/>
        <v>2627</v>
      </c>
      <c r="BE476" s="199">
        <f t="shared" si="660"/>
        <v>2008</v>
      </c>
      <c r="BF476" s="173">
        <f>SUM(AF476,AH476,AJ476,AL476,AN476,AP476,AR476,AT476,AV476,AX476,AZ476,BB476,BD476)</f>
        <v>14848</v>
      </c>
      <c r="BG476" s="174">
        <f>SUM(AG476,AI476,AK476,AM476,AO476,AQ476,AS476,AU476,AW476,AY476,BA476,BC476,BE476)</f>
        <v>15740</v>
      </c>
      <c r="BI476" s="147" t="s">
        <v>18</v>
      </c>
      <c r="BJ476" s="130">
        <f t="shared" ref="BJ476:CK476" si="664">B476/B498</f>
        <v>3.3969483458541366E-2</v>
      </c>
      <c r="BK476" s="131">
        <f t="shared" si="664"/>
        <v>0</v>
      </c>
      <c r="BL476" s="132">
        <f t="shared" si="664"/>
        <v>2.9956049040018504E-2</v>
      </c>
      <c r="BM476" s="133">
        <f t="shared" si="664"/>
        <v>2.3957834211787254E-3</v>
      </c>
      <c r="BN476" s="130">
        <f t="shared" si="664"/>
        <v>2.9479826944360601E-2</v>
      </c>
      <c r="BO476" s="131">
        <f t="shared" si="664"/>
        <v>4.9469964664310955E-3</v>
      </c>
      <c r="BP476" s="132">
        <f t="shared" si="664"/>
        <v>2.5410641583602414E-2</v>
      </c>
      <c r="BQ476" s="133">
        <f t="shared" si="664"/>
        <v>5.6144728633811605E-3</v>
      </c>
      <c r="BR476" s="130">
        <f t="shared" si="664"/>
        <v>1.164079822616408E-2</v>
      </c>
      <c r="BS476" s="131">
        <f t="shared" si="664"/>
        <v>1.1512504962286622E-2</v>
      </c>
      <c r="BT476" s="132">
        <f t="shared" si="664"/>
        <v>9.103840682788052E-3</v>
      </c>
      <c r="BU476" s="130">
        <f t="shared" si="664"/>
        <v>1.4631652929525269E-2</v>
      </c>
      <c r="BV476" s="134">
        <f t="shared" si="664"/>
        <v>1.4941401690246067E-2</v>
      </c>
      <c r="BW476" s="135">
        <f t="shared" si="664"/>
        <v>1.1894617241869052E-2</v>
      </c>
      <c r="BX476" s="130">
        <f t="shared" si="664"/>
        <v>1.8181818181818181E-2</v>
      </c>
      <c r="BY476" s="131">
        <f t="shared" si="664"/>
        <v>1.6513900462086204E-2</v>
      </c>
      <c r="BZ476" s="132">
        <f t="shared" si="664"/>
        <v>1.5567123836219842E-2</v>
      </c>
      <c r="CA476" s="133">
        <f t="shared" si="664"/>
        <v>1.8090185676392572E-2</v>
      </c>
      <c r="CB476" s="130">
        <f t="shared" si="664"/>
        <v>1.4326647564469915E-2</v>
      </c>
      <c r="CC476" s="131">
        <f t="shared" si="664"/>
        <v>2.7889207258834765E-2</v>
      </c>
      <c r="CD476" s="132">
        <f t="shared" si="664"/>
        <v>1.2536689716929506E-2</v>
      </c>
      <c r="CE476" s="133">
        <f t="shared" si="664"/>
        <v>1.7482517482517484E-2</v>
      </c>
      <c r="CF476" s="130">
        <f t="shared" si="664"/>
        <v>1.8171461122187409E-2</v>
      </c>
      <c r="CG476" s="131">
        <f t="shared" si="664"/>
        <v>3.0749381786904634E-2</v>
      </c>
      <c r="CH476" s="132">
        <f t="shared" si="664"/>
        <v>1.6747971135040351E-2</v>
      </c>
      <c r="CI476" s="130">
        <f t="shared" si="664"/>
        <v>1.0297292808503571E-2</v>
      </c>
      <c r="CJ476" s="136">
        <f t="shared" si="664"/>
        <v>2.134188924405496E-2</v>
      </c>
      <c r="CK476" s="137">
        <f t="shared" si="664"/>
        <v>1.0792402148887183E-2</v>
      </c>
    </row>
    <row r="477" spans="1:89" ht="15" thickTop="1" thickBot="1">
      <c r="A477" s="138" t="s">
        <v>19</v>
      </c>
      <c r="B477" s="192">
        <v>2610</v>
      </c>
      <c r="C477" s="193">
        <v>515</v>
      </c>
      <c r="D477" s="194">
        <v>1011</v>
      </c>
      <c r="E477" s="195">
        <v>468</v>
      </c>
      <c r="F477" s="192">
        <v>740</v>
      </c>
      <c r="G477" s="196">
        <v>137</v>
      </c>
      <c r="H477" s="194">
        <v>1069</v>
      </c>
      <c r="I477" s="195">
        <v>964</v>
      </c>
      <c r="J477" s="192">
        <v>88</v>
      </c>
      <c r="K477" s="196">
        <v>189</v>
      </c>
      <c r="L477" s="194">
        <v>191</v>
      </c>
      <c r="M477" s="192">
        <v>672</v>
      </c>
      <c r="N477" s="197">
        <v>813</v>
      </c>
      <c r="O477" s="198">
        <v>1133</v>
      </c>
      <c r="P477" s="192">
        <v>585</v>
      </c>
      <c r="Q477" s="196">
        <v>465</v>
      </c>
      <c r="R477" s="194">
        <v>824</v>
      </c>
      <c r="S477" s="195">
        <v>674</v>
      </c>
      <c r="T477" s="192">
        <v>217</v>
      </c>
      <c r="U477" s="196">
        <v>386</v>
      </c>
      <c r="V477" s="194">
        <v>721</v>
      </c>
      <c r="W477" s="195">
        <v>921</v>
      </c>
      <c r="X477" s="192">
        <v>763</v>
      </c>
      <c r="Y477" s="196">
        <v>493</v>
      </c>
      <c r="Z477" s="194">
        <v>1775</v>
      </c>
      <c r="AA477" s="192">
        <v>1434</v>
      </c>
      <c r="AB477" s="173">
        <f>B477+D477+F477+H477+J477+L477+N477+P477+R477+T477+V477+X477+Z477</f>
        <v>11407</v>
      </c>
      <c r="AC477" s="174">
        <f t="shared" si="662"/>
        <v>8451</v>
      </c>
      <c r="AE477" s="253" t="s">
        <v>13</v>
      </c>
      <c r="AF477" s="20">
        <f t="shared" ref="AF477:BG477" si="665">SUM(AF474:AF476)</f>
        <v>10250</v>
      </c>
      <c r="AG477" s="21">
        <f t="shared" si="665"/>
        <v>3474</v>
      </c>
      <c r="AH477" s="20">
        <f t="shared" si="665"/>
        <v>3752</v>
      </c>
      <c r="AI477" s="21">
        <f t="shared" si="665"/>
        <v>2264</v>
      </c>
      <c r="AJ477" s="20">
        <f t="shared" si="665"/>
        <v>2148</v>
      </c>
      <c r="AK477" s="21">
        <f t="shared" si="665"/>
        <v>1083</v>
      </c>
      <c r="AL477" s="20">
        <f t="shared" si="665"/>
        <v>4422</v>
      </c>
      <c r="AM477" s="21">
        <f t="shared" si="665"/>
        <v>5335</v>
      </c>
      <c r="AN477" s="20">
        <f t="shared" si="665"/>
        <v>529</v>
      </c>
      <c r="AO477" s="21">
        <f t="shared" si="665"/>
        <v>1608</v>
      </c>
      <c r="AP477" s="20">
        <f t="shared" si="665"/>
        <v>720</v>
      </c>
      <c r="AQ477" s="21">
        <f t="shared" si="665"/>
        <v>3848</v>
      </c>
      <c r="AR477" s="20">
        <f t="shared" si="665"/>
        <v>3461</v>
      </c>
      <c r="AS477" s="21">
        <f t="shared" si="665"/>
        <v>5997</v>
      </c>
      <c r="AT477" s="20">
        <f t="shared" si="665"/>
        <v>2283</v>
      </c>
      <c r="AU477" s="21">
        <f t="shared" si="665"/>
        <v>2600</v>
      </c>
      <c r="AV477" s="20">
        <f t="shared" si="665"/>
        <v>3993</v>
      </c>
      <c r="AW477" s="21">
        <f t="shared" si="665"/>
        <v>3262</v>
      </c>
      <c r="AX477" s="20">
        <f t="shared" si="665"/>
        <v>695</v>
      </c>
      <c r="AY477" s="21">
        <f t="shared" si="665"/>
        <v>1644</v>
      </c>
      <c r="AZ477" s="20">
        <f t="shared" si="665"/>
        <v>2268</v>
      </c>
      <c r="BA477" s="21">
        <f t="shared" si="665"/>
        <v>4708</v>
      </c>
      <c r="BB477" s="20">
        <f t="shared" si="665"/>
        <v>2827</v>
      </c>
      <c r="BC477" s="21">
        <f t="shared" si="665"/>
        <v>2466</v>
      </c>
      <c r="BD477" s="20">
        <f t="shared" si="665"/>
        <v>8084</v>
      </c>
      <c r="BE477" s="21">
        <f t="shared" si="665"/>
        <v>6394</v>
      </c>
      <c r="BF477" s="175">
        <f t="shared" si="665"/>
        <v>45432</v>
      </c>
      <c r="BG477" s="176">
        <f t="shared" si="665"/>
        <v>44683</v>
      </c>
      <c r="BI477" s="138" t="s">
        <v>19</v>
      </c>
      <c r="BJ477" s="130">
        <f t="shared" ref="BJ477:CK477" si="666">B477/B498</f>
        <v>6.0893098782138028E-2</v>
      </c>
      <c r="BK477" s="131">
        <f t="shared" si="666"/>
        <v>1.6418529027321709E-2</v>
      </c>
      <c r="BL477" s="132">
        <f t="shared" si="666"/>
        <v>5.8466342817487853E-2</v>
      </c>
      <c r="BM477" s="133">
        <f t="shared" si="666"/>
        <v>3.2035046888904101E-2</v>
      </c>
      <c r="BN477" s="130">
        <f t="shared" si="666"/>
        <v>7.4454170439682055E-2</v>
      </c>
      <c r="BO477" s="131">
        <f t="shared" si="666"/>
        <v>2.4204946996466432E-2</v>
      </c>
      <c r="BP477" s="132">
        <f t="shared" si="666"/>
        <v>3.7519303664186439E-2</v>
      </c>
      <c r="BQ477" s="133">
        <f t="shared" si="666"/>
        <v>2.4054897067997506E-2</v>
      </c>
      <c r="BR477" s="130">
        <f t="shared" si="666"/>
        <v>2.4390243902439025E-2</v>
      </c>
      <c r="BS477" s="131">
        <f t="shared" si="666"/>
        <v>3.7514886859865024E-2</v>
      </c>
      <c r="BT477" s="132">
        <f t="shared" si="666"/>
        <v>2.716927453769559E-2</v>
      </c>
      <c r="BU477" s="130">
        <f t="shared" si="666"/>
        <v>4.2936553574851447E-2</v>
      </c>
      <c r="BV477" s="134">
        <f t="shared" si="666"/>
        <v>3.796049866928141E-2</v>
      </c>
      <c r="BW477" s="135">
        <f t="shared" si="666"/>
        <v>4.0228660701604885E-2</v>
      </c>
      <c r="BX477" s="130">
        <f t="shared" si="666"/>
        <v>4.644700277888051E-2</v>
      </c>
      <c r="BY477" s="131">
        <f t="shared" si="666"/>
        <v>3.5224604196651771E-2</v>
      </c>
      <c r="BZ477" s="132">
        <f t="shared" si="666"/>
        <v>4.1245369906897589E-2</v>
      </c>
      <c r="CA477" s="133">
        <f t="shared" si="666"/>
        <v>3.5755968169761274E-2</v>
      </c>
      <c r="CB477" s="130">
        <f t="shared" si="666"/>
        <v>4.1451766953199617E-2</v>
      </c>
      <c r="CC477" s="131">
        <f t="shared" si="666"/>
        <v>7.3734479465138489E-2</v>
      </c>
      <c r="CD477" s="132">
        <f t="shared" si="666"/>
        <v>3.5868862245659418E-2</v>
      </c>
      <c r="CE477" s="133">
        <f t="shared" si="666"/>
        <v>4.4113420825749594E-2</v>
      </c>
      <c r="CF477" s="130">
        <f t="shared" si="666"/>
        <v>4.3463400740529762E-2</v>
      </c>
      <c r="CG477" s="131">
        <f t="shared" si="666"/>
        <v>5.3005053220083864E-2</v>
      </c>
      <c r="CH477" s="132">
        <f t="shared" si="666"/>
        <v>3.9902884247914931E-2</v>
      </c>
      <c r="CI477" s="130">
        <f t="shared" si="666"/>
        <v>3.4023773934087835E-2</v>
      </c>
      <c r="CJ477" s="136">
        <f t="shared" si="666"/>
        <v>4.5521116418649012E-2</v>
      </c>
      <c r="CK477" s="137">
        <f t="shared" si="666"/>
        <v>3.3780218726016886E-2</v>
      </c>
    </row>
    <row r="478" spans="1:89" ht="14" thickTop="1">
      <c r="A478" s="147" t="s">
        <v>20</v>
      </c>
      <c r="B478" s="199">
        <v>3493</v>
      </c>
      <c r="C478" s="200">
        <v>964</v>
      </c>
      <c r="D478" s="201">
        <v>1220</v>
      </c>
      <c r="E478" s="202">
        <v>656</v>
      </c>
      <c r="F478" s="199">
        <v>741</v>
      </c>
      <c r="G478" s="203">
        <v>345</v>
      </c>
      <c r="H478" s="201">
        <v>1359</v>
      </c>
      <c r="I478" s="202">
        <v>1742</v>
      </c>
      <c r="J478" s="199">
        <v>161</v>
      </c>
      <c r="K478" s="203">
        <v>497</v>
      </c>
      <c r="L478" s="201">
        <v>222</v>
      </c>
      <c r="M478" s="199">
        <v>1108</v>
      </c>
      <c r="N478" s="204">
        <v>1129</v>
      </c>
      <c r="O478" s="205">
        <v>1639</v>
      </c>
      <c r="P478" s="199">
        <v>708</v>
      </c>
      <c r="Q478" s="203">
        <v>901</v>
      </c>
      <c r="R478" s="201">
        <v>1109</v>
      </c>
      <c r="S478" s="202">
        <v>1164</v>
      </c>
      <c r="T478" s="199">
        <v>250</v>
      </c>
      <c r="U478" s="203">
        <v>582</v>
      </c>
      <c r="V478" s="201">
        <v>794</v>
      </c>
      <c r="W478" s="202">
        <v>1272</v>
      </c>
      <c r="X478" s="199">
        <v>901</v>
      </c>
      <c r="Y478" s="203">
        <v>711</v>
      </c>
      <c r="Z478" s="201">
        <v>2599</v>
      </c>
      <c r="AA478" s="199">
        <v>2085</v>
      </c>
      <c r="AB478" s="173">
        <f t="shared" ref="AB478:AB494" si="667">B478+D478+F478+H478+J478+L478+N478+P478+R478+T478+V478+X478+Z478</f>
        <v>14686</v>
      </c>
      <c r="AC478" s="174">
        <f t="shared" si="662"/>
        <v>13666</v>
      </c>
      <c r="BI478" s="147" t="s">
        <v>20</v>
      </c>
      <c r="BJ478" s="130">
        <f t="shared" ref="BJ478:CK478" si="668">B478/B498</f>
        <v>8.1494097335635299E-2</v>
      </c>
      <c r="BK478" s="131">
        <f t="shared" si="668"/>
        <v>3.0732935888035197E-2</v>
      </c>
      <c r="BL478" s="132">
        <f t="shared" si="668"/>
        <v>7.0552856812398798E-2</v>
      </c>
      <c r="BM478" s="133">
        <f t="shared" si="668"/>
        <v>4.4903826408378394E-2</v>
      </c>
      <c r="BN478" s="130">
        <f t="shared" si="668"/>
        <v>7.4554784183519462E-2</v>
      </c>
      <c r="BO478" s="131">
        <f t="shared" si="668"/>
        <v>6.0954063604240286E-2</v>
      </c>
      <c r="BP478" s="132">
        <f t="shared" si="668"/>
        <v>4.7697599326126633E-2</v>
      </c>
      <c r="BQ478" s="133">
        <f t="shared" si="668"/>
        <v>4.346849656893325E-2</v>
      </c>
      <c r="BR478" s="130">
        <f t="shared" si="668"/>
        <v>4.4623059866962307E-2</v>
      </c>
      <c r="BS478" s="131">
        <f t="shared" si="668"/>
        <v>9.8650258038904329E-2</v>
      </c>
      <c r="BT478" s="132">
        <f t="shared" si="668"/>
        <v>3.1578947368421054E-2</v>
      </c>
      <c r="BU478" s="130">
        <f t="shared" si="668"/>
        <v>7.0794198453772925E-2</v>
      </c>
      <c r="BV478" s="134">
        <f t="shared" si="668"/>
        <v>5.2715132838399403E-2</v>
      </c>
      <c r="BW478" s="135">
        <f t="shared" si="668"/>
        <v>5.8194858684845904E-2</v>
      </c>
      <c r="BX478" s="130">
        <f t="shared" si="668"/>
        <v>5.6212782850337435E-2</v>
      </c>
      <c r="BY478" s="131">
        <f t="shared" si="668"/>
        <v>6.8252405120824186E-2</v>
      </c>
      <c r="BZ478" s="132">
        <f t="shared" si="668"/>
        <v>5.5511062168385222E-2</v>
      </c>
      <c r="CA478" s="133">
        <f t="shared" si="668"/>
        <v>6.1750663129973474E-2</v>
      </c>
      <c r="CB478" s="130">
        <f t="shared" si="668"/>
        <v>4.775549188156638E-2</v>
      </c>
      <c r="CC478" s="131">
        <f t="shared" si="668"/>
        <v>0.11117478510028653</v>
      </c>
      <c r="CD478" s="132">
        <f t="shared" si="668"/>
        <v>3.9500522362071536E-2</v>
      </c>
      <c r="CE478" s="133">
        <f t="shared" si="668"/>
        <v>6.0925375993869144E-2</v>
      </c>
      <c r="CF478" s="130">
        <f t="shared" si="668"/>
        <v>5.1324409000284822E-2</v>
      </c>
      <c r="CG478" s="131">
        <f t="shared" si="668"/>
        <v>7.6443393183528649E-2</v>
      </c>
      <c r="CH478" s="132">
        <f t="shared" si="668"/>
        <v>5.8426814738214601E-2</v>
      </c>
      <c r="CI478" s="130">
        <f t="shared" si="668"/>
        <v>4.9469713146843189E-2</v>
      </c>
      <c r="CJ478" s="136">
        <f t="shared" si="668"/>
        <v>5.8606392191135212E-2</v>
      </c>
      <c r="CK478" s="137">
        <f t="shared" si="668"/>
        <v>5.4625543617293423E-2</v>
      </c>
    </row>
    <row r="479" spans="1:89" ht="14" thickBot="1">
      <c r="A479" s="138" t="s">
        <v>21</v>
      </c>
      <c r="B479" s="192">
        <v>3667</v>
      </c>
      <c r="C479" s="193">
        <v>1151</v>
      </c>
      <c r="D479" s="194">
        <v>1312</v>
      </c>
      <c r="E479" s="195">
        <v>806</v>
      </c>
      <c r="F479" s="192">
        <v>767</v>
      </c>
      <c r="G479" s="196">
        <v>426</v>
      </c>
      <c r="H479" s="194">
        <v>1499</v>
      </c>
      <c r="I479" s="195">
        <v>1709</v>
      </c>
      <c r="J479" s="192">
        <v>169</v>
      </c>
      <c r="K479" s="196">
        <v>545</v>
      </c>
      <c r="L479" s="194">
        <v>254</v>
      </c>
      <c r="M479" s="192">
        <v>1351</v>
      </c>
      <c r="N479" s="197">
        <v>1202</v>
      </c>
      <c r="O479" s="198">
        <v>1938</v>
      </c>
      <c r="P479" s="192">
        <v>791</v>
      </c>
      <c r="Q479" s="196">
        <v>850</v>
      </c>
      <c r="R479" s="194">
        <v>1494</v>
      </c>
      <c r="S479" s="195">
        <v>1053</v>
      </c>
      <c r="T479" s="192">
        <v>219</v>
      </c>
      <c r="U479" s="196">
        <v>606</v>
      </c>
      <c r="V479" s="194">
        <v>701</v>
      </c>
      <c r="W479" s="195">
        <v>1646</v>
      </c>
      <c r="X479" s="192">
        <v>965</v>
      </c>
      <c r="Y479" s="196">
        <v>895</v>
      </c>
      <c r="Z479" s="194">
        <v>2858</v>
      </c>
      <c r="AA479" s="192">
        <v>2301</v>
      </c>
      <c r="AB479" s="173">
        <f t="shared" si="667"/>
        <v>15898</v>
      </c>
      <c r="AC479" s="174">
        <f t="shared" si="662"/>
        <v>15277</v>
      </c>
      <c r="AE479" s="246" t="s">
        <v>88</v>
      </c>
      <c r="BI479" s="138" t="s">
        <v>21</v>
      </c>
      <c r="BJ479" s="130">
        <f t="shared" ref="BJ479:CK479" si="669">B479/B498</f>
        <v>8.5553637254444495E-2</v>
      </c>
      <c r="BK479" s="131">
        <f t="shared" si="669"/>
        <v>3.6694615360091817E-2</v>
      </c>
      <c r="BL479" s="132">
        <f t="shared" si="669"/>
        <v>7.5873236178579689E-2</v>
      </c>
      <c r="BM479" s="133">
        <f t="shared" si="669"/>
        <v>5.5171469642001508E-2</v>
      </c>
      <c r="BN479" s="130">
        <f t="shared" si="669"/>
        <v>7.7170741523292077E-2</v>
      </c>
      <c r="BO479" s="131">
        <f t="shared" si="669"/>
        <v>7.5265017667844519E-2</v>
      </c>
      <c r="BP479" s="132">
        <f t="shared" si="669"/>
        <v>5.2611259300856382E-2</v>
      </c>
      <c r="BQ479" s="133">
        <f t="shared" si="669"/>
        <v>4.2645040548970677E-2</v>
      </c>
      <c r="BR479" s="130">
        <f t="shared" si="669"/>
        <v>4.6840354767184032E-2</v>
      </c>
      <c r="BS479" s="131">
        <f t="shared" si="669"/>
        <v>0.10817784835252084</v>
      </c>
      <c r="BT479" s="132">
        <f t="shared" si="669"/>
        <v>3.6130867709815079E-2</v>
      </c>
      <c r="BU479" s="130">
        <f t="shared" si="669"/>
        <v>8.632036291610759E-2</v>
      </c>
      <c r="BV479" s="134">
        <f t="shared" si="669"/>
        <v>5.6123640098986786E-2</v>
      </c>
      <c r="BW479" s="135">
        <f t="shared" si="669"/>
        <v>6.88112484022156E-2</v>
      </c>
      <c r="BX479" s="130">
        <f t="shared" si="669"/>
        <v>6.2802699483922197E-2</v>
      </c>
      <c r="BY479" s="131">
        <f t="shared" si="669"/>
        <v>6.4389061434739797E-2</v>
      </c>
      <c r="BZ479" s="132">
        <f t="shared" si="669"/>
        <v>7.478226048653519E-2</v>
      </c>
      <c r="CA479" s="133">
        <f t="shared" si="669"/>
        <v>5.5862068965517243E-2</v>
      </c>
      <c r="CB479" s="130">
        <f t="shared" si="669"/>
        <v>4.1833810888252151E-2</v>
      </c>
      <c r="CC479" s="131">
        <f t="shared" si="669"/>
        <v>0.11575931232091691</v>
      </c>
      <c r="CD479" s="132">
        <f t="shared" si="669"/>
        <v>3.4873886871299935E-2</v>
      </c>
      <c r="CE479" s="133">
        <f t="shared" si="669"/>
        <v>7.8838969249928156E-2</v>
      </c>
      <c r="CF479" s="130">
        <f t="shared" si="669"/>
        <v>5.4970093990316146E-2</v>
      </c>
      <c r="CG479" s="131">
        <f t="shared" si="669"/>
        <v>9.6226212235243525E-2</v>
      </c>
      <c r="CH479" s="132">
        <f t="shared" si="669"/>
        <v>6.4249263763685005E-2</v>
      </c>
      <c r="CI479" s="130">
        <f t="shared" si="669"/>
        <v>5.4594633069969395E-2</v>
      </c>
      <c r="CJ479" s="136">
        <f t="shared" si="669"/>
        <v>6.3443035752054178E-2</v>
      </c>
      <c r="CK479" s="137">
        <f t="shared" si="669"/>
        <v>6.1065010232796112E-2</v>
      </c>
    </row>
    <row r="480" spans="1:89" ht="15" thickTop="1" thickBot="1">
      <c r="A480" s="147" t="s">
        <v>22</v>
      </c>
      <c r="B480" s="199">
        <v>3090</v>
      </c>
      <c r="C480" s="200">
        <v>1359</v>
      </c>
      <c r="D480" s="201">
        <v>1220</v>
      </c>
      <c r="E480" s="202">
        <v>802</v>
      </c>
      <c r="F480" s="199">
        <v>640</v>
      </c>
      <c r="G480" s="203">
        <v>312</v>
      </c>
      <c r="H480" s="201">
        <v>1564</v>
      </c>
      <c r="I480" s="202">
        <v>1884</v>
      </c>
      <c r="J480" s="199">
        <v>199</v>
      </c>
      <c r="K480" s="203">
        <v>566</v>
      </c>
      <c r="L480" s="201">
        <v>244</v>
      </c>
      <c r="M480" s="199">
        <v>1389</v>
      </c>
      <c r="N480" s="204">
        <v>1130</v>
      </c>
      <c r="O480" s="205">
        <v>2420</v>
      </c>
      <c r="P480" s="199">
        <v>784</v>
      </c>
      <c r="Q480" s="203">
        <v>849</v>
      </c>
      <c r="R480" s="201">
        <v>1390</v>
      </c>
      <c r="S480" s="202">
        <v>1045</v>
      </c>
      <c r="T480" s="199">
        <v>226</v>
      </c>
      <c r="U480" s="203">
        <v>456</v>
      </c>
      <c r="V480" s="201">
        <v>773</v>
      </c>
      <c r="W480" s="202">
        <v>1790</v>
      </c>
      <c r="X480" s="199">
        <v>961</v>
      </c>
      <c r="Y480" s="203">
        <v>860</v>
      </c>
      <c r="Z480" s="201">
        <v>2627</v>
      </c>
      <c r="AA480" s="199">
        <v>2008</v>
      </c>
      <c r="AB480" s="173">
        <f t="shared" si="667"/>
        <v>14848</v>
      </c>
      <c r="AC480" s="174">
        <f t="shared" si="662"/>
        <v>15740</v>
      </c>
      <c r="AE480" s="315" t="s">
        <v>0</v>
      </c>
      <c r="AF480" s="309" t="s">
        <v>1</v>
      </c>
      <c r="AG480" s="310"/>
      <c r="AH480" s="309" t="s">
        <v>2</v>
      </c>
      <c r="AI480" s="310"/>
      <c r="AJ480" s="309" t="s">
        <v>3</v>
      </c>
      <c r="AK480" s="310"/>
      <c r="AL480" s="309" t="s">
        <v>4</v>
      </c>
      <c r="AM480" s="310"/>
      <c r="AN480" s="309" t="s">
        <v>5</v>
      </c>
      <c r="AO480" s="310"/>
      <c r="AP480" s="309" t="s">
        <v>6</v>
      </c>
      <c r="AQ480" s="310"/>
      <c r="AR480" s="309" t="s">
        <v>7</v>
      </c>
      <c r="AS480" s="310"/>
      <c r="AT480" s="309" t="s">
        <v>8</v>
      </c>
      <c r="AU480" s="310"/>
      <c r="AV480" s="309" t="s">
        <v>9</v>
      </c>
      <c r="AW480" s="310"/>
      <c r="AX480" s="309" t="s">
        <v>10</v>
      </c>
      <c r="AY480" s="310"/>
      <c r="AZ480" s="309" t="s">
        <v>11</v>
      </c>
      <c r="BA480" s="310"/>
      <c r="BB480" s="309" t="s">
        <v>12</v>
      </c>
      <c r="BC480" s="310"/>
      <c r="BD480" s="311" t="s">
        <v>40</v>
      </c>
      <c r="BE480" s="312"/>
      <c r="BF480" s="313" t="s">
        <v>41</v>
      </c>
      <c r="BG480" s="314"/>
      <c r="BI480" s="147" t="s">
        <v>22</v>
      </c>
      <c r="BJ480" s="130">
        <f t="shared" ref="BJ480:CK480" si="670">B480/B498</f>
        <v>7.2091829592646164E-2</v>
      </c>
      <c r="BK480" s="131">
        <f t="shared" si="670"/>
        <v>4.3325788248796508E-2</v>
      </c>
      <c r="BL480" s="132">
        <f t="shared" si="670"/>
        <v>7.0552856812398798E-2</v>
      </c>
      <c r="BM480" s="133">
        <f t="shared" si="670"/>
        <v>5.489766582243822E-2</v>
      </c>
      <c r="BN480" s="130">
        <f t="shared" si="670"/>
        <v>6.439279605594124E-2</v>
      </c>
      <c r="BO480" s="131">
        <f t="shared" si="670"/>
        <v>5.5123674911660779E-2</v>
      </c>
      <c r="BP480" s="132">
        <f t="shared" si="670"/>
        <v>5.4892601431980909E-2</v>
      </c>
      <c r="BQ480" s="133">
        <f t="shared" si="670"/>
        <v>4.7011852776044916E-2</v>
      </c>
      <c r="BR480" s="130">
        <f t="shared" si="670"/>
        <v>5.5155210643015519E-2</v>
      </c>
      <c r="BS480" s="131">
        <f t="shared" si="670"/>
        <v>0.11234616911472807</v>
      </c>
      <c r="BT480" s="132">
        <f t="shared" si="670"/>
        <v>3.4708392603129447E-2</v>
      </c>
      <c r="BU480" s="130">
        <f t="shared" si="670"/>
        <v>8.874832279087598E-2</v>
      </c>
      <c r="BV480" s="134">
        <f t="shared" si="670"/>
        <v>5.2761824718681419E-2</v>
      </c>
      <c r="BW480" s="135">
        <f t="shared" si="670"/>
        <v>8.5925294702457036E-2</v>
      </c>
      <c r="BX480" s="130">
        <f t="shared" si="670"/>
        <v>6.224692338229456E-2</v>
      </c>
      <c r="BY480" s="131">
        <f t="shared" si="670"/>
        <v>6.4313309597757745E-2</v>
      </c>
      <c r="BZ480" s="132">
        <f t="shared" si="670"/>
        <v>6.957653418760637E-2</v>
      </c>
      <c r="CA480" s="133">
        <f t="shared" si="670"/>
        <v>5.5437665782493366E-2</v>
      </c>
      <c r="CB480" s="130">
        <f t="shared" si="670"/>
        <v>4.3170964660936006E-2</v>
      </c>
      <c r="CC480" s="131">
        <f t="shared" si="670"/>
        <v>8.7106017191977081E-2</v>
      </c>
      <c r="CD480" s="132">
        <f t="shared" si="670"/>
        <v>3.8455798218994079E-2</v>
      </c>
      <c r="CE480" s="133">
        <f t="shared" si="670"/>
        <v>8.5736181626592592E-2</v>
      </c>
      <c r="CF480" s="130">
        <f t="shared" si="670"/>
        <v>5.4742238678439192E-2</v>
      </c>
      <c r="CG480" s="131">
        <f t="shared" si="670"/>
        <v>9.2463176002580375E-2</v>
      </c>
      <c r="CH480" s="132">
        <f t="shared" si="670"/>
        <v>5.9056268686914104E-2</v>
      </c>
      <c r="CI480" s="130">
        <f t="shared" si="670"/>
        <v>4.7642774100173202E-2</v>
      </c>
      <c r="CJ480" s="136">
        <f t="shared" si="670"/>
        <v>5.9252874251258046E-2</v>
      </c>
      <c r="CK480" s="137">
        <f t="shared" si="670"/>
        <v>6.291570734203121E-2</v>
      </c>
    </row>
    <row r="481" spans="1:89" ht="15" thickTop="1" thickBot="1">
      <c r="A481" s="138" t="s">
        <v>23</v>
      </c>
      <c r="B481" s="192">
        <v>2752</v>
      </c>
      <c r="C481" s="193">
        <v>1396</v>
      </c>
      <c r="D481" s="194">
        <v>1165</v>
      </c>
      <c r="E481" s="195">
        <v>771</v>
      </c>
      <c r="F481" s="192">
        <v>636</v>
      </c>
      <c r="G481" s="196">
        <v>314</v>
      </c>
      <c r="H481" s="194">
        <v>1578</v>
      </c>
      <c r="I481" s="195">
        <v>2124</v>
      </c>
      <c r="J481" s="192">
        <v>161</v>
      </c>
      <c r="K481" s="196">
        <v>513</v>
      </c>
      <c r="L481" s="194">
        <v>206</v>
      </c>
      <c r="M481" s="192">
        <v>1137</v>
      </c>
      <c r="N481" s="197">
        <v>1061</v>
      </c>
      <c r="O481" s="198">
        <v>1671</v>
      </c>
      <c r="P481" s="192">
        <v>763</v>
      </c>
      <c r="Q481" s="196">
        <v>706</v>
      </c>
      <c r="R481" s="194">
        <v>1332</v>
      </c>
      <c r="S481" s="195">
        <v>913</v>
      </c>
      <c r="T481" s="192">
        <v>223</v>
      </c>
      <c r="U481" s="196">
        <v>308</v>
      </c>
      <c r="V481" s="194">
        <v>795</v>
      </c>
      <c r="W481" s="195">
        <v>1523</v>
      </c>
      <c r="X481" s="192">
        <v>843</v>
      </c>
      <c r="Y481" s="196">
        <v>581</v>
      </c>
      <c r="Z481" s="194">
        <v>2490</v>
      </c>
      <c r="AA481" s="192">
        <v>2218</v>
      </c>
      <c r="AB481" s="173">
        <f t="shared" si="667"/>
        <v>14005</v>
      </c>
      <c r="AC481" s="174">
        <f t="shared" si="662"/>
        <v>14175</v>
      </c>
      <c r="AE481" s="316"/>
      <c r="AF481" s="117" t="s">
        <v>14</v>
      </c>
      <c r="AG481" s="118" t="s">
        <v>15</v>
      </c>
      <c r="AH481" s="119" t="s">
        <v>14</v>
      </c>
      <c r="AI481" s="120" t="s">
        <v>15</v>
      </c>
      <c r="AJ481" s="117" t="s">
        <v>14</v>
      </c>
      <c r="AK481" s="118" t="s">
        <v>15</v>
      </c>
      <c r="AL481" s="119" t="s">
        <v>14</v>
      </c>
      <c r="AM481" s="120" t="s">
        <v>15</v>
      </c>
      <c r="AN481" s="117" t="s">
        <v>14</v>
      </c>
      <c r="AO481" s="118" t="s">
        <v>15</v>
      </c>
      <c r="AP481" s="119" t="s">
        <v>14</v>
      </c>
      <c r="AQ481" s="117" t="s">
        <v>15</v>
      </c>
      <c r="AR481" s="121" t="s">
        <v>14</v>
      </c>
      <c r="AS481" s="122" t="s">
        <v>15</v>
      </c>
      <c r="AT481" s="117" t="s">
        <v>14</v>
      </c>
      <c r="AU481" s="118" t="s">
        <v>15</v>
      </c>
      <c r="AV481" s="119" t="s">
        <v>14</v>
      </c>
      <c r="AW481" s="120" t="s">
        <v>15</v>
      </c>
      <c r="AX481" s="117" t="s">
        <v>14</v>
      </c>
      <c r="AY481" s="118" t="s">
        <v>15</v>
      </c>
      <c r="AZ481" s="119" t="s">
        <v>14</v>
      </c>
      <c r="BA481" s="120" t="s">
        <v>15</v>
      </c>
      <c r="BB481" s="117" t="s">
        <v>14</v>
      </c>
      <c r="BC481" s="118" t="s">
        <v>15</v>
      </c>
      <c r="BD481" s="28" t="s">
        <v>14</v>
      </c>
      <c r="BE481" s="123" t="s">
        <v>15</v>
      </c>
      <c r="BF481" s="177" t="s">
        <v>14</v>
      </c>
      <c r="BG481" s="178" t="s">
        <v>15</v>
      </c>
      <c r="BI481" s="138" t="s">
        <v>23</v>
      </c>
      <c r="BJ481" s="130">
        <f t="shared" ref="BJ481:CK481" si="671">B481/B498</f>
        <v>6.4206056646913354E-2</v>
      </c>
      <c r="BK481" s="131">
        <f t="shared" si="671"/>
        <v>4.4505371887652627E-2</v>
      </c>
      <c r="BL481" s="132">
        <f t="shared" si="671"/>
        <v>6.7372195234790655E-2</v>
      </c>
      <c r="BM481" s="133">
        <f t="shared" si="671"/>
        <v>5.2775686220822779E-2</v>
      </c>
      <c r="BN481" s="130">
        <f t="shared" si="671"/>
        <v>6.3990341080591609E-2</v>
      </c>
      <c r="BO481" s="131">
        <f t="shared" si="671"/>
        <v>5.5477031802120144E-2</v>
      </c>
      <c r="BP481" s="132">
        <f t="shared" si="671"/>
        <v>5.5383967429453881E-2</v>
      </c>
      <c r="BQ481" s="133">
        <f t="shared" si="671"/>
        <v>5.3000623830318151E-2</v>
      </c>
      <c r="BR481" s="130">
        <f t="shared" si="671"/>
        <v>4.4623059866962307E-2</v>
      </c>
      <c r="BS481" s="131">
        <f t="shared" si="671"/>
        <v>0.1018261214767765</v>
      </c>
      <c r="BT481" s="132">
        <f t="shared" si="671"/>
        <v>2.9302987197724041E-2</v>
      </c>
      <c r="BU481" s="130">
        <f t="shared" si="671"/>
        <v>7.2647115200306686E-2</v>
      </c>
      <c r="BV481" s="134">
        <f t="shared" si="671"/>
        <v>4.9540084979222111E-2</v>
      </c>
      <c r="BW481" s="135">
        <f t="shared" si="671"/>
        <v>5.9331060928845332E-2</v>
      </c>
      <c r="BX481" s="130">
        <f t="shared" si="671"/>
        <v>6.0579595077411674E-2</v>
      </c>
      <c r="BY481" s="131">
        <f t="shared" si="671"/>
        <v>5.348079690932505E-2</v>
      </c>
      <c r="BZ481" s="132">
        <f t="shared" si="671"/>
        <v>6.6673340674742218E-2</v>
      </c>
      <c r="CA481" s="133">
        <f t="shared" si="671"/>
        <v>4.8435013262599469E-2</v>
      </c>
      <c r="CB481" s="130">
        <f t="shared" si="671"/>
        <v>4.2597898758357212E-2</v>
      </c>
      <c r="CC481" s="131">
        <f t="shared" si="671"/>
        <v>5.8834765998089782E-2</v>
      </c>
      <c r="CD481" s="132">
        <f t="shared" si="671"/>
        <v>3.9550271130789516E-2</v>
      </c>
      <c r="CE481" s="133">
        <f t="shared" si="671"/>
        <v>7.2947600344860614E-2</v>
      </c>
      <c r="CF481" s="130">
        <f t="shared" si="671"/>
        <v>4.8020506978068929E-2</v>
      </c>
      <c r="CG481" s="131">
        <f t="shared" si="671"/>
        <v>6.2466401462208367E-2</v>
      </c>
      <c r="CH481" s="132">
        <f t="shared" si="671"/>
        <v>5.5976440437920105E-2</v>
      </c>
      <c r="CI481" s="130">
        <f t="shared" si="671"/>
        <v>5.2625335136545902E-2</v>
      </c>
      <c r="CJ481" s="136">
        <f t="shared" si="671"/>
        <v>5.5888773160618868E-2</v>
      </c>
      <c r="CK481" s="137">
        <f t="shared" si="671"/>
        <v>5.666011128165771E-2</v>
      </c>
    </row>
    <row r="482" spans="1:89" ht="14" thickTop="1">
      <c r="A482" s="147" t="s">
        <v>24</v>
      </c>
      <c r="B482" s="206">
        <v>3085</v>
      </c>
      <c r="C482" s="200">
        <v>1641</v>
      </c>
      <c r="D482" s="201">
        <v>1249</v>
      </c>
      <c r="E482" s="202">
        <v>741</v>
      </c>
      <c r="F482" s="199">
        <v>564</v>
      </c>
      <c r="G482" s="203">
        <v>285</v>
      </c>
      <c r="H482" s="201">
        <v>1871</v>
      </c>
      <c r="I482" s="202">
        <v>1983</v>
      </c>
      <c r="J482" s="199">
        <v>201</v>
      </c>
      <c r="K482" s="203">
        <v>377</v>
      </c>
      <c r="L482" s="201">
        <v>289</v>
      </c>
      <c r="M482" s="199">
        <v>1161</v>
      </c>
      <c r="N482" s="204">
        <v>1228</v>
      </c>
      <c r="O482" s="207">
        <v>1969</v>
      </c>
      <c r="P482" s="199">
        <v>792</v>
      </c>
      <c r="Q482" s="203">
        <v>691</v>
      </c>
      <c r="R482" s="201">
        <v>1393</v>
      </c>
      <c r="S482" s="202">
        <v>1018</v>
      </c>
      <c r="T482" s="199">
        <v>299</v>
      </c>
      <c r="U482" s="203">
        <v>290</v>
      </c>
      <c r="V482" s="201">
        <v>1032</v>
      </c>
      <c r="W482" s="208">
        <v>1625</v>
      </c>
      <c r="X482" s="199">
        <v>900</v>
      </c>
      <c r="Y482" s="203">
        <v>517</v>
      </c>
      <c r="Z482" s="201">
        <v>2635</v>
      </c>
      <c r="AA482" s="199">
        <v>2346</v>
      </c>
      <c r="AB482" s="173">
        <f t="shared" si="667"/>
        <v>15538</v>
      </c>
      <c r="AC482" s="174">
        <f t="shared" si="662"/>
        <v>14644</v>
      </c>
      <c r="AE482" s="254" t="str">
        <f>$AE$17</f>
        <v>17:00 - 17:59</v>
      </c>
      <c r="AF482" s="127">
        <f t="shared" ref="AF482:AO484" si="672">SUMIF($A$9:$A$32,$AE482,B$474:B$497)</f>
        <v>2523</v>
      </c>
      <c r="AG482" s="189">
        <f t="shared" si="672"/>
        <v>3214</v>
      </c>
      <c r="AH482" s="128">
        <f t="shared" si="672"/>
        <v>1274</v>
      </c>
      <c r="AI482" s="181">
        <f t="shared" si="672"/>
        <v>1374</v>
      </c>
      <c r="AJ482" s="127">
        <f t="shared" si="672"/>
        <v>736</v>
      </c>
      <c r="AK482" s="129">
        <f t="shared" si="672"/>
        <v>499</v>
      </c>
      <c r="AL482" s="128">
        <f t="shared" si="672"/>
        <v>2282</v>
      </c>
      <c r="AM482" s="181">
        <f t="shared" si="672"/>
        <v>4121</v>
      </c>
      <c r="AN482" s="127">
        <f t="shared" si="672"/>
        <v>384</v>
      </c>
      <c r="AO482" s="129">
        <f t="shared" si="672"/>
        <v>255</v>
      </c>
      <c r="AP482" s="128">
        <f t="shared" ref="AP482:AY484" si="673">SUMIF($A$9:$A$32,$AE482,L$474:L$497)</f>
        <v>742</v>
      </c>
      <c r="AQ482" s="127">
        <f t="shared" si="673"/>
        <v>880</v>
      </c>
      <c r="AR482" s="180">
        <f t="shared" si="673"/>
        <v>1851</v>
      </c>
      <c r="AS482" s="182">
        <f t="shared" si="673"/>
        <v>2029</v>
      </c>
      <c r="AT482" s="127">
        <f t="shared" si="673"/>
        <v>1042</v>
      </c>
      <c r="AU482" s="129">
        <f t="shared" si="673"/>
        <v>896</v>
      </c>
      <c r="AV482" s="128">
        <f t="shared" si="673"/>
        <v>1368</v>
      </c>
      <c r="AW482" s="181">
        <f t="shared" si="673"/>
        <v>1683</v>
      </c>
      <c r="AX482" s="127">
        <f t="shared" si="673"/>
        <v>491</v>
      </c>
      <c r="AY482" s="129">
        <f t="shared" si="673"/>
        <v>257</v>
      </c>
      <c r="AZ482" s="128">
        <f t="shared" ref="AZ482:BE484" si="674">SUMIF($A$9:$A$32,$AE482,V$474:V$497)</f>
        <v>1708</v>
      </c>
      <c r="BA482" s="181">
        <f t="shared" si="674"/>
        <v>1186</v>
      </c>
      <c r="BB482" s="127">
        <f t="shared" si="674"/>
        <v>1861</v>
      </c>
      <c r="BC482" s="129">
        <f t="shared" si="674"/>
        <v>537</v>
      </c>
      <c r="BD482" s="187">
        <f t="shared" si="674"/>
        <v>3814</v>
      </c>
      <c r="BE482" s="188">
        <f t="shared" si="674"/>
        <v>3433</v>
      </c>
      <c r="BF482" s="171">
        <f>AF482+AH482+AJ482+AL482+AN482+AP482+AR482+AT482+AV482+AX482+AZ482+BB482+BD482</f>
        <v>20076</v>
      </c>
      <c r="BG482" s="172">
        <f>AG482+AI482+AK482+AM482+AO482+AQ482+AS482+AU482+AW482+AY482+BA482+BC482+BE482</f>
        <v>20364</v>
      </c>
      <c r="BI482" s="147" t="s">
        <v>24</v>
      </c>
      <c r="BJ482" s="130">
        <f t="shared" ref="BJ482:CK482" si="675">B482/B498</f>
        <v>7.1975176146703373E-2</v>
      </c>
      <c r="BK482" s="131">
        <f t="shared" si="675"/>
        <v>5.2316128415213443E-2</v>
      </c>
      <c r="BL482" s="132">
        <f t="shared" si="675"/>
        <v>7.2229932916955814E-2</v>
      </c>
      <c r="BM482" s="133">
        <f t="shared" si="675"/>
        <v>5.0722157574098162E-2</v>
      </c>
      <c r="BN482" s="130">
        <f t="shared" si="675"/>
        <v>5.6746151524298218E-2</v>
      </c>
      <c r="BO482" s="131">
        <f t="shared" si="675"/>
        <v>5.0353356890459361E-2</v>
      </c>
      <c r="BP482" s="132">
        <f t="shared" si="675"/>
        <v>6.5667555805138278E-2</v>
      </c>
      <c r="BQ482" s="133">
        <f t="shared" si="675"/>
        <v>4.9482220835932629E-2</v>
      </c>
      <c r="BR482" s="130">
        <f t="shared" si="675"/>
        <v>5.5709534368070954E-2</v>
      </c>
      <c r="BS482" s="131">
        <f t="shared" si="675"/>
        <v>7.4831282254863046E-2</v>
      </c>
      <c r="BT482" s="132">
        <f t="shared" si="675"/>
        <v>4.1109530583214794E-2</v>
      </c>
      <c r="BU482" s="130">
        <f t="shared" si="675"/>
        <v>7.4180563542265668E-2</v>
      </c>
      <c r="BV482" s="134">
        <f t="shared" si="675"/>
        <v>5.7337628986319278E-2</v>
      </c>
      <c r="BW482" s="135">
        <f t="shared" si="675"/>
        <v>6.9911944326090047E-2</v>
      </c>
      <c r="BX482" s="130">
        <f t="shared" si="675"/>
        <v>6.2882096069868998E-2</v>
      </c>
      <c r="BY482" s="131">
        <f t="shared" si="675"/>
        <v>5.2344519354594346E-2</v>
      </c>
      <c r="BZ482" s="132">
        <f t="shared" si="675"/>
        <v>6.9726699369306241E-2</v>
      </c>
      <c r="CA482" s="133">
        <f t="shared" si="675"/>
        <v>5.4005305039787802E-2</v>
      </c>
      <c r="CB482" s="130">
        <f t="shared" si="675"/>
        <v>5.7115568290353393E-2</v>
      </c>
      <c r="CC482" s="131">
        <f t="shared" si="675"/>
        <v>5.5396370582617004E-2</v>
      </c>
      <c r="CD482" s="132">
        <f t="shared" si="675"/>
        <v>5.1340729316949406E-2</v>
      </c>
      <c r="CE482" s="133">
        <f t="shared" si="675"/>
        <v>7.7833125778331264E-2</v>
      </c>
      <c r="CF482" s="130">
        <f t="shared" si="675"/>
        <v>5.126744517231558E-2</v>
      </c>
      <c r="CG482" s="131">
        <f t="shared" si="675"/>
        <v>5.5585420922481456E-2</v>
      </c>
      <c r="CH482" s="132">
        <f t="shared" si="675"/>
        <v>5.923611267225682E-2</v>
      </c>
      <c r="CI482" s="130">
        <f t="shared" si="675"/>
        <v>5.5662324720620687E-2</v>
      </c>
      <c r="CJ482" s="136">
        <f t="shared" si="675"/>
        <v>6.2006408951781215E-2</v>
      </c>
      <c r="CK482" s="137">
        <f t="shared" si="675"/>
        <v>5.8534791506779225E-2</v>
      </c>
    </row>
    <row r="483" spans="1:89">
      <c r="A483" s="138" t="s">
        <v>25</v>
      </c>
      <c r="B483" s="209">
        <v>3287</v>
      </c>
      <c r="C483" s="193">
        <v>1908</v>
      </c>
      <c r="D483" s="194">
        <v>1379</v>
      </c>
      <c r="E483" s="195">
        <v>848</v>
      </c>
      <c r="F483" s="192">
        <v>767</v>
      </c>
      <c r="G483" s="196">
        <v>310</v>
      </c>
      <c r="H483" s="194">
        <v>2097</v>
      </c>
      <c r="I483" s="195">
        <v>2564</v>
      </c>
      <c r="J483" s="192">
        <v>310</v>
      </c>
      <c r="K483" s="193">
        <v>344</v>
      </c>
      <c r="L483" s="194">
        <v>476</v>
      </c>
      <c r="M483" s="192">
        <v>1333</v>
      </c>
      <c r="N483" s="197">
        <v>1369</v>
      </c>
      <c r="O483" s="210">
        <v>1912</v>
      </c>
      <c r="P483" s="192">
        <v>878</v>
      </c>
      <c r="Q483" s="193">
        <v>711</v>
      </c>
      <c r="R483" s="194">
        <v>1516</v>
      </c>
      <c r="S483" s="195">
        <v>1022</v>
      </c>
      <c r="T483" s="201">
        <v>385</v>
      </c>
      <c r="U483" s="192">
        <v>292</v>
      </c>
      <c r="V483" s="194">
        <v>1209</v>
      </c>
      <c r="W483" s="211">
        <v>1589</v>
      </c>
      <c r="X483" s="192">
        <v>1143</v>
      </c>
      <c r="Y483" s="196">
        <v>494</v>
      </c>
      <c r="Z483" s="194">
        <v>2890</v>
      </c>
      <c r="AA483" s="192">
        <v>2495</v>
      </c>
      <c r="AB483" s="173">
        <f t="shared" si="667"/>
        <v>17706</v>
      </c>
      <c r="AC483" s="174">
        <f t="shared" si="662"/>
        <v>15822</v>
      </c>
      <c r="AE483" s="255" t="str">
        <f>$AE$18</f>
        <v>18:00 - 18:59</v>
      </c>
      <c r="AF483" s="127">
        <f t="shared" si="672"/>
        <v>2513</v>
      </c>
      <c r="AG483" s="193">
        <f t="shared" si="672"/>
        <v>2837</v>
      </c>
      <c r="AH483" s="194">
        <f t="shared" si="672"/>
        <v>1034</v>
      </c>
      <c r="AI483" s="195">
        <f t="shared" si="672"/>
        <v>1310</v>
      </c>
      <c r="AJ483" s="192">
        <f t="shared" si="672"/>
        <v>619</v>
      </c>
      <c r="AK483" s="196">
        <f t="shared" si="672"/>
        <v>471</v>
      </c>
      <c r="AL483" s="194">
        <f t="shared" si="672"/>
        <v>2104</v>
      </c>
      <c r="AM483" s="195">
        <f t="shared" si="672"/>
        <v>3350</v>
      </c>
      <c r="AN483" s="192">
        <f t="shared" si="672"/>
        <v>361</v>
      </c>
      <c r="AO483" s="196">
        <f t="shared" si="672"/>
        <v>242</v>
      </c>
      <c r="AP483" s="194">
        <f t="shared" si="673"/>
        <v>730</v>
      </c>
      <c r="AQ483" s="192">
        <f t="shared" si="673"/>
        <v>818</v>
      </c>
      <c r="AR483" s="197">
        <f t="shared" si="673"/>
        <v>1621</v>
      </c>
      <c r="AS483" s="198">
        <f t="shared" si="673"/>
        <v>1874</v>
      </c>
      <c r="AT483" s="192">
        <f t="shared" si="673"/>
        <v>839</v>
      </c>
      <c r="AU483" s="196">
        <f t="shared" si="673"/>
        <v>1069</v>
      </c>
      <c r="AV483" s="194">
        <f t="shared" si="673"/>
        <v>1238</v>
      </c>
      <c r="AW483" s="195">
        <f t="shared" si="673"/>
        <v>1538</v>
      </c>
      <c r="AX483" s="192">
        <f t="shared" si="673"/>
        <v>389</v>
      </c>
      <c r="AY483" s="196">
        <f t="shared" si="673"/>
        <v>250</v>
      </c>
      <c r="AZ483" s="194">
        <f t="shared" si="674"/>
        <v>1663</v>
      </c>
      <c r="BA483" s="195">
        <f t="shared" si="674"/>
        <v>1187</v>
      </c>
      <c r="BB483" s="192">
        <f t="shared" si="674"/>
        <v>1494</v>
      </c>
      <c r="BC483" s="196">
        <f t="shared" si="674"/>
        <v>514</v>
      </c>
      <c r="BD483" s="194">
        <f t="shared" si="674"/>
        <v>3231</v>
      </c>
      <c r="BE483" s="192">
        <f t="shared" si="674"/>
        <v>3456</v>
      </c>
      <c r="BF483" s="173">
        <f>SUM(AF483,AH483,AJ483,AL483,AN483,AP483,AR483,AT483,AV483,AX483,AZ483,BB483,BD483)</f>
        <v>17836</v>
      </c>
      <c r="BG483" s="174">
        <f>SUM(AG483,AI483,AK483,AM483,AO483,AQ483,AS483,AU483,AW483,AY483,BA483,BC483,BE483)</f>
        <v>18916</v>
      </c>
      <c r="BI483" s="138" t="s">
        <v>25</v>
      </c>
      <c r="BJ483" s="130">
        <f t="shared" ref="BJ483:CK483" si="676">B483/B498</f>
        <v>7.6687975362792218E-2</v>
      </c>
      <c r="BK483" s="131">
        <f t="shared" si="676"/>
        <v>6.0828258998310326E-2</v>
      </c>
      <c r="BL483" s="132">
        <f t="shared" si="676"/>
        <v>7.9747860282211425E-2</v>
      </c>
      <c r="BM483" s="133">
        <f t="shared" si="676"/>
        <v>5.8046409747415977E-2</v>
      </c>
      <c r="BN483" s="130">
        <f t="shared" si="676"/>
        <v>7.7170741523292077E-2</v>
      </c>
      <c r="BO483" s="131">
        <f t="shared" si="676"/>
        <v>5.4770318021201414E-2</v>
      </c>
      <c r="BP483" s="132">
        <f t="shared" si="676"/>
        <v>7.359960690720202E-2</v>
      </c>
      <c r="BQ483" s="133">
        <f t="shared" si="676"/>
        <v>6.3980037429819087E-2</v>
      </c>
      <c r="BR483" s="130">
        <f t="shared" si="676"/>
        <v>8.592017738359202E-2</v>
      </c>
      <c r="BS483" s="131">
        <f t="shared" si="676"/>
        <v>6.8281063914251691E-2</v>
      </c>
      <c r="BT483" s="132">
        <f t="shared" si="676"/>
        <v>6.7709815078236132E-2</v>
      </c>
      <c r="BU483" s="130">
        <f t="shared" si="676"/>
        <v>8.5170276659638361E-2</v>
      </c>
      <c r="BV483" s="134">
        <f t="shared" si="676"/>
        <v>6.3921184106083953E-2</v>
      </c>
      <c r="BW483" s="135">
        <f t="shared" si="676"/>
        <v>6.7888084078966057E-2</v>
      </c>
      <c r="BX483" s="130">
        <f t="shared" si="676"/>
        <v>6.9710202461294168E-2</v>
      </c>
      <c r="BY483" s="131">
        <f t="shared" si="676"/>
        <v>5.3859556094235282E-2</v>
      </c>
      <c r="BZ483" s="132">
        <f t="shared" si="676"/>
        <v>7.5883471819000903E-2</v>
      </c>
      <c r="CA483" s="133">
        <f t="shared" si="676"/>
        <v>5.4217506631299733E-2</v>
      </c>
      <c r="CB483" s="130">
        <f t="shared" si="676"/>
        <v>7.3543457497612222E-2</v>
      </c>
      <c r="CC483" s="131">
        <f t="shared" si="676"/>
        <v>5.5778414517669531E-2</v>
      </c>
      <c r="CD483" s="132">
        <f t="shared" si="676"/>
        <v>6.0146261380030847E-2</v>
      </c>
      <c r="CE483" s="133">
        <f t="shared" si="676"/>
        <v>7.6108822684165148E-2</v>
      </c>
      <c r="CF483" s="130">
        <f t="shared" si="676"/>
        <v>6.510965536884078E-2</v>
      </c>
      <c r="CG483" s="131">
        <f t="shared" si="676"/>
        <v>5.3112568541017098E-2</v>
      </c>
      <c r="CH483" s="132">
        <f t="shared" si="676"/>
        <v>6.4968639705055869E-2</v>
      </c>
      <c r="CI483" s="130">
        <f t="shared" si="676"/>
        <v>5.9197570408332741E-2</v>
      </c>
      <c r="CJ483" s="136">
        <f t="shared" si="676"/>
        <v>7.0658094793425039E-2</v>
      </c>
      <c r="CK483" s="137">
        <f t="shared" si="676"/>
        <v>6.3243476592478892E-2</v>
      </c>
    </row>
    <row r="484" spans="1:89" ht="14" thickBot="1">
      <c r="A484" s="147" t="s">
        <v>26</v>
      </c>
      <c r="B484" s="206">
        <v>2687</v>
      </c>
      <c r="C484" s="200">
        <v>2077</v>
      </c>
      <c r="D484" s="201">
        <v>1098</v>
      </c>
      <c r="E484" s="202">
        <v>869</v>
      </c>
      <c r="F484" s="199">
        <v>634</v>
      </c>
      <c r="G484" s="203">
        <v>306</v>
      </c>
      <c r="H484" s="201">
        <v>2058</v>
      </c>
      <c r="I484" s="202">
        <v>2797</v>
      </c>
      <c r="J484" s="199">
        <v>189</v>
      </c>
      <c r="K484" s="200">
        <v>347</v>
      </c>
      <c r="L484" s="201">
        <v>465</v>
      </c>
      <c r="M484" s="199">
        <v>1282</v>
      </c>
      <c r="N484" s="204">
        <v>1355</v>
      </c>
      <c r="O484" s="207">
        <v>2194</v>
      </c>
      <c r="P484" s="199">
        <v>942</v>
      </c>
      <c r="Q484" s="200">
        <v>860</v>
      </c>
      <c r="R484" s="201">
        <v>1485</v>
      </c>
      <c r="S484" s="202">
        <v>1147</v>
      </c>
      <c r="T484" s="199">
        <v>334</v>
      </c>
      <c r="U484" s="203">
        <v>339</v>
      </c>
      <c r="V484" s="201">
        <v>1301</v>
      </c>
      <c r="W484" s="208">
        <v>1722</v>
      </c>
      <c r="X484" s="199">
        <v>1056</v>
      </c>
      <c r="Y484" s="203">
        <v>632</v>
      </c>
      <c r="Z484" s="201">
        <v>2850</v>
      </c>
      <c r="AA484" s="199">
        <v>3127</v>
      </c>
      <c r="AB484" s="173">
        <f t="shared" si="667"/>
        <v>16454</v>
      </c>
      <c r="AC484" s="174">
        <f t="shared" si="662"/>
        <v>17699</v>
      </c>
      <c r="AE484" s="254" t="str">
        <f>$AE$19</f>
        <v>19:00 - 19:59</v>
      </c>
      <c r="AF484" s="127">
        <f t="shared" si="672"/>
        <v>2257</v>
      </c>
      <c r="AG484" s="200">
        <f t="shared" si="672"/>
        <v>2893</v>
      </c>
      <c r="AH484" s="201">
        <f t="shared" si="672"/>
        <v>781</v>
      </c>
      <c r="AI484" s="202">
        <f t="shared" si="672"/>
        <v>1091</v>
      </c>
      <c r="AJ484" s="199">
        <f t="shared" si="672"/>
        <v>513</v>
      </c>
      <c r="AK484" s="203">
        <f t="shared" si="672"/>
        <v>393</v>
      </c>
      <c r="AL484" s="201">
        <f t="shared" si="672"/>
        <v>1729</v>
      </c>
      <c r="AM484" s="202">
        <f t="shared" si="672"/>
        <v>3164</v>
      </c>
      <c r="AN484" s="199">
        <f t="shared" si="672"/>
        <v>220</v>
      </c>
      <c r="AO484" s="203">
        <f t="shared" si="672"/>
        <v>129</v>
      </c>
      <c r="AP484" s="201">
        <f t="shared" si="673"/>
        <v>583</v>
      </c>
      <c r="AQ484" s="199">
        <f t="shared" si="673"/>
        <v>681</v>
      </c>
      <c r="AR484" s="204">
        <f t="shared" si="673"/>
        <v>1355</v>
      </c>
      <c r="AS484" s="205">
        <f t="shared" si="673"/>
        <v>1560</v>
      </c>
      <c r="AT484" s="199">
        <f t="shared" si="673"/>
        <v>648</v>
      </c>
      <c r="AU484" s="203">
        <f t="shared" si="673"/>
        <v>993</v>
      </c>
      <c r="AV484" s="201">
        <f t="shared" si="673"/>
        <v>904</v>
      </c>
      <c r="AW484" s="202">
        <f t="shared" si="673"/>
        <v>1513</v>
      </c>
      <c r="AX484" s="199">
        <f t="shared" si="673"/>
        <v>258</v>
      </c>
      <c r="AY484" s="203">
        <f t="shared" si="673"/>
        <v>248</v>
      </c>
      <c r="AZ484" s="201">
        <f t="shared" si="674"/>
        <v>1575</v>
      </c>
      <c r="BA484" s="202">
        <f t="shared" si="674"/>
        <v>994</v>
      </c>
      <c r="BB484" s="199">
        <f t="shared" si="674"/>
        <v>1113</v>
      </c>
      <c r="BC484" s="203">
        <f t="shared" si="674"/>
        <v>465</v>
      </c>
      <c r="BD484" s="201">
        <f t="shared" si="674"/>
        <v>2548</v>
      </c>
      <c r="BE484" s="199">
        <f t="shared" si="674"/>
        <v>3281</v>
      </c>
      <c r="BF484" s="173">
        <f>SUM(AF484,AH484,AJ484,AL484,AN484,AP484,AR484,AT484,AV484,AX484,AZ484,BB484,BD484)</f>
        <v>14484</v>
      </c>
      <c r="BG484" s="174">
        <f>SUM(AG484,AI484,AK484,AM484,AO484,AQ484,AS484,AU484,AW484,AY484,BA484,BC484,BE484)</f>
        <v>17405</v>
      </c>
      <c r="BI484" s="147" t="s">
        <v>26</v>
      </c>
      <c r="BJ484" s="130">
        <f t="shared" ref="BJ484:CK484" si="677">B484/B498</f>
        <v>6.2689561849657044E-2</v>
      </c>
      <c r="BK484" s="131">
        <f t="shared" si="677"/>
        <v>6.6216086970382892E-2</v>
      </c>
      <c r="BL484" s="132">
        <f t="shared" si="677"/>
        <v>6.349757113115892E-2</v>
      </c>
      <c r="BM484" s="133">
        <f t="shared" si="677"/>
        <v>5.9483879800123214E-2</v>
      </c>
      <c r="BN484" s="130">
        <f t="shared" si="677"/>
        <v>6.3789113592916794E-2</v>
      </c>
      <c r="BO484" s="131">
        <f t="shared" si="677"/>
        <v>5.4063604240282684E-2</v>
      </c>
      <c r="BP484" s="132">
        <f t="shared" si="677"/>
        <v>7.2230801628527311E-2</v>
      </c>
      <c r="BQ484" s="133">
        <f t="shared" si="677"/>
        <v>6.979413599500936E-2</v>
      </c>
      <c r="BR484" s="130">
        <f t="shared" si="677"/>
        <v>5.2383592017738359E-2</v>
      </c>
      <c r="BS484" s="131">
        <f t="shared" si="677"/>
        <v>6.8876538308852722E-2</v>
      </c>
      <c r="BT484" s="132">
        <f t="shared" si="677"/>
        <v>6.6145092460881932E-2</v>
      </c>
      <c r="BU484" s="130">
        <f t="shared" si="677"/>
        <v>8.1911698932975535E-2</v>
      </c>
      <c r="BV484" s="134">
        <f t="shared" si="677"/>
        <v>6.3267497782135682E-2</v>
      </c>
      <c r="BW484" s="135">
        <f t="shared" si="677"/>
        <v>7.7900866354211049E-2</v>
      </c>
      <c r="BX484" s="130">
        <f t="shared" si="677"/>
        <v>7.4791583961889632E-2</v>
      </c>
      <c r="BY484" s="131">
        <f t="shared" si="677"/>
        <v>6.5146579804560262E-2</v>
      </c>
      <c r="BZ484" s="132">
        <f t="shared" si="677"/>
        <v>7.4331764941435577E-2</v>
      </c>
      <c r="CA484" s="133">
        <f t="shared" si="677"/>
        <v>6.0848806366047746E-2</v>
      </c>
      <c r="CB484" s="130">
        <f t="shared" si="677"/>
        <v>6.3801337153772689E-2</v>
      </c>
      <c r="CC484" s="131">
        <f t="shared" si="677"/>
        <v>6.475644699140401E-2</v>
      </c>
      <c r="CD484" s="132">
        <f t="shared" si="677"/>
        <v>6.4723148102084474E-2</v>
      </c>
      <c r="CE484" s="133">
        <f t="shared" si="677"/>
        <v>8.2479164670945487E-2</v>
      </c>
      <c r="CF484" s="130">
        <f t="shared" si="677"/>
        <v>6.0153802335516947E-2</v>
      </c>
      <c r="CG484" s="131">
        <f t="shared" si="677"/>
        <v>6.7949682829803251E-2</v>
      </c>
      <c r="CH484" s="132">
        <f t="shared" si="677"/>
        <v>6.4069419778342282E-2</v>
      </c>
      <c r="CI484" s="130">
        <f t="shared" si="677"/>
        <v>7.4192706479701998E-2</v>
      </c>
      <c r="CJ484" s="136">
        <f t="shared" si="677"/>
        <v>6.5661826032475751E-2</v>
      </c>
      <c r="CK484" s="137">
        <f t="shared" si="677"/>
        <v>7.0746194678946023E-2</v>
      </c>
    </row>
    <row r="485" spans="1:89" ht="15" thickTop="1" thickBot="1">
      <c r="A485" s="138" t="s">
        <v>27</v>
      </c>
      <c r="B485" s="209">
        <v>2372</v>
      </c>
      <c r="C485" s="193">
        <v>2450</v>
      </c>
      <c r="D485" s="194">
        <v>942</v>
      </c>
      <c r="E485" s="195">
        <v>819</v>
      </c>
      <c r="F485" s="192">
        <v>540</v>
      </c>
      <c r="G485" s="196">
        <v>298</v>
      </c>
      <c r="H485" s="194">
        <v>2178</v>
      </c>
      <c r="I485" s="195">
        <v>2663</v>
      </c>
      <c r="J485" s="192">
        <v>223</v>
      </c>
      <c r="K485" s="193">
        <v>281</v>
      </c>
      <c r="L485" s="194">
        <v>542</v>
      </c>
      <c r="M485" s="192">
        <v>1103</v>
      </c>
      <c r="N485" s="197">
        <v>1431</v>
      </c>
      <c r="O485" s="210">
        <v>1810</v>
      </c>
      <c r="P485" s="192">
        <v>875</v>
      </c>
      <c r="Q485" s="193">
        <v>843</v>
      </c>
      <c r="R485" s="194">
        <v>1417</v>
      </c>
      <c r="S485" s="195">
        <v>1162</v>
      </c>
      <c r="T485" s="192">
        <v>372</v>
      </c>
      <c r="U485" s="196">
        <v>242</v>
      </c>
      <c r="V485" s="194">
        <v>1415</v>
      </c>
      <c r="W485" s="211">
        <v>1318</v>
      </c>
      <c r="X485" s="192">
        <v>1082</v>
      </c>
      <c r="Y485" s="196">
        <v>546</v>
      </c>
      <c r="Z485" s="194">
        <v>3019</v>
      </c>
      <c r="AA485" s="192">
        <v>2848</v>
      </c>
      <c r="AB485" s="173">
        <f t="shared" si="667"/>
        <v>16408</v>
      </c>
      <c r="AC485" s="174">
        <f t="shared" si="662"/>
        <v>16383</v>
      </c>
      <c r="AE485" s="253" t="s">
        <v>13</v>
      </c>
      <c r="AF485" s="20">
        <f t="shared" ref="AF485:BG485" si="678">SUM(AF482:AF484)</f>
        <v>7293</v>
      </c>
      <c r="AG485" s="21">
        <f t="shared" si="678"/>
        <v>8944</v>
      </c>
      <c r="AH485" s="20">
        <f t="shared" si="678"/>
        <v>3089</v>
      </c>
      <c r="AI485" s="21">
        <f t="shared" si="678"/>
        <v>3775</v>
      </c>
      <c r="AJ485" s="20">
        <f t="shared" si="678"/>
        <v>1868</v>
      </c>
      <c r="AK485" s="21">
        <f t="shared" si="678"/>
        <v>1363</v>
      </c>
      <c r="AL485" s="20">
        <f t="shared" si="678"/>
        <v>6115</v>
      </c>
      <c r="AM485" s="21">
        <f t="shared" si="678"/>
        <v>10635</v>
      </c>
      <c r="AN485" s="20">
        <f t="shared" si="678"/>
        <v>965</v>
      </c>
      <c r="AO485" s="21">
        <f t="shared" si="678"/>
        <v>626</v>
      </c>
      <c r="AP485" s="20">
        <f t="shared" si="678"/>
        <v>2055</v>
      </c>
      <c r="AQ485" s="21">
        <f t="shared" si="678"/>
        <v>2379</v>
      </c>
      <c r="AR485" s="20">
        <f t="shared" si="678"/>
        <v>4827</v>
      </c>
      <c r="AS485" s="21">
        <f t="shared" si="678"/>
        <v>5463</v>
      </c>
      <c r="AT485" s="20">
        <f t="shared" si="678"/>
        <v>2529</v>
      </c>
      <c r="AU485" s="21">
        <f t="shared" si="678"/>
        <v>2958</v>
      </c>
      <c r="AV485" s="20">
        <f t="shared" si="678"/>
        <v>3510</v>
      </c>
      <c r="AW485" s="21">
        <f t="shared" si="678"/>
        <v>4734</v>
      </c>
      <c r="AX485" s="20">
        <f t="shared" si="678"/>
        <v>1138</v>
      </c>
      <c r="AY485" s="21">
        <f t="shared" si="678"/>
        <v>755</v>
      </c>
      <c r="AZ485" s="20">
        <f t="shared" si="678"/>
        <v>4946</v>
      </c>
      <c r="BA485" s="21">
        <f t="shared" si="678"/>
        <v>3367</v>
      </c>
      <c r="BB485" s="20">
        <f t="shared" si="678"/>
        <v>4468</v>
      </c>
      <c r="BC485" s="21">
        <f t="shared" si="678"/>
        <v>1516</v>
      </c>
      <c r="BD485" s="20">
        <f t="shared" si="678"/>
        <v>9593</v>
      </c>
      <c r="BE485" s="21">
        <f t="shared" si="678"/>
        <v>10170</v>
      </c>
      <c r="BF485" s="175">
        <f t="shared" si="678"/>
        <v>52396</v>
      </c>
      <c r="BG485" s="176">
        <f t="shared" si="678"/>
        <v>56685</v>
      </c>
      <c r="BI485" s="138" t="s">
        <v>27</v>
      </c>
      <c r="BJ485" s="130">
        <f t="shared" ref="BJ485:CK485" si="679">B485/B498</f>
        <v>5.534039475526107E-2</v>
      </c>
      <c r="BK485" s="131">
        <f t="shared" si="679"/>
        <v>7.8107565275608123E-2</v>
      </c>
      <c r="BL485" s="132">
        <f t="shared" si="679"/>
        <v>5.4476058292852188E-2</v>
      </c>
      <c r="BM485" s="133">
        <f t="shared" si="679"/>
        <v>5.6061332055582176E-2</v>
      </c>
      <c r="BN485" s="130">
        <f t="shared" si="679"/>
        <v>5.4331421672200425E-2</v>
      </c>
      <c r="BO485" s="131">
        <f t="shared" si="679"/>
        <v>5.265017667844523E-2</v>
      </c>
      <c r="BP485" s="132">
        <f t="shared" si="679"/>
        <v>7.6442510178295661E-2</v>
      </c>
      <c r="BQ485" s="133">
        <f t="shared" si="679"/>
        <v>6.6450405489706793E-2</v>
      </c>
      <c r="BR485" s="130">
        <f t="shared" si="679"/>
        <v>6.1807095343680708E-2</v>
      </c>
      <c r="BS485" s="131">
        <f t="shared" si="679"/>
        <v>5.5776101627630012E-2</v>
      </c>
      <c r="BT485" s="132">
        <f t="shared" si="679"/>
        <v>7.7098150782361305E-2</v>
      </c>
      <c r="BU485" s="130">
        <f t="shared" si="679"/>
        <v>7.0474730049198131E-2</v>
      </c>
      <c r="BV485" s="134">
        <f t="shared" si="679"/>
        <v>6.6816080683569132E-2</v>
      </c>
      <c r="BW485" s="135">
        <f t="shared" si="679"/>
        <v>6.4266439426217861E-2</v>
      </c>
      <c r="BX485" s="130">
        <f t="shared" si="679"/>
        <v>6.9472012703453753E-2</v>
      </c>
      <c r="BY485" s="131">
        <f t="shared" si="679"/>
        <v>6.3858798575865461E-2</v>
      </c>
      <c r="BZ485" s="132">
        <f t="shared" si="679"/>
        <v>7.0928020822905197E-2</v>
      </c>
      <c r="CA485" s="133">
        <f t="shared" si="679"/>
        <v>6.1644562334217508E-2</v>
      </c>
      <c r="CB485" s="130">
        <f t="shared" si="679"/>
        <v>7.1060171919770779E-2</v>
      </c>
      <c r="CC485" s="131">
        <f t="shared" si="679"/>
        <v>4.6227316141356257E-2</v>
      </c>
      <c r="CD485" s="132">
        <f t="shared" si="679"/>
        <v>7.0394507735933531E-2</v>
      </c>
      <c r="CE485" s="133">
        <f t="shared" si="679"/>
        <v>6.3128652169748056E-2</v>
      </c>
      <c r="CF485" s="130">
        <f t="shared" si="679"/>
        <v>6.1634861862717175E-2</v>
      </c>
      <c r="CG485" s="131">
        <f t="shared" si="679"/>
        <v>5.870336522954521E-2</v>
      </c>
      <c r="CH485" s="132">
        <f t="shared" si="679"/>
        <v>6.7868623968707145E-2</v>
      </c>
      <c r="CI485" s="130">
        <f t="shared" si="679"/>
        <v>6.7573018245663988E-2</v>
      </c>
      <c r="CJ485" s="136">
        <f t="shared" si="679"/>
        <v>6.5478257052440869E-2</v>
      </c>
      <c r="CK485" s="137">
        <f t="shared" si="679"/>
        <v>6.5485897927858791E-2</v>
      </c>
    </row>
    <row r="486" spans="1:89" ht="14" thickTop="1">
      <c r="A486" s="147" t="s">
        <v>28</v>
      </c>
      <c r="B486" s="206">
        <v>2257</v>
      </c>
      <c r="C486" s="200">
        <v>2571</v>
      </c>
      <c r="D486" s="201">
        <v>1080</v>
      </c>
      <c r="E486" s="202">
        <v>1038</v>
      </c>
      <c r="F486" s="199">
        <v>583</v>
      </c>
      <c r="G486" s="203">
        <v>361</v>
      </c>
      <c r="H486" s="201">
        <v>2012</v>
      </c>
      <c r="I486" s="202">
        <v>2635</v>
      </c>
      <c r="J486" s="199">
        <v>249</v>
      </c>
      <c r="K486" s="200">
        <v>220</v>
      </c>
      <c r="L486" s="201">
        <v>630</v>
      </c>
      <c r="M486" s="199">
        <v>914</v>
      </c>
      <c r="N486" s="204">
        <v>1675</v>
      </c>
      <c r="O486" s="207">
        <v>1774</v>
      </c>
      <c r="P486" s="199">
        <v>888</v>
      </c>
      <c r="Q486" s="200">
        <v>802</v>
      </c>
      <c r="R486" s="201">
        <v>1300</v>
      </c>
      <c r="S486" s="202">
        <v>1256</v>
      </c>
      <c r="T486" s="199">
        <v>505</v>
      </c>
      <c r="U486" s="203">
        <v>234</v>
      </c>
      <c r="V486" s="201">
        <v>1545</v>
      </c>
      <c r="W486" s="208">
        <v>1294</v>
      </c>
      <c r="X486" s="199">
        <v>1183</v>
      </c>
      <c r="Y486" s="203">
        <v>457</v>
      </c>
      <c r="Z486" s="201">
        <v>3121</v>
      </c>
      <c r="AA486" s="199">
        <v>2795</v>
      </c>
      <c r="AB486" s="173">
        <f t="shared" si="667"/>
        <v>17028</v>
      </c>
      <c r="AC486" s="174">
        <f t="shared" si="662"/>
        <v>16351</v>
      </c>
      <c r="BI486" s="147" t="s">
        <v>28</v>
      </c>
      <c r="BJ486" s="130">
        <f t="shared" ref="BJ486:CK486" si="680">B486/B498</f>
        <v>5.265736549857683E-2</v>
      </c>
      <c r="BK486" s="131">
        <f t="shared" si="680"/>
        <v>8.1965122581056524E-2</v>
      </c>
      <c r="BL486" s="132">
        <f t="shared" si="680"/>
        <v>6.2456627342123525E-2</v>
      </c>
      <c r="BM486" s="133">
        <f t="shared" si="680"/>
        <v>7.1052091176671911E-2</v>
      </c>
      <c r="BN486" s="130">
        <f t="shared" si="680"/>
        <v>5.8657812657208971E-2</v>
      </c>
      <c r="BO486" s="131">
        <f t="shared" si="680"/>
        <v>6.3780918727915192E-2</v>
      </c>
      <c r="BP486" s="132">
        <f t="shared" si="680"/>
        <v>7.0616313351116108E-2</v>
      </c>
      <c r="BQ486" s="133">
        <f t="shared" si="680"/>
        <v>6.5751715533374916E-2</v>
      </c>
      <c r="BR486" s="130">
        <f t="shared" si="680"/>
        <v>6.9013303769401332E-2</v>
      </c>
      <c r="BS486" s="131">
        <f t="shared" si="680"/>
        <v>4.3668122270742356E-2</v>
      </c>
      <c r="BT486" s="132">
        <f t="shared" si="680"/>
        <v>8.9615931721194877E-2</v>
      </c>
      <c r="BU486" s="130">
        <f t="shared" si="680"/>
        <v>5.8398824356271167E-2</v>
      </c>
      <c r="BV486" s="134">
        <f t="shared" si="680"/>
        <v>7.8208899472381757E-2</v>
      </c>
      <c r="BW486" s="135">
        <f t="shared" si="680"/>
        <v>6.2988211901718508E-2</v>
      </c>
      <c r="BX486" s="130">
        <f t="shared" si="680"/>
        <v>7.0504168320762201E-2</v>
      </c>
      <c r="BY486" s="131">
        <f t="shared" si="680"/>
        <v>6.0752973259601543E-2</v>
      </c>
      <c r="BZ486" s="132">
        <f t="shared" si="680"/>
        <v>6.5071578736610278E-2</v>
      </c>
      <c r="CA486" s="133">
        <f t="shared" si="680"/>
        <v>6.6631299734748017E-2</v>
      </c>
      <c r="CB486" s="130">
        <f t="shared" si="680"/>
        <v>9.6466093600764094E-2</v>
      </c>
      <c r="CC486" s="131">
        <f t="shared" si="680"/>
        <v>4.4699140401146129E-2</v>
      </c>
      <c r="CD486" s="132">
        <f t="shared" si="680"/>
        <v>7.6861847669270192E-2</v>
      </c>
      <c r="CE486" s="133">
        <f t="shared" si="680"/>
        <v>6.1979116773637322E-2</v>
      </c>
      <c r="CF486" s="130">
        <f t="shared" si="680"/>
        <v>6.7388208487610374E-2</v>
      </c>
      <c r="CG486" s="131">
        <f t="shared" si="680"/>
        <v>4.9134501666487473E-2</v>
      </c>
      <c r="CH486" s="132">
        <f t="shared" si="680"/>
        <v>7.016163478182677E-2</v>
      </c>
      <c r="CI486" s="130">
        <f t="shared" si="680"/>
        <v>6.6315514746008025E-2</v>
      </c>
      <c r="CJ486" s="136">
        <f t="shared" si="680"/>
        <v>6.7952447652910961E-2</v>
      </c>
      <c r="CK486" s="137">
        <f t="shared" si="680"/>
        <v>6.5357987976464568E-2</v>
      </c>
    </row>
    <row r="487" spans="1:89">
      <c r="A487" s="138" t="s">
        <v>29</v>
      </c>
      <c r="B487" s="209">
        <v>2334</v>
      </c>
      <c r="C487" s="193">
        <v>2410</v>
      </c>
      <c r="D487" s="194">
        <v>1212</v>
      </c>
      <c r="E487" s="195">
        <v>1137</v>
      </c>
      <c r="F487" s="192">
        <v>717</v>
      </c>
      <c r="G487" s="196">
        <v>440</v>
      </c>
      <c r="H487" s="194">
        <v>2271</v>
      </c>
      <c r="I487" s="195">
        <v>3395</v>
      </c>
      <c r="J487" s="192">
        <v>332</v>
      </c>
      <c r="K487" s="193">
        <v>233</v>
      </c>
      <c r="L487" s="194">
        <v>691</v>
      </c>
      <c r="M487" s="192">
        <v>863</v>
      </c>
      <c r="N487" s="197">
        <v>1865</v>
      </c>
      <c r="O487" s="210">
        <v>1749</v>
      </c>
      <c r="P487" s="192">
        <v>936</v>
      </c>
      <c r="Q487" s="193">
        <v>891</v>
      </c>
      <c r="R487" s="194">
        <v>1602</v>
      </c>
      <c r="S487" s="195">
        <v>1456</v>
      </c>
      <c r="T487" s="192">
        <v>664</v>
      </c>
      <c r="U487" s="196">
        <v>234</v>
      </c>
      <c r="V487" s="194">
        <v>2054</v>
      </c>
      <c r="W487" s="211">
        <v>1248</v>
      </c>
      <c r="X487" s="192">
        <v>1610</v>
      </c>
      <c r="Y487" s="196">
        <v>494</v>
      </c>
      <c r="Z487" s="194">
        <v>3735</v>
      </c>
      <c r="AA487" s="192">
        <v>3367</v>
      </c>
      <c r="AB487" s="173">
        <f t="shared" si="667"/>
        <v>20023</v>
      </c>
      <c r="AC487" s="174">
        <f t="shared" si="662"/>
        <v>17917</v>
      </c>
      <c r="BI487" s="138" t="s">
        <v>29</v>
      </c>
      <c r="BJ487" s="130">
        <f t="shared" ref="BJ487:CK487" si="681">B487/B498</f>
        <v>5.445382856609584E-2</v>
      </c>
      <c r="BK487" s="131">
        <f t="shared" si="681"/>
        <v>7.6832339720087989E-2</v>
      </c>
      <c r="BL487" s="132">
        <f t="shared" si="681"/>
        <v>7.0090215128383065E-2</v>
      </c>
      <c r="BM487" s="133">
        <f t="shared" si="681"/>
        <v>7.782873571086317E-2</v>
      </c>
      <c r="BN487" s="130">
        <f t="shared" si="681"/>
        <v>7.2140054331421677E-2</v>
      </c>
      <c r="BO487" s="131">
        <f t="shared" si="681"/>
        <v>7.7738515901060068E-2</v>
      </c>
      <c r="BP487" s="132">
        <f t="shared" si="681"/>
        <v>7.970658430436614E-2</v>
      </c>
      <c r="BQ487" s="133">
        <f t="shared" si="681"/>
        <v>8.4716157205240172E-2</v>
      </c>
      <c r="BR487" s="130">
        <f t="shared" si="681"/>
        <v>9.2017738359201767E-2</v>
      </c>
      <c r="BS487" s="131">
        <f t="shared" si="681"/>
        <v>4.6248511314013495E-2</v>
      </c>
      <c r="BT487" s="132">
        <f t="shared" si="681"/>
        <v>9.8293029871977244E-2</v>
      </c>
      <c r="BU487" s="130">
        <f t="shared" si="681"/>
        <v>5.5140246629608335E-2</v>
      </c>
      <c r="BV487" s="134">
        <f t="shared" si="681"/>
        <v>8.7080356725965355E-2</v>
      </c>
      <c r="BW487" s="135">
        <f t="shared" si="681"/>
        <v>6.2100553898593952E-2</v>
      </c>
      <c r="BX487" s="130">
        <f t="shared" si="681"/>
        <v>7.4315204446208816E-2</v>
      </c>
      <c r="BY487" s="131">
        <f t="shared" si="681"/>
        <v>6.7494886751003708E-2</v>
      </c>
      <c r="BZ487" s="132">
        <f t="shared" si="681"/>
        <v>8.018820702773051E-2</v>
      </c>
      <c r="CA487" s="133">
        <f t="shared" si="681"/>
        <v>7.7241379310344832E-2</v>
      </c>
      <c r="CB487" s="130">
        <f t="shared" si="681"/>
        <v>0.12683858643744031</v>
      </c>
      <c r="CC487" s="131">
        <f t="shared" si="681"/>
        <v>4.4699140401146129E-2</v>
      </c>
      <c r="CD487" s="132">
        <f t="shared" si="681"/>
        <v>0.10218397094671906</v>
      </c>
      <c r="CE487" s="133">
        <f t="shared" si="681"/>
        <v>5.9775840597758409E-2</v>
      </c>
      <c r="CF487" s="130">
        <f t="shared" si="681"/>
        <v>9.1711763030475651E-2</v>
      </c>
      <c r="CG487" s="131">
        <f t="shared" si="681"/>
        <v>5.3112568541017098E-2</v>
      </c>
      <c r="CH487" s="132">
        <f t="shared" si="681"/>
        <v>8.3964660656880158E-2</v>
      </c>
      <c r="CI487" s="130">
        <f t="shared" si="681"/>
        <v>7.9887061949842214E-2</v>
      </c>
      <c r="CJ487" s="136">
        <f t="shared" si="681"/>
        <v>7.9904384505181836E-2</v>
      </c>
      <c r="CK487" s="137">
        <f t="shared" si="681"/>
        <v>7.1617581222819138E-2</v>
      </c>
    </row>
    <row r="488" spans="1:89">
      <c r="A488" s="147" t="s">
        <v>30</v>
      </c>
      <c r="B488" s="206">
        <v>2523</v>
      </c>
      <c r="C488" s="200">
        <v>3214</v>
      </c>
      <c r="D488" s="201">
        <v>1274</v>
      </c>
      <c r="E488" s="202">
        <v>1374</v>
      </c>
      <c r="F488" s="199">
        <v>736</v>
      </c>
      <c r="G488" s="203">
        <v>499</v>
      </c>
      <c r="H488" s="201">
        <v>2282</v>
      </c>
      <c r="I488" s="202">
        <v>4121</v>
      </c>
      <c r="J488" s="199">
        <v>384</v>
      </c>
      <c r="K488" s="200">
        <v>255</v>
      </c>
      <c r="L488" s="201">
        <v>742</v>
      </c>
      <c r="M488" s="199">
        <v>880</v>
      </c>
      <c r="N488" s="204">
        <v>1851</v>
      </c>
      <c r="O488" s="207">
        <v>2029</v>
      </c>
      <c r="P488" s="199">
        <v>1042</v>
      </c>
      <c r="Q488" s="200">
        <v>896</v>
      </c>
      <c r="R488" s="201">
        <v>1368</v>
      </c>
      <c r="S488" s="202">
        <v>1683</v>
      </c>
      <c r="T488" s="199">
        <v>491</v>
      </c>
      <c r="U488" s="203">
        <v>257</v>
      </c>
      <c r="V488" s="201">
        <v>1708</v>
      </c>
      <c r="W488" s="208">
        <v>1186</v>
      </c>
      <c r="X488" s="199">
        <v>1861</v>
      </c>
      <c r="Y488" s="203">
        <v>537</v>
      </c>
      <c r="Z488" s="201">
        <v>3814</v>
      </c>
      <c r="AA488" s="199">
        <v>3433</v>
      </c>
      <c r="AB488" s="173">
        <f t="shared" si="667"/>
        <v>20076</v>
      </c>
      <c r="AC488" s="174">
        <f t="shared" si="662"/>
        <v>20364</v>
      </c>
      <c r="BI488" s="147" t="s">
        <v>30</v>
      </c>
      <c r="BJ488" s="130">
        <f t="shared" ref="BJ488:CK488" si="682">B488/B498</f>
        <v>5.8863328822733423E-2</v>
      </c>
      <c r="BK488" s="131">
        <f t="shared" si="682"/>
        <v>0.10246437338604265</v>
      </c>
      <c r="BL488" s="132">
        <f t="shared" si="682"/>
        <v>7.367568817950497E-2</v>
      </c>
      <c r="BM488" s="133">
        <f t="shared" si="682"/>
        <v>9.4051612019987685E-2</v>
      </c>
      <c r="BN488" s="130">
        <f t="shared" si="682"/>
        <v>7.4051715464332424E-2</v>
      </c>
      <c r="BO488" s="131">
        <f t="shared" si="682"/>
        <v>8.8162544169611307E-2</v>
      </c>
      <c r="BP488" s="132">
        <f t="shared" si="682"/>
        <v>8.0092657588094904E-2</v>
      </c>
      <c r="BQ488" s="133">
        <f t="shared" si="682"/>
        <v>0.10283218964441672</v>
      </c>
      <c r="BR488" s="130">
        <f t="shared" si="682"/>
        <v>0.10643015521064302</v>
      </c>
      <c r="BS488" s="131">
        <f t="shared" si="682"/>
        <v>5.0615323541087734E-2</v>
      </c>
      <c r="BT488" s="132">
        <f t="shared" si="682"/>
        <v>0.10554765291607397</v>
      </c>
      <c r="BU488" s="130">
        <f t="shared" si="682"/>
        <v>5.6226439205162612E-2</v>
      </c>
      <c r="BV488" s="134">
        <f t="shared" si="682"/>
        <v>8.6426670402017083E-2</v>
      </c>
      <c r="BW488" s="135">
        <f t="shared" si="682"/>
        <v>7.2042323533588984E-2</v>
      </c>
      <c r="BX488" s="130">
        <f t="shared" si="682"/>
        <v>8.2731242556570064E-2</v>
      </c>
      <c r="BY488" s="131">
        <f t="shared" si="682"/>
        <v>6.787364593591394E-2</v>
      </c>
      <c r="BZ488" s="132">
        <f t="shared" si="682"/>
        <v>6.8475322855140658E-2</v>
      </c>
      <c r="CA488" s="133">
        <f t="shared" si="682"/>
        <v>8.9283819628647218E-2</v>
      </c>
      <c r="CB488" s="130">
        <f t="shared" si="682"/>
        <v>9.379178605539637E-2</v>
      </c>
      <c r="CC488" s="131">
        <f t="shared" si="682"/>
        <v>4.9092645654250242E-2</v>
      </c>
      <c r="CD488" s="132">
        <f t="shared" si="682"/>
        <v>8.4970896970299983E-2</v>
      </c>
      <c r="CE488" s="133">
        <f t="shared" si="682"/>
        <v>5.6806207491138995E-2</v>
      </c>
      <c r="CF488" s="130">
        <f t="shared" si="682"/>
        <v>0.10600968385075477</v>
      </c>
      <c r="CG488" s="131">
        <f t="shared" si="682"/>
        <v>5.7735727341146112E-2</v>
      </c>
      <c r="CH488" s="132">
        <f t="shared" si="682"/>
        <v>8.5740620012139473E-2</v>
      </c>
      <c r="CI488" s="130">
        <f t="shared" si="682"/>
        <v>8.1453009704130774E-2</v>
      </c>
      <c r="CJ488" s="136">
        <f t="shared" si="682"/>
        <v>8.0115887895222018E-2</v>
      </c>
      <c r="CK488" s="137">
        <f t="shared" si="682"/>
        <v>8.1398695318495778E-2</v>
      </c>
    </row>
    <row r="489" spans="1:89">
      <c r="A489" s="138" t="s">
        <v>31</v>
      </c>
      <c r="B489" s="209">
        <v>2513</v>
      </c>
      <c r="C489" s="193">
        <v>2837</v>
      </c>
      <c r="D489" s="194">
        <v>1034</v>
      </c>
      <c r="E489" s="195">
        <v>1310</v>
      </c>
      <c r="F489" s="192">
        <v>619</v>
      </c>
      <c r="G489" s="196">
        <v>471</v>
      </c>
      <c r="H489" s="194">
        <v>2104</v>
      </c>
      <c r="I489" s="195">
        <v>3350</v>
      </c>
      <c r="J489" s="192">
        <v>361</v>
      </c>
      <c r="K489" s="193">
        <v>242</v>
      </c>
      <c r="L489" s="194">
        <v>730</v>
      </c>
      <c r="M489" s="192">
        <v>818</v>
      </c>
      <c r="N489" s="197">
        <v>1621</v>
      </c>
      <c r="O489" s="210">
        <v>1874</v>
      </c>
      <c r="P489" s="192">
        <v>839</v>
      </c>
      <c r="Q489" s="193">
        <v>1069</v>
      </c>
      <c r="R489" s="194">
        <v>1238</v>
      </c>
      <c r="S489" s="195">
        <v>1538</v>
      </c>
      <c r="T489" s="192">
        <v>389</v>
      </c>
      <c r="U489" s="196">
        <v>250</v>
      </c>
      <c r="V489" s="194">
        <v>1663</v>
      </c>
      <c r="W489" s="211">
        <v>1187</v>
      </c>
      <c r="X489" s="192">
        <v>1494</v>
      </c>
      <c r="Y489" s="196">
        <v>514</v>
      </c>
      <c r="Z489" s="194">
        <v>3231</v>
      </c>
      <c r="AA489" s="192">
        <v>3456</v>
      </c>
      <c r="AB489" s="173">
        <f t="shared" si="667"/>
        <v>17836</v>
      </c>
      <c r="AC489" s="174">
        <f t="shared" si="662"/>
        <v>18916</v>
      </c>
      <c r="BI489" s="138" t="s">
        <v>31</v>
      </c>
      <c r="BJ489" s="130">
        <f t="shared" ref="BJ489:CK489" si="683">B489/B498</f>
        <v>5.8630021930847841E-2</v>
      </c>
      <c r="BK489" s="131">
        <f t="shared" si="683"/>
        <v>9.0445372525265411E-2</v>
      </c>
      <c r="BL489" s="132">
        <f t="shared" si="683"/>
        <v>5.9796437659033079E-2</v>
      </c>
      <c r="BM489" s="133">
        <f t="shared" si="683"/>
        <v>8.9670750906975155E-2</v>
      </c>
      <c r="BN489" s="130">
        <f t="shared" si="683"/>
        <v>6.2279907435355671E-2</v>
      </c>
      <c r="BO489" s="131">
        <f t="shared" si="683"/>
        <v>8.3215547703180209E-2</v>
      </c>
      <c r="BP489" s="132">
        <f t="shared" si="683"/>
        <v>7.3845289905938513E-2</v>
      </c>
      <c r="BQ489" s="133">
        <f t="shared" si="683"/>
        <v>8.3593262632563947E-2</v>
      </c>
      <c r="BR489" s="130">
        <f t="shared" si="683"/>
        <v>0.10005543237250554</v>
      </c>
      <c r="BS489" s="131">
        <f t="shared" si="683"/>
        <v>4.8034934497816595E-2</v>
      </c>
      <c r="BT489" s="132">
        <f t="shared" si="683"/>
        <v>0.10384068278805121</v>
      </c>
      <c r="BU489" s="130">
        <f t="shared" si="683"/>
        <v>5.226503098843524E-2</v>
      </c>
      <c r="BV489" s="134">
        <f t="shared" si="683"/>
        <v>7.568753793715273E-2</v>
      </c>
      <c r="BW489" s="135">
        <f t="shared" si="683"/>
        <v>6.653884391421673E-2</v>
      </c>
      <c r="BX489" s="130">
        <f t="shared" si="683"/>
        <v>6.6613735609368799E-2</v>
      </c>
      <c r="BY489" s="131">
        <f t="shared" si="683"/>
        <v>8.097871373380805E-2</v>
      </c>
      <c r="BZ489" s="132">
        <f t="shared" si="683"/>
        <v>6.1968164981479626E-2</v>
      </c>
      <c r="CA489" s="133">
        <f t="shared" si="683"/>
        <v>8.1591511936339525E-2</v>
      </c>
      <c r="CB489" s="130">
        <f t="shared" si="683"/>
        <v>7.430754536771729E-2</v>
      </c>
      <c r="CC489" s="131">
        <f t="shared" si="683"/>
        <v>4.775549188156638E-2</v>
      </c>
      <c r="CD489" s="132">
        <f t="shared" si="683"/>
        <v>8.2732202377991143E-2</v>
      </c>
      <c r="CE489" s="133">
        <f t="shared" si="683"/>
        <v>5.685410479931028E-2</v>
      </c>
      <c r="CF489" s="130">
        <f t="shared" si="683"/>
        <v>8.5103958986043865E-2</v>
      </c>
      <c r="CG489" s="131">
        <f t="shared" si="683"/>
        <v>5.5262874959681754E-2</v>
      </c>
      <c r="CH489" s="132">
        <f t="shared" si="683"/>
        <v>7.2634489580289105E-2</v>
      </c>
      <c r="CI489" s="130">
        <f t="shared" si="683"/>
        <v>8.1998718770019213E-2</v>
      </c>
      <c r="CJ489" s="136">
        <f t="shared" si="683"/>
        <v>7.11768766935236E-2</v>
      </c>
      <c r="CK489" s="137">
        <f t="shared" si="683"/>
        <v>7.5610770017907392E-2</v>
      </c>
    </row>
    <row r="490" spans="1:89">
      <c r="A490" s="147" t="s">
        <v>32</v>
      </c>
      <c r="B490" s="206">
        <v>2257</v>
      </c>
      <c r="C490" s="200">
        <v>2893</v>
      </c>
      <c r="D490" s="201">
        <v>781</v>
      </c>
      <c r="E490" s="202">
        <v>1091</v>
      </c>
      <c r="F490" s="199">
        <v>513</v>
      </c>
      <c r="G490" s="203">
        <v>393</v>
      </c>
      <c r="H490" s="201">
        <v>1729</v>
      </c>
      <c r="I490" s="202">
        <v>3164</v>
      </c>
      <c r="J490" s="199">
        <v>220</v>
      </c>
      <c r="K490" s="200">
        <v>129</v>
      </c>
      <c r="L490" s="201">
        <v>583</v>
      </c>
      <c r="M490" s="199">
        <v>681</v>
      </c>
      <c r="N490" s="204">
        <v>1355</v>
      </c>
      <c r="O490" s="207">
        <v>1560</v>
      </c>
      <c r="P490" s="199">
        <v>648</v>
      </c>
      <c r="Q490" s="200">
        <v>993</v>
      </c>
      <c r="R490" s="201">
        <v>904</v>
      </c>
      <c r="S490" s="202">
        <v>1513</v>
      </c>
      <c r="T490" s="199">
        <v>258</v>
      </c>
      <c r="U490" s="203">
        <v>248</v>
      </c>
      <c r="V490" s="201">
        <v>1575</v>
      </c>
      <c r="W490" s="208">
        <v>994</v>
      </c>
      <c r="X490" s="199">
        <v>1113</v>
      </c>
      <c r="Y490" s="203">
        <v>465</v>
      </c>
      <c r="Z490" s="201">
        <v>2548</v>
      </c>
      <c r="AA490" s="199">
        <v>3281</v>
      </c>
      <c r="AB490" s="173">
        <f t="shared" si="667"/>
        <v>14484</v>
      </c>
      <c r="AC490" s="174">
        <f t="shared" si="662"/>
        <v>17405</v>
      </c>
      <c r="BI490" s="147" t="s">
        <v>32</v>
      </c>
      <c r="BJ490" s="130">
        <f t="shared" ref="BJ490:CK490" si="684">B490/B498</f>
        <v>5.265736549857683E-2</v>
      </c>
      <c r="BK490" s="131">
        <f t="shared" si="684"/>
        <v>9.2230688302993594E-2</v>
      </c>
      <c r="BL490" s="132">
        <f t="shared" si="684"/>
        <v>4.5165394402035625E-2</v>
      </c>
      <c r="BM490" s="133">
        <f t="shared" si="684"/>
        <v>7.4679991785885413E-2</v>
      </c>
      <c r="BN490" s="130">
        <f t="shared" si="684"/>
        <v>5.1614850588590402E-2</v>
      </c>
      <c r="BO490" s="131">
        <f t="shared" si="684"/>
        <v>6.943462897526502E-2</v>
      </c>
      <c r="BP490" s="132">
        <f t="shared" si="684"/>
        <v>6.0683700687912394E-2</v>
      </c>
      <c r="BQ490" s="133">
        <f t="shared" si="684"/>
        <v>7.8951965065502186E-2</v>
      </c>
      <c r="BR490" s="130">
        <f t="shared" si="684"/>
        <v>6.097560975609756E-2</v>
      </c>
      <c r="BS490" s="131">
        <f t="shared" si="684"/>
        <v>2.5605398967844382E-2</v>
      </c>
      <c r="BT490" s="132">
        <f t="shared" si="684"/>
        <v>8.2930298719772408E-2</v>
      </c>
      <c r="BU490" s="130">
        <f t="shared" si="684"/>
        <v>4.3511596703086068E-2</v>
      </c>
      <c r="BV490" s="134">
        <f t="shared" si="684"/>
        <v>6.3267497782135682E-2</v>
      </c>
      <c r="BW490" s="135">
        <f t="shared" si="684"/>
        <v>5.5389859394972304E-2</v>
      </c>
      <c r="BX490" s="130">
        <f t="shared" si="684"/>
        <v>5.144898769352918E-2</v>
      </c>
      <c r="BY490" s="131">
        <f t="shared" si="684"/>
        <v>7.5221574123172485E-2</v>
      </c>
      <c r="BZ490" s="132">
        <f t="shared" si="684"/>
        <v>4.5249774752227453E-2</v>
      </c>
      <c r="CA490" s="133">
        <f t="shared" si="684"/>
        <v>8.0265251989389927E-2</v>
      </c>
      <c r="CB490" s="130">
        <f t="shared" si="684"/>
        <v>4.9283667621776502E-2</v>
      </c>
      <c r="CC490" s="131">
        <f t="shared" si="684"/>
        <v>4.7373447946513852E-2</v>
      </c>
      <c r="CD490" s="132">
        <f t="shared" si="684"/>
        <v>7.8354310730809409E-2</v>
      </c>
      <c r="CE490" s="133">
        <f t="shared" si="684"/>
        <v>4.760992432225309E-2</v>
      </c>
      <c r="CF490" s="130">
        <f t="shared" si="684"/>
        <v>6.3400740529763605E-2</v>
      </c>
      <c r="CG490" s="131">
        <f t="shared" si="684"/>
        <v>4.9994624233953337E-2</v>
      </c>
      <c r="CH490" s="132">
        <f t="shared" si="684"/>
        <v>5.7280309331654788E-2</v>
      </c>
      <c r="CI490" s="130">
        <f t="shared" si="684"/>
        <v>7.7846584573041971E-2</v>
      </c>
      <c r="CJ490" s="136">
        <f t="shared" si="684"/>
        <v>5.7800284930982056E-2</v>
      </c>
      <c r="CK490" s="137">
        <f t="shared" si="684"/>
        <v>6.9571022000511643E-2</v>
      </c>
    </row>
    <row r="491" spans="1:89">
      <c r="A491" s="138" t="s">
        <v>33</v>
      </c>
      <c r="B491" s="209">
        <v>1906</v>
      </c>
      <c r="C491" s="193">
        <v>1836</v>
      </c>
      <c r="D491" s="194">
        <v>544</v>
      </c>
      <c r="E491" s="195">
        <v>879</v>
      </c>
      <c r="F491" s="192">
        <v>300</v>
      </c>
      <c r="G491" s="196">
        <v>331</v>
      </c>
      <c r="H491" s="194">
        <v>1391</v>
      </c>
      <c r="I491" s="195">
        <v>2294</v>
      </c>
      <c r="J491" s="192">
        <v>187</v>
      </c>
      <c r="K491" s="193">
        <v>135</v>
      </c>
      <c r="L491" s="194">
        <v>390</v>
      </c>
      <c r="M491" s="192">
        <v>461</v>
      </c>
      <c r="N491" s="197">
        <v>1149</v>
      </c>
      <c r="O491" s="210">
        <v>1193</v>
      </c>
      <c r="P491" s="192">
        <v>474</v>
      </c>
      <c r="Q491" s="193">
        <v>823</v>
      </c>
      <c r="R491" s="194">
        <v>767</v>
      </c>
      <c r="S491" s="195">
        <v>1048</v>
      </c>
      <c r="T491" s="192">
        <v>181</v>
      </c>
      <c r="U491" s="196">
        <v>220</v>
      </c>
      <c r="V491" s="194">
        <v>1333</v>
      </c>
      <c r="W491" s="211">
        <v>722</v>
      </c>
      <c r="X491" s="192">
        <v>832</v>
      </c>
      <c r="Y491" s="196">
        <v>427</v>
      </c>
      <c r="Z491" s="194">
        <v>2094</v>
      </c>
      <c r="AA491" s="192">
        <v>2407</v>
      </c>
      <c r="AB491" s="173">
        <f t="shared" si="667"/>
        <v>11548</v>
      </c>
      <c r="AC491" s="174">
        <f t="shared" si="662"/>
        <v>12776</v>
      </c>
      <c r="AD491" s="235"/>
      <c r="AE491" s="235"/>
      <c r="AF491" s="235"/>
      <c r="AG491" s="235"/>
      <c r="AH491" s="235"/>
      <c r="AI491" s="235"/>
      <c r="AJ491" s="235"/>
      <c r="AK491" s="235"/>
      <c r="AL491" s="235"/>
      <c r="AM491" s="235"/>
      <c r="AN491" s="235"/>
      <c r="AO491" s="235"/>
      <c r="AP491" s="235"/>
      <c r="AQ491" s="235"/>
      <c r="AR491" s="235"/>
      <c r="AS491" s="235"/>
      <c r="AT491" s="235"/>
      <c r="AU491" s="235"/>
      <c r="AV491" s="235"/>
      <c r="AW491" s="235"/>
      <c r="AX491" s="235"/>
      <c r="AY491" s="235"/>
      <c r="AZ491" s="235"/>
      <c r="BA491" s="235"/>
      <c r="BB491" s="235"/>
      <c r="BC491" s="235"/>
      <c r="BD491" s="235"/>
      <c r="BE491" s="235"/>
      <c r="BF491" s="235"/>
      <c r="BG491" s="235"/>
      <c r="BH491" s="235"/>
      <c r="BI491" s="138" t="s">
        <v>33</v>
      </c>
      <c r="BJ491" s="130">
        <f t="shared" ref="BJ491:CK491" si="685">B491/B498</f>
        <v>4.4468293593392751E-2</v>
      </c>
      <c r="BK491" s="131">
        <f t="shared" si="685"/>
        <v>5.8532852998374088E-2</v>
      </c>
      <c r="BL491" s="132">
        <f t="shared" si="685"/>
        <v>3.1459634513069629E-2</v>
      </c>
      <c r="BM491" s="133">
        <f t="shared" si="685"/>
        <v>6.0168389349031418E-2</v>
      </c>
      <c r="BN491" s="130">
        <f t="shared" si="685"/>
        <v>3.0184123151222458E-2</v>
      </c>
      <c r="BO491" s="131">
        <f t="shared" si="685"/>
        <v>5.8480565371024737E-2</v>
      </c>
      <c r="BP491" s="132">
        <f t="shared" si="685"/>
        <v>4.8820721606064862E-2</v>
      </c>
      <c r="BQ491" s="133">
        <f t="shared" si="685"/>
        <v>5.7242669993761694E-2</v>
      </c>
      <c r="BR491" s="130">
        <f t="shared" si="685"/>
        <v>5.1829268292682924E-2</v>
      </c>
      <c r="BS491" s="131">
        <f t="shared" si="685"/>
        <v>2.6796347757046448E-2</v>
      </c>
      <c r="BT491" s="132">
        <f t="shared" si="685"/>
        <v>5.5476529160739689E-2</v>
      </c>
      <c r="BU491" s="130">
        <f t="shared" si="685"/>
        <v>2.9454986901795412E-2</v>
      </c>
      <c r="BV491" s="134">
        <f t="shared" si="685"/>
        <v>5.3648970444039781E-2</v>
      </c>
      <c r="BW491" s="135">
        <f t="shared" si="685"/>
        <v>4.2359039909103821E-2</v>
      </c>
      <c r="BX491" s="130">
        <f t="shared" si="685"/>
        <v>3.7633981738785231E-2</v>
      </c>
      <c r="BY491" s="131">
        <f t="shared" si="685"/>
        <v>6.2343761836224532E-2</v>
      </c>
      <c r="BZ491" s="132">
        <f t="shared" si="685"/>
        <v>3.8392231454600058E-2</v>
      </c>
      <c r="CA491" s="133">
        <f t="shared" si="685"/>
        <v>5.5596816976127318E-2</v>
      </c>
      <c r="CB491" s="130">
        <f t="shared" si="685"/>
        <v>3.4574976122254061E-2</v>
      </c>
      <c r="CC491" s="131">
        <f t="shared" si="685"/>
        <v>4.2024832855778411E-2</v>
      </c>
      <c r="CD491" s="132">
        <f t="shared" si="685"/>
        <v>6.6315108701059652E-2</v>
      </c>
      <c r="CE491" s="133">
        <f t="shared" si="685"/>
        <v>3.458185649966472E-2</v>
      </c>
      <c r="CF491" s="130">
        <f t="shared" si="685"/>
        <v>4.7393904870407288E-2</v>
      </c>
      <c r="CG491" s="131">
        <f t="shared" si="685"/>
        <v>4.5909042038490486E-2</v>
      </c>
      <c r="CH491" s="132">
        <f t="shared" si="685"/>
        <v>4.7074163163455703E-2</v>
      </c>
      <c r="CI491" s="130">
        <f t="shared" si="685"/>
        <v>5.7109640069281327E-2</v>
      </c>
      <c r="CJ491" s="136">
        <f t="shared" si="685"/>
        <v>4.6083795248755922E-2</v>
      </c>
      <c r="CK491" s="137">
        <f t="shared" si="685"/>
        <v>5.1068048094141727E-2</v>
      </c>
    </row>
    <row r="492" spans="1:89">
      <c r="A492" s="147" t="s">
        <v>34</v>
      </c>
      <c r="B492" s="206">
        <v>321</v>
      </c>
      <c r="C492" s="200">
        <v>1312</v>
      </c>
      <c r="D492" s="201">
        <v>136</v>
      </c>
      <c r="E492" s="202">
        <v>577</v>
      </c>
      <c r="F492" s="199">
        <v>83</v>
      </c>
      <c r="G492" s="203">
        <v>294</v>
      </c>
      <c r="H492" s="201">
        <v>512</v>
      </c>
      <c r="I492" s="202">
        <v>1762</v>
      </c>
      <c r="J492" s="199">
        <v>101</v>
      </c>
      <c r="K492" s="200">
        <v>82</v>
      </c>
      <c r="L492" s="201">
        <v>251</v>
      </c>
      <c r="M492" s="199">
        <v>234</v>
      </c>
      <c r="N492" s="204">
        <v>674</v>
      </c>
      <c r="O492" s="207">
        <v>864</v>
      </c>
      <c r="P492" s="199">
        <v>357</v>
      </c>
      <c r="Q492" s="200">
        <v>568</v>
      </c>
      <c r="R492" s="201">
        <v>455</v>
      </c>
      <c r="S492" s="202">
        <v>722</v>
      </c>
      <c r="T492" s="199">
        <v>138</v>
      </c>
      <c r="U492" s="203">
        <v>144</v>
      </c>
      <c r="V492" s="201">
        <v>1122</v>
      </c>
      <c r="W492" s="208">
        <v>466</v>
      </c>
      <c r="X492" s="199">
        <v>498</v>
      </c>
      <c r="Y492" s="203">
        <v>384</v>
      </c>
      <c r="Z492" s="201">
        <v>1443</v>
      </c>
      <c r="AA492" s="199">
        <v>1876</v>
      </c>
      <c r="AB492" s="173">
        <f t="shared" si="667"/>
        <v>6091</v>
      </c>
      <c r="AC492" s="174">
        <f t="shared" si="662"/>
        <v>9285</v>
      </c>
      <c r="BI492" s="147" t="s">
        <v>34</v>
      </c>
      <c r="BJ492" s="130">
        <f t="shared" ref="BJ492:CK492" si="686">B492/B498</f>
        <v>7.4891512295273202E-3</v>
      </c>
      <c r="BK492" s="131">
        <f t="shared" si="686"/>
        <v>4.1827398221060352E-2</v>
      </c>
      <c r="BL492" s="132">
        <f t="shared" si="686"/>
        <v>7.8649086282674072E-3</v>
      </c>
      <c r="BM492" s="133">
        <f t="shared" si="686"/>
        <v>3.9496200972003556E-2</v>
      </c>
      <c r="BN492" s="130">
        <f t="shared" si="686"/>
        <v>8.3509407385048799E-3</v>
      </c>
      <c r="BO492" s="131">
        <f t="shared" si="686"/>
        <v>5.19434628975265E-2</v>
      </c>
      <c r="BP492" s="132">
        <f t="shared" si="686"/>
        <v>1.7969956479011652E-2</v>
      </c>
      <c r="BQ492" s="133">
        <f t="shared" si="686"/>
        <v>4.3967560823456021E-2</v>
      </c>
      <c r="BR492" s="130">
        <f t="shared" si="686"/>
        <v>2.7993348115299334E-2</v>
      </c>
      <c r="BS492" s="131">
        <f t="shared" si="686"/>
        <v>1.627630011909488E-2</v>
      </c>
      <c r="BT492" s="132">
        <f t="shared" si="686"/>
        <v>3.5704125177809388E-2</v>
      </c>
      <c r="BU492" s="130">
        <f t="shared" si="686"/>
        <v>1.4951121334100058E-2</v>
      </c>
      <c r="BV492" s="134">
        <f t="shared" si="686"/>
        <v>3.147032731008078E-2</v>
      </c>
      <c r="BW492" s="135">
        <f t="shared" si="686"/>
        <v>3.0677460587984661E-2</v>
      </c>
      <c r="BX492" s="130">
        <f t="shared" si="686"/>
        <v>2.8344581183009129E-2</v>
      </c>
      <c r="BY492" s="131">
        <f t="shared" si="686"/>
        <v>4.3027043405802594E-2</v>
      </c>
      <c r="BZ492" s="132">
        <f t="shared" si="686"/>
        <v>2.2775052557813594E-2</v>
      </c>
      <c r="CA492" s="133">
        <f t="shared" si="686"/>
        <v>3.8302387267904511E-2</v>
      </c>
      <c r="CB492" s="130">
        <f t="shared" si="686"/>
        <v>2.6361031518624643E-2</v>
      </c>
      <c r="CC492" s="131">
        <f t="shared" si="686"/>
        <v>2.7507163323782235E-2</v>
      </c>
      <c r="CD492" s="132">
        <f t="shared" si="686"/>
        <v>5.5818118501567086E-2</v>
      </c>
      <c r="CE492" s="133">
        <f t="shared" si="686"/>
        <v>2.2320145607816842E-2</v>
      </c>
      <c r="CF492" s="130">
        <f t="shared" si="686"/>
        <v>2.8367986328681288E-2</v>
      </c>
      <c r="CG492" s="131">
        <f t="shared" si="686"/>
        <v>4.1285883238361465E-2</v>
      </c>
      <c r="CH492" s="132">
        <f t="shared" si="686"/>
        <v>3.2439358856192251E-2</v>
      </c>
      <c r="CI492" s="130">
        <f t="shared" si="686"/>
        <v>4.4510878591596081E-2</v>
      </c>
      <c r="CJ492" s="136">
        <f t="shared" si="686"/>
        <v>2.4306927334618315E-2</v>
      </c>
      <c r="CK492" s="137">
        <f t="shared" si="686"/>
        <v>3.71138718342287E-2</v>
      </c>
    </row>
    <row r="493" spans="1:89">
      <c r="A493" s="138" t="s">
        <v>35</v>
      </c>
      <c r="B493" s="209">
        <v>0</v>
      </c>
      <c r="C493" s="193">
        <v>831</v>
      </c>
      <c r="D493" s="194">
        <v>1</v>
      </c>
      <c r="E493" s="195">
        <v>388</v>
      </c>
      <c r="F493" s="192">
        <v>4</v>
      </c>
      <c r="G493" s="196">
        <v>110</v>
      </c>
      <c r="H493" s="194">
        <v>20</v>
      </c>
      <c r="I493" s="195">
        <v>688</v>
      </c>
      <c r="J493" s="192">
        <v>29</v>
      </c>
      <c r="K493" s="193">
        <v>25</v>
      </c>
      <c r="L493" s="194">
        <v>56</v>
      </c>
      <c r="M493" s="192">
        <v>31</v>
      </c>
      <c r="N493" s="197">
        <v>161</v>
      </c>
      <c r="O493" s="210">
        <v>97</v>
      </c>
      <c r="P493" s="192">
        <v>53</v>
      </c>
      <c r="Q493" s="193">
        <v>60</v>
      </c>
      <c r="R493" s="194">
        <v>70</v>
      </c>
      <c r="S493" s="195">
        <v>80</v>
      </c>
      <c r="T493" s="192">
        <v>9</v>
      </c>
      <c r="U493" s="196">
        <v>1</v>
      </c>
      <c r="V493" s="194">
        <v>103</v>
      </c>
      <c r="W493" s="211">
        <v>10</v>
      </c>
      <c r="X493" s="192">
        <v>30</v>
      </c>
      <c r="Y493" s="196">
        <v>8</v>
      </c>
      <c r="Z493" s="194">
        <v>9</v>
      </c>
      <c r="AA493" s="192">
        <v>236</v>
      </c>
      <c r="AB493" s="173">
        <f t="shared" si="667"/>
        <v>545</v>
      </c>
      <c r="AC493" s="174">
        <f t="shared" si="662"/>
        <v>2565</v>
      </c>
      <c r="BI493" s="138" t="s">
        <v>35</v>
      </c>
      <c r="BJ493" s="130">
        <f t="shared" ref="BJ493:CK493" si="687">B493/B498</f>
        <v>0</v>
      </c>
      <c r="BK493" s="131">
        <f t="shared" si="687"/>
        <v>2.6492810915930757E-2</v>
      </c>
      <c r="BL493" s="132">
        <f t="shared" si="687"/>
        <v>5.7830210501966227E-5</v>
      </c>
      <c r="BM493" s="133">
        <f t="shared" si="687"/>
        <v>2.6558970497638442E-2</v>
      </c>
      <c r="BN493" s="130">
        <f t="shared" si="687"/>
        <v>4.0245497534963277E-4</v>
      </c>
      <c r="BO493" s="131">
        <f t="shared" si="687"/>
        <v>1.9434628975265017E-2</v>
      </c>
      <c r="BP493" s="132">
        <f t="shared" si="687"/>
        <v>7.0195142496139271E-4</v>
      </c>
      <c r="BQ493" s="133">
        <f t="shared" si="687"/>
        <v>1.716781035558328E-2</v>
      </c>
      <c r="BR493" s="130">
        <f t="shared" si="687"/>
        <v>8.0376940133037693E-3</v>
      </c>
      <c r="BS493" s="131">
        <f t="shared" si="687"/>
        <v>4.9622866216752683E-3</v>
      </c>
      <c r="BT493" s="132">
        <f t="shared" si="687"/>
        <v>7.965860597439544E-3</v>
      </c>
      <c r="BU493" s="130">
        <f t="shared" si="687"/>
        <v>1.9807041083636828E-3</v>
      </c>
      <c r="BV493" s="134">
        <f t="shared" si="687"/>
        <v>7.5173927254050523E-3</v>
      </c>
      <c r="BW493" s="135">
        <f t="shared" si="687"/>
        <v>3.4441130521232779E-3</v>
      </c>
      <c r="BX493" s="130">
        <f t="shared" si="687"/>
        <v>4.2080190551806269E-3</v>
      </c>
      <c r="BY493" s="131">
        <f t="shared" si="687"/>
        <v>4.5451102189228085E-3</v>
      </c>
      <c r="BZ493" s="132">
        <f t="shared" si="687"/>
        <v>3.5038542396636299E-3</v>
      </c>
      <c r="CA493" s="133">
        <f t="shared" si="687"/>
        <v>4.2440318302387264E-3</v>
      </c>
      <c r="CB493" s="130">
        <f t="shared" si="687"/>
        <v>1.7191977077363897E-3</v>
      </c>
      <c r="CC493" s="131">
        <f t="shared" si="687"/>
        <v>1.9102196752626553E-4</v>
      </c>
      <c r="CD493" s="132">
        <f t="shared" si="687"/>
        <v>5.1241231779513459E-3</v>
      </c>
      <c r="CE493" s="133">
        <f t="shared" si="687"/>
        <v>4.7897308171280774E-4</v>
      </c>
      <c r="CF493" s="130">
        <f t="shared" si="687"/>
        <v>1.708914839077186E-3</v>
      </c>
      <c r="CG493" s="131">
        <f t="shared" si="687"/>
        <v>8.6012256746586385E-4</v>
      </c>
      <c r="CH493" s="132">
        <f t="shared" si="687"/>
        <v>2.023244835105546E-4</v>
      </c>
      <c r="CI493" s="130">
        <f t="shared" si="687"/>
        <v>5.5994495456378867E-3</v>
      </c>
      <c r="CJ493" s="136">
        <f t="shared" si="687"/>
        <v>2.1748933504132299E-3</v>
      </c>
      <c r="CK493" s="137">
        <f t="shared" si="687"/>
        <v>1.0252782041442825E-2</v>
      </c>
    </row>
    <row r="494" spans="1:89">
      <c r="A494" s="147" t="s">
        <v>36</v>
      </c>
      <c r="B494" s="206">
        <v>0</v>
      </c>
      <c r="C494" s="200">
        <v>0</v>
      </c>
      <c r="D494" s="201">
        <v>0</v>
      </c>
      <c r="E494" s="202">
        <v>0</v>
      </c>
      <c r="F494" s="199">
        <v>0</v>
      </c>
      <c r="G494" s="203">
        <v>0</v>
      </c>
      <c r="H494" s="201">
        <v>0</v>
      </c>
      <c r="I494" s="202">
        <v>0</v>
      </c>
      <c r="J494" s="199">
        <v>0</v>
      </c>
      <c r="K494" s="203">
        <v>0</v>
      </c>
      <c r="L494" s="201">
        <v>0</v>
      </c>
      <c r="M494" s="199">
        <v>1</v>
      </c>
      <c r="N494" s="204">
        <v>0</v>
      </c>
      <c r="O494" s="207">
        <v>0</v>
      </c>
      <c r="P494" s="199">
        <v>0</v>
      </c>
      <c r="Q494" s="203">
        <v>0</v>
      </c>
      <c r="R494" s="201">
        <v>0</v>
      </c>
      <c r="S494" s="202">
        <v>0</v>
      </c>
      <c r="T494" s="199">
        <v>0</v>
      </c>
      <c r="U494" s="203">
        <v>0</v>
      </c>
      <c r="V494" s="201">
        <v>0</v>
      </c>
      <c r="W494" s="202">
        <v>0</v>
      </c>
      <c r="X494" s="199">
        <v>0</v>
      </c>
      <c r="Y494" s="203">
        <v>0</v>
      </c>
      <c r="Z494" s="201">
        <v>0</v>
      </c>
      <c r="AA494" s="199">
        <v>0</v>
      </c>
      <c r="AB494" s="173">
        <f t="shared" si="667"/>
        <v>0</v>
      </c>
      <c r="AC494" s="174">
        <f t="shared" si="662"/>
        <v>1</v>
      </c>
      <c r="BI494" s="147" t="s">
        <v>36</v>
      </c>
      <c r="BJ494" s="130">
        <f t="shared" ref="BJ494:CK494" si="688">B494/B498</f>
        <v>0</v>
      </c>
      <c r="BK494" s="131">
        <f t="shared" si="688"/>
        <v>0</v>
      </c>
      <c r="BL494" s="132">
        <f t="shared" si="688"/>
        <v>0</v>
      </c>
      <c r="BM494" s="133">
        <f t="shared" si="688"/>
        <v>0</v>
      </c>
      <c r="BN494" s="130">
        <f t="shared" si="688"/>
        <v>0</v>
      </c>
      <c r="BO494" s="131">
        <f t="shared" si="688"/>
        <v>0</v>
      </c>
      <c r="BP494" s="132">
        <f t="shared" si="688"/>
        <v>0</v>
      </c>
      <c r="BQ494" s="133">
        <f t="shared" si="688"/>
        <v>0</v>
      </c>
      <c r="BR494" s="130">
        <f t="shared" si="688"/>
        <v>0</v>
      </c>
      <c r="BS494" s="131">
        <f t="shared" si="688"/>
        <v>0</v>
      </c>
      <c r="BT494" s="132">
        <f t="shared" si="688"/>
        <v>0</v>
      </c>
      <c r="BU494" s="130">
        <f t="shared" si="688"/>
        <v>6.3893680914957508E-5</v>
      </c>
      <c r="BV494" s="134">
        <f t="shared" si="688"/>
        <v>0</v>
      </c>
      <c r="BW494" s="135">
        <f t="shared" si="688"/>
        <v>0</v>
      </c>
      <c r="BX494" s="130">
        <f t="shared" si="688"/>
        <v>0</v>
      </c>
      <c r="BY494" s="131">
        <f t="shared" si="688"/>
        <v>0</v>
      </c>
      <c r="BZ494" s="132">
        <f t="shared" si="688"/>
        <v>0</v>
      </c>
      <c r="CA494" s="133">
        <f t="shared" si="688"/>
        <v>0</v>
      </c>
      <c r="CB494" s="130">
        <f t="shared" si="688"/>
        <v>0</v>
      </c>
      <c r="CC494" s="131">
        <f t="shared" si="688"/>
        <v>0</v>
      </c>
      <c r="CD494" s="132">
        <f t="shared" si="688"/>
        <v>0</v>
      </c>
      <c r="CE494" s="133">
        <f t="shared" si="688"/>
        <v>0</v>
      </c>
      <c r="CF494" s="130">
        <f t="shared" si="688"/>
        <v>0</v>
      </c>
      <c r="CG494" s="131">
        <f t="shared" si="688"/>
        <v>0</v>
      </c>
      <c r="CH494" s="132">
        <f t="shared" si="688"/>
        <v>0</v>
      </c>
      <c r="CI494" s="130">
        <f t="shared" si="688"/>
        <v>0</v>
      </c>
      <c r="CJ494" s="136">
        <f t="shared" si="688"/>
        <v>0</v>
      </c>
      <c r="CK494" s="137">
        <f t="shared" si="688"/>
        <v>3.9971859810693274E-6</v>
      </c>
    </row>
    <row r="495" spans="1:89">
      <c r="A495" s="138" t="s">
        <v>37</v>
      </c>
      <c r="B495" s="60">
        <v>0</v>
      </c>
      <c r="C495" s="61">
        <v>0</v>
      </c>
      <c r="D495" s="140">
        <v>0</v>
      </c>
      <c r="E495" s="141">
        <v>0</v>
      </c>
      <c r="F495" s="139">
        <v>0</v>
      </c>
      <c r="G495" s="142">
        <v>0</v>
      </c>
      <c r="H495" s="140">
        <v>0</v>
      </c>
      <c r="I495" s="141">
        <v>0</v>
      </c>
      <c r="J495" s="139">
        <v>0</v>
      </c>
      <c r="K495" s="142">
        <v>0</v>
      </c>
      <c r="L495" s="140">
        <v>0</v>
      </c>
      <c r="M495" s="139">
        <v>0</v>
      </c>
      <c r="N495" s="143">
        <v>0</v>
      </c>
      <c r="O495" s="144">
        <v>0</v>
      </c>
      <c r="P495" s="139">
        <v>0</v>
      </c>
      <c r="Q495" s="142">
        <v>0</v>
      </c>
      <c r="R495" s="140">
        <v>0</v>
      </c>
      <c r="S495" s="141">
        <v>0</v>
      </c>
      <c r="T495" s="139">
        <v>0</v>
      </c>
      <c r="U495" s="142">
        <v>0</v>
      </c>
      <c r="V495" s="140">
        <v>0</v>
      </c>
      <c r="W495" s="141">
        <v>0</v>
      </c>
      <c r="X495" s="139">
        <v>0</v>
      </c>
      <c r="Y495" s="142">
        <v>0</v>
      </c>
      <c r="Z495" s="145">
        <v>0</v>
      </c>
      <c r="AA495" s="146">
        <v>0</v>
      </c>
      <c r="AB495" s="173"/>
      <c r="AC495" s="174"/>
      <c r="BI495" s="138" t="s">
        <v>37</v>
      </c>
      <c r="BJ495" s="130">
        <f t="shared" ref="BJ495:CK495" si="689">B495/B498</f>
        <v>0</v>
      </c>
      <c r="BK495" s="131">
        <f t="shared" si="689"/>
        <v>0</v>
      </c>
      <c r="BL495" s="132">
        <f t="shared" si="689"/>
        <v>0</v>
      </c>
      <c r="BM495" s="133">
        <f t="shared" si="689"/>
        <v>0</v>
      </c>
      <c r="BN495" s="130">
        <f t="shared" si="689"/>
        <v>0</v>
      </c>
      <c r="BO495" s="131">
        <f t="shared" si="689"/>
        <v>0</v>
      </c>
      <c r="BP495" s="132">
        <f t="shared" si="689"/>
        <v>0</v>
      </c>
      <c r="BQ495" s="133">
        <f t="shared" si="689"/>
        <v>0</v>
      </c>
      <c r="BR495" s="130">
        <f t="shared" si="689"/>
        <v>0</v>
      </c>
      <c r="BS495" s="131">
        <f t="shared" si="689"/>
        <v>0</v>
      </c>
      <c r="BT495" s="132">
        <f t="shared" si="689"/>
        <v>0</v>
      </c>
      <c r="BU495" s="130">
        <f t="shared" si="689"/>
        <v>0</v>
      </c>
      <c r="BV495" s="134">
        <f t="shared" si="689"/>
        <v>0</v>
      </c>
      <c r="BW495" s="135">
        <f t="shared" si="689"/>
        <v>0</v>
      </c>
      <c r="BX495" s="130">
        <f t="shared" si="689"/>
        <v>0</v>
      </c>
      <c r="BY495" s="131">
        <f t="shared" si="689"/>
        <v>0</v>
      </c>
      <c r="BZ495" s="132">
        <f t="shared" si="689"/>
        <v>0</v>
      </c>
      <c r="CA495" s="133">
        <f t="shared" si="689"/>
        <v>0</v>
      </c>
      <c r="CB495" s="130">
        <f t="shared" si="689"/>
        <v>0</v>
      </c>
      <c r="CC495" s="131">
        <f t="shared" si="689"/>
        <v>0</v>
      </c>
      <c r="CD495" s="132">
        <f t="shared" si="689"/>
        <v>0</v>
      </c>
      <c r="CE495" s="133">
        <f t="shared" si="689"/>
        <v>0</v>
      </c>
      <c r="CF495" s="130">
        <f t="shared" si="689"/>
        <v>0</v>
      </c>
      <c r="CG495" s="131">
        <f t="shared" si="689"/>
        <v>0</v>
      </c>
      <c r="CH495" s="132">
        <f t="shared" si="689"/>
        <v>0</v>
      </c>
      <c r="CI495" s="130">
        <f t="shared" si="689"/>
        <v>0</v>
      </c>
      <c r="CJ495" s="136">
        <f t="shared" si="689"/>
        <v>0</v>
      </c>
      <c r="CK495" s="137">
        <f t="shared" si="689"/>
        <v>0</v>
      </c>
    </row>
    <row r="496" spans="1:89">
      <c r="A496" s="147" t="s">
        <v>38</v>
      </c>
      <c r="B496" s="58"/>
      <c r="C496" s="59"/>
      <c r="D496" s="153"/>
      <c r="E496" s="150"/>
      <c r="F496" s="151"/>
      <c r="G496" s="152"/>
      <c r="H496" s="153"/>
      <c r="I496" s="150"/>
      <c r="J496" s="151"/>
      <c r="K496" s="152"/>
      <c r="L496" s="153"/>
      <c r="M496" s="151"/>
      <c r="N496" s="155"/>
      <c r="O496" s="154"/>
      <c r="P496" s="151"/>
      <c r="Q496" s="152"/>
      <c r="R496" s="153"/>
      <c r="S496" s="150"/>
      <c r="T496" s="151"/>
      <c r="U496" s="152"/>
      <c r="V496" s="153"/>
      <c r="W496" s="150"/>
      <c r="X496" s="151"/>
      <c r="Y496" s="152"/>
      <c r="Z496" s="149"/>
      <c r="AA496" s="148"/>
      <c r="AB496" s="173"/>
      <c r="AC496" s="174"/>
      <c r="BI496" s="147" t="s">
        <v>38</v>
      </c>
      <c r="BJ496" s="130">
        <f t="shared" ref="BJ496:CK496" si="690">B496/B498</f>
        <v>0</v>
      </c>
      <c r="BK496" s="131">
        <f t="shared" si="690"/>
        <v>0</v>
      </c>
      <c r="BL496" s="132">
        <f t="shared" si="690"/>
        <v>0</v>
      </c>
      <c r="BM496" s="133">
        <f t="shared" si="690"/>
        <v>0</v>
      </c>
      <c r="BN496" s="130">
        <f t="shared" si="690"/>
        <v>0</v>
      </c>
      <c r="BO496" s="131">
        <f t="shared" si="690"/>
        <v>0</v>
      </c>
      <c r="BP496" s="132">
        <f t="shared" si="690"/>
        <v>0</v>
      </c>
      <c r="BQ496" s="133">
        <f t="shared" si="690"/>
        <v>0</v>
      </c>
      <c r="BR496" s="130">
        <f t="shared" si="690"/>
        <v>0</v>
      </c>
      <c r="BS496" s="131">
        <f t="shared" si="690"/>
        <v>0</v>
      </c>
      <c r="BT496" s="132">
        <f t="shared" si="690"/>
        <v>0</v>
      </c>
      <c r="BU496" s="130">
        <f t="shared" si="690"/>
        <v>0</v>
      </c>
      <c r="BV496" s="134">
        <f t="shared" si="690"/>
        <v>0</v>
      </c>
      <c r="BW496" s="135">
        <f t="shared" si="690"/>
        <v>0</v>
      </c>
      <c r="BX496" s="130">
        <f t="shared" si="690"/>
        <v>0</v>
      </c>
      <c r="BY496" s="131">
        <f t="shared" si="690"/>
        <v>0</v>
      </c>
      <c r="BZ496" s="132">
        <f t="shared" si="690"/>
        <v>0</v>
      </c>
      <c r="CA496" s="133">
        <f t="shared" si="690"/>
        <v>0</v>
      </c>
      <c r="CB496" s="130">
        <f t="shared" si="690"/>
        <v>0</v>
      </c>
      <c r="CC496" s="131">
        <f t="shared" si="690"/>
        <v>0</v>
      </c>
      <c r="CD496" s="132">
        <f t="shared" si="690"/>
        <v>0</v>
      </c>
      <c r="CE496" s="133">
        <f t="shared" si="690"/>
        <v>0</v>
      </c>
      <c r="CF496" s="130">
        <f t="shared" si="690"/>
        <v>0</v>
      </c>
      <c r="CG496" s="131">
        <f t="shared" si="690"/>
        <v>0</v>
      </c>
      <c r="CH496" s="132">
        <f t="shared" si="690"/>
        <v>0</v>
      </c>
      <c r="CI496" s="130">
        <f t="shared" si="690"/>
        <v>0</v>
      </c>
      <c r="CJ496" s="136">
        <f t="shared" si="690"/>
        <v>0</v>
      </c>
      <c r="CK496" s="137">
        <f t="shared" si="690"/>
        <v>0</v>
      </c>
    </row>
    <row r="497" spans="1:89" ht="14" thickBot="1">
      <c r="A497" s="138" t="s">
        <v>39</v>
      </c>
      <c r="B497" s="60"/>
      <c r="C497" s="61"/>
      <c r="D497" s="140"/>
      <c r="E497" s="141"/>
      <c r="F497" s="139"/>
      <c r="G497" s="142"/>
      <c r="H497" s="140"/>
      <c r="I497" s="141"/>
      <c r="J497" s="139"/>
      <c r="K497" s="142"/>
      <c r="L497" s="140"/>
      <c r="M497" s="139"/>
      <c r="N497" s="143"/>
      <c r="O497" s="144"/>
      <c r="P497" s="139"/>
      <c r="Q497" s="142"/>
      <c r="R497" s="140"/>
      <c r="S497" s="141"/>
      <c r="T497" s="139"/>
      <c r="U497" s="142"/>
      <c r="V497" s="140"/>
      <c r="W497" s="141"/>
      <c r="X497" s="139"/>
      <c r="Y497" s="142"/>
      <c r="Z497" s="145"/>
      <c r="AA497" s="146"/>
      <c r="AB497" s="173"/>
      <c r="AC497" s="174"/>
      <c r="BI497" s="138" t="s">
        <v>39</v>
      </c>
      <c r="BJ497" s="130">
        <f t="shared" ref="BJ497:CK497" si="691">B497/B498</f>
        <v>0</v>
      </c>
      <c r="BK497" s="131">
        <f t="shared" si="691"/>
        <v>0</v>
      </c>
      <c r="BL497" s="132">
        <f t="shared" si="691"/>
        <v>0</v>
      </c>
      <c r="BM497" s="133">
        <f t="shared" si="691"/>
        <v>0</v>
      </c>
      <c r="BN497" s="130">
        <f t="shared" si="691"/>
        <v>0</v>
      </c>
      <c r="BO497" s="131">
        <f t="shared" si="691"/>
        <v>0</v>
      </c>
      <c r="BP497" s="132">
        <f t="shared" si="691"/>
        <v>0</v>
      </c>
      <c r="BQ497" s="133">
        <f t="shared" si="691"/>
        <v>0</v>
      </c>
      <c r="BR497" s="130">
        <f t="shared" si="691"/>
        <v>0</v>
      </c>
      <c r="BS497" s="131">
        <f t="shared" si="691"/>
        <v>0</v>
      </c>
      <c r="BT497" s="132">
        <f t="shared" si="691"/>
        <v>0</v>
      </c>
      <c r="BU497" s="130">
        <f t="shared" si="691"/>
        <v>0</v>
      </c>
      <c r="BV497" s="134">
        <f t="shared" si="691"/>
        <v>0</v>
      </c>
      <c r="BW497" s="135">
        <f t="shared" si="691"/>
        <v>0</v>
      </c>
      <c r="BX497" s="130">
        <f t="shared" si="691"/>
        <v>0</v>
      </c>
      <c r="BY497" s="131">
        <f t="shared" si="691"/>
        <v>0</v>
      </c>
      <c r="BZ497" s="132">
        <f t="shared" si="691"/>
        <v>0</v>
      </c>
      <c r="CA497" s="133">
        <f t="shared" si="691"/>
        <v>0</v>
      </c>
      <c r="CB497" s="130">
        <f t="shared" si="691"/>
        <v>0</v>
      </c>
      <c r="CC497" s="131">
        <f t="shared" si="691"/>
        <v>0</v>
      </c>
      <c r="CD497" s="132">
        <f t="shared" si="691"/>
        <v>0</v>
      </c>
      <c r="CE497" s="133">
        <f t="shared" si="691"/>
        <v>0</v>
      </c>
      <c r="CF497" s="130">
        <f t="shared" si="691"/>
        <v>0</v>
      </c>
      <c r="CG497" s="131">
        <f t="shared" si="691"/>
        <v>0</v>
      </c>
      <c r="CH497" s="132">
        <f t="shared" si="691"/>
        <v>0</v>
      </c>
      <c r="CI497" s="130">
        <f t="shared" si="691"/>
        <v>0</v>
      </c>
      <c r="CJ497" s="136">
        <f t="shared" si="691"/>
        <v>0</v>
      </c>
      <c r="CK497" s="137">
        <f t="shared" si="691"/>
        <v>0</v>
      </c>
    </row>
    <row r="498" spans="1:89" ht="15" thickTop="1" thickBot="1">
      <c r="A498" s="243" t="s">
        <v>13</v>
      </c>
      <c r="B498" s="281">
        <f>SUM(B474:B497)</f>
        <v>42862</v>
      </c>
      <c r="C498" s="276">
        <f t="shared" ref="C498" si="692">SUM(C474:C497)</f>
        <v>31367</v>
      </c>
      <c r="D498" s="20">
        <f t="shared" ref="D498" si="693">SUM(D474:D497)</f>
        <v>17292</v>
      </c>
      <c r="E498" s="277">
        <f t="shared" ref="E498" si="694">SUM(E474:E497)</f>
        <v>14609</v>
      </c>
      <c r="F498" s="278">
        <f t="shared" ref="F498" si="695">SUM(F474:F497)</f>
        <v>9939</v>
      </c>
      <c r="G498" s="279">
        <f t="shared" ref="G498" si="696">SUM(G474:G497)</f>
        <v>5660</v>
      </c>
      <c r="H498" s="20">
        <f t="shared" ref="H498" si="697">SUM(H474:H497)</f>
        <v>28492</v>
      </c>
      <c r="I498" s="277">
        <f t="shared" ref="I498" si="698">SUM(I474:I497)</f>
        <v>40075</v>
      </c>
      <c r="J498" s="278">
        <f t="shared" ref="J498" si="699">SUM(J474:J497)</f>
        <v>3608</v>
      </c>
      <c r="K498" s="279">
        <f t="shared" ref="K498" si="700">SUM(K474:K497)</f>
        <v>5038</v>
      </c>
      <c r="L498" s="20">
        <f t="shared" ref="L498" si="701">SUM(L474:L497)</f>
        <v>7030</v>
      </c>
      <c r="M498" s="278">
        <f t="shared" ref="M498" si="702">SUM(M474:M497)</f>
        <v>15651</v>
      </c>
      <c r="N498" s="22">
        <f t="shared" ref="N498" si="703">SUM(N474:N497)</f>
        <v>21417</v>
      </c>
      <c r="O498" s="21">
        <f t="shared" ref="O498" si="704">SUM(O474:O497)</f>
        <v>28164</v>
      </c>
      <c r="P498" s="278">
        <f t="shared" ref="P498" si="705">SUM(P474:P497)</f>
        <v>12595</v>
      </c>
      <c r="Q498" s="279">
        <f t="shared" ref="Q498" si="706">SUM(Q474:Q497)</f>
        <v>13201</v>
      </c>
      <c r="R498" s="20">
        <f t="shared" ref="R498" si="707">SUM(R474:R497)</f>
        <v>19978</v>
      </c>
      <c r="S498" s="277">
        <f t="shared" ref="S498" si="708">SUM(S474:S497)</f>
        <v>18850</v>
      </c>
      <c r="T498" s="278">
        <f t="shared" ref="T498" si="709">SUM(T474:T497)</f>
        <v>5235</v>
      </c>
      <c r="U498" s="279">
        <f t="shared" ref="U498" si="710">SUM(U474:U497)</f>
        <v>5235</v>
      </c>
      <c r="V498" s="20">
        <f t="shared" ref="V498" si="711">SUM(V474:V497)</f>
        <v>20101</v>
      </c>
      <c r="W498" s="277">
        <f t="shared" ref="W498" si="712">SUM(W474:W497)</f>
        <v>20878</v>
      </c>
      <c r="X498" s="278">
        <f t="shared" ref="X498" si="713">SUM(X474:X497)</f>
        <v>17555</v>
      </c>
      <c r="Y498" s="279">
        <f t="shared" ref="Y498" si="714">SUM(Y474:Y497)</f>
        <v>9301</v>
      </c>
      <c r="Z498" s="20">
        <f t="shared" ref="Z498" si="715">SUM(Z474:Z497)</f>
        <v>44483</v>
      </c>
      <c r="AA498" s="277">
        <f t="shared" ref="AA498" si="716">SUM(AA474:AA497)</f>
        <v>42147</v>
      </c>
      <c r="AB498" s="175">
        <f>SUM(AB474:AB497)</f>
        <v>250587</v>
      </c>
      <c r="AC498" s="176">
        <f>SUM(AC474:AC497)</f>
        <v>250176</v>
      </c>
      <c r="BI498" s="242" t="s">
        <v>13</v>
      </c>
      <c r="BJ498" s="156">
        <f>SUM(BJ474:BJ497)</f>
        <v>1</v>
      </c>
      <c r="BK498" s="157">
        <f t="shared" ref="BK498:CK498" si="717">SUM(BK474:BK497)</f>
        <v>1</v>
      </c>
      <c r="BL498" s="156">
        <f t="shared" si="717"/>
        <v>1</v>
      </c>
      <c r="BM498" s="157">
        <f t="shared" si="717"/>
        <v>1</v>
      </c>
      <c r="BN498" s="156">
        <f t="shared" si="717"/>
        <v>0.99999999999999989</v>
      </c>
      <c r="BO498" s="157">
        <f t="shared" si="717"/>
        <v>1</v>
      </c>
      <c r="BP498" s="156">
        <f t="shared" si="717"/>
        <v>1</v>
      </c>
      <c r="BQ498" s="157">
        <f t="shared" si="717"/>
        <v>1</v>
      </c>
      <c r="BR498" s="156">
        <f t="shared" si="717"/>
        <v>1</v>
      </c>
      <c r="BS498" s="157">
        <f t="shared" si="717"/>
        <v>1</v>
      </c>
      <c r="BT498" s="156">
        <f t="shared" si="717"/>
        <v>1</v>
      </c>
      <c r="BU498" s="157">
        <f t="shared" si="717"/>
        <v>1</v>
      </c>
      <c r="BV498" s="156">
        <f t="shared" si="717"/>
        <v>1.0000000000000002</v>
      </c>
      <c r="BW498" s="157">
        <f t="shared" si="717"/>
        <v>1</v>
      </c>
      <c r="BX498" s="156">
        <f t="shared" si="717"/>
        <v>0.99999999999999978</v>
      </c>
      <c r="BY498" s="157">
        <f t="shared" si="717"/>
        <v>1</v>
      </c>
      <c r="BZ498" s="156">
        <f t="shared" si="717"/>
        <v>1.0000000000000002</v>
      </c>
      <c r="CA498" s="157">
        <f t="shared" si="717"/>
        <v>0.99999999999999989</v>
      </c>
      <c r="CB498" s="156">
        <f t="shared" si="717"/>
        <v>1</v>
      </c>
      <c r="CC498" s="157">
        <f t="shared" si="717"/>
        <v>0.99999999999999989</v>
      </c>
      <c r="CD498" s="156">
        <f t="shared" si="717"/>
        <v>1</v>
      </c>
      <c r="CE498" s="157">
        <f t="shared" si="717"/>
        <v>1</v>
      </c>
      <c r="CF498" s="156">
        <f t="shared" si="717"/>
        <v>1</v>
      </c>
      <c r="CG498" s="157">
        <f t="shared" si="717"/>
        <v>0.99999999999999989</v>
      </c>
      <c r="CH498" s="156">
        <f t="shared" si="717"/>
        <v>0.99999999999999978</v>
      </c>
      <c r="CI498" s="157">
        <f t="shared" si="717"/>
        <v>0.99999999999999989</v>
      </c>
      <c r="CJ498" s="156">
        <f t="shared" si="717"/>
        <v>1.0000000000000002</v>
      </c>
      <c r="CK498" s="157">
        <f t="shared" si="717"/>
        <v>0.99999999999999989</v>
      </c>
    </row>
    <row r="499" spans="1:89" ht="14" thickTop="1">
      <c r="A499" s="190"/>
    </row>
    <row r="501" spans="1:89">
      <c r="A501" s="318">
        <f>+A470+1</f>
        <v>43541</v>
      </c>
      <c r="B501" s="318"/>
      <c r="C501" s="318"/>
      <c r="D501" s="318"/>
      <c r="BI501" s="317">
        <f>+BI470+1</f>
        <v>43541</v>
      </c>
      <c r="BJ501" s="317"/>
      <c r="BK501" s="317"/>
      <c r="BL501" s="317"/>
    </row>
    <row r="502" spans="1:89" ht="14" thickBot="1">
      <c r="AE502" s="246" t="s">
        <v>87</v>
      </c>
    </row>
    <row r="503" spans="1:89" ht="15" thickTop="1" thickBot="1">
      <c r="A503" s="315" t="s">
        <v>0</v>
      </c>
      <c r="B503" s="309" t="s">
        <v>1</v>
      </c>
      <c r="C503" s="310"/>
      <c r="D503" s="309" t="s">
        <v>2</v>
      </c>
      <c r="E503" s="310"/>
      <c r="F503" s="309" t="s">
        <v>3</v>
      </c>
      <c r="G503" s="310"/>
      <c r="H503" s="309" t="s">
        <v>4</v>
      </c>
      <c r="I503" s="310"/>
      <c r="J503" s="309" t="s">
        <v>5</v>
      </c>
      <c r="K503" s="310"/>
      <c r="L503" s="309" t="s">
        <v>6</v>
      </c>
      <c r="M503" s="310"/>
      <c r="N503" s="309" t="s">
        <v>7</v>
      </c>
      <c r="O503" s="310"/>
      <c r="P503" s="309" t="s">
        <v>8</v>
      </c>
      <c r="Q503" s="310"/>
      <c r="R503" s="309" t="s">
        <v>9</v>
      </c>
      <c r="S503" s="310"/>
      <c r="T503" s="309" t="s">
        <v>10</v>
      </c>
      <c r="U503" s="310"/>
      <c r="V503" s="309" t="s">
        <v>11</v>
      </c>
      <c r="W503" s="310"/>
      <c r="X503" s="309" t="s">
        <v>12</v>
      </c>
      <c r="Y503" s="310"/>
      <c r="Z503" s="311" t="s">
        <v>40</v>
      </c>
      <c r="AA503" s="312"/>
      <c r="AB503" s="313" t="s">
        <v>41</v>
      </c>
      <c r="AC503" s="314"/>
      <c r="AE503" s="315" t="s">
        <v>0</v>
      </c>
      <c r="AF503" s="309" t="s">
        <v>1</v>
      </c>
      <c r="AG503" s="310"/>
      <c r="AH503" s="309" t="s">
        <v>2</v>
      </c>
      <c r="AI503" s="310"/>
      <c r="AJ503" s="309" t="s">
        <v>3</v>
      </c>
      <c r="AK503" s="310"/>
      <c r="AL503" s="309" t="s">
        <v>4</v>
      </c>
      <c r="AM503" s="310"/>
      <c r="AN503" s="309" t="s">
        <v>5</v>
      </c>
      <c r="AO503" s="310"/>
      <c r="AP503" s="309" t="s">
        <v>6</v>
      </c>
      <c r="AQ503" s="310"/>
      <c r="AR503" s="309" t="s">
        <v>7</v>
      </c>
      <c r="AS503" s="310"/>
      <c r="AT503" s="309" t="s">
        <v>8</v>
      </c>
      <c r="AU503" s="310"/>
      <c r="AV503" s="309" t="s">
        <v>9</v>
      </c>
      <c r="AW503" s="310"/>
      <c r="AX503" s="309" t="s">
        <v>10</v>
      </c>
      <c r="AY503" s="310"/>
      <c r="AZ503" s="309" t="s">
        <v>11</v>
      </c>
      <c r="BA503" s="310"/>
      <c r="BB503" s="309" t="s">
        <v>12</v>
      </c>
      <c r="BC503" s="310"/>
      <c r="BD503" s="311" t="s">
        <v>40</v>
      </c>
      <c r="BE503" s="312"/>
      <c r="BF503" s="313" t="s">
        <v>41</v>
      </c>
      <c r="BG503" s="314"/>
      <c r="BI503" s="315" t="s">
        <v>0</v>
      </c>
      <c r="BJ503" s="309" t="s">
        <v>1</v>
      </c>
      <c r="BK503" s="310"/>
      <c r="BL503" s="309" t="s">
        <v>2</v>
      </c>
      <c r="BM503" s="310"/>
      <c r="BN503" s="309" t="s">
        <v>3</v>
      </c>
      <c r="BO503" s="310"/>
      <c r="BP503" s="309" t="s">
        <v>4</v>
      </c>
      <c r="BQ503" s="310"/>
      <c r="BR503" s="309" t="s">
        <v>5</v>
      </c>
      <c r="BS503" s="310"/>
      <c r="BT503" s="309" t="s">
        <v>6</v>
      </c>
      <c r="BU503" s="310"/>
      <c r="BV503" s="309" t="s">
        <v>7</v>
      </c>
      <c r="BW503" s="310"/>
      <c r="BX503" s="309" t="s">
        <v>8</v>
      </c>
      <c r="BY503" s="310"/>
      <c r="BZ503" s="309" t="s">
        <v>9</v>
      </c>
      <c r="CA503" s="310"/>
      <c r="CB503" s="309" t="s">
        <v>10</v>
      </c>
      <c r="CC503" s="310"/>
      <c r="CD503" s="309" t="s">
        <v>11</v>
      </c>
      <c r="CE503" s="310"/>
      <c r="CF503" s="309" t="s">
        <v>12</v>
      </c>
      <c r="CG503" s="310"/>
      <c r="CH503" s="311" t="s">
        <v>40</v>
      </c>
      <c r="CI503" s="312"/>
      <c r="CJ503" s="309" t="s">
        <v>41</v>
      </c>
      <c r="CK503" s="310"/>
    </row>
    <row r="504" spans="1:89" ht="15" thickTop="1" thickBot="1">
      <c r="A504" s="316"/>
      <c r="B504" s="117" t="s">
        <v>14</v>
      </c>
      <c r="C504" s="118" t="s">
        <v>15</v>
      </c>
      <c r="D504" s="119" t="s">
        <v>14</v>
      </c>
      <c r="E504" s="120" t="s">
        <v>15</v>
      </c>
      <c r="F504" s="117" t="s">
        <v>14</v>
      </c>
      <c r="G504" s="118" t="s">
        <v>15</v>
      </c>
      <c r="H504" s="119" t="s">
        <v>14</v>
      </c>
      <c r="I504" s="120" t="s">
        <v>15</v>
      </c>
      <c r="J504" s="117" t="s">
        <v>14</v>
      </c>
      <c r="K504" s="118" t="s">
        <v>15</v>
      </c>
      <c r="L504" s="119" t="s">
        <v>14</v>
      </c>
      <c r="M504" s="117" t="s">
        <v>15</v>
      </c>
      <c r="N504" s="121" t="s">
        <v>14</v>
      </c>
      <c r="O504" s="122" t="s">
        <v>15</v>
      </c>
      <c r="P504" s="117" t="s">
        <v>14</v>
      </c>
      <c r="Q504" s="118" t="s">
        <v>15</v>
      </c>
      <c r="R504" s="119" t="s">
        <v>14</v>
      </c>
      <c r="S504" s="120" t="s">
        <v>15</v>
      </c>
      <c r="T504" s="117" t="s">
        <v>14</v>
      </c>
      <c r="U504" s="118" t="s">
        <v>15</v>
      </c>
      <c r="V504" s="119" t="s">
        <v>14</v>
      </c>
      <c r="W504" s="120" t="s">
        <v>15</v>
      </c>
      <c r="X504" s="117" t="s">
        <v>14</v>
      </c>
      <c r="Y504" s="118" t="s">
        <v>15</v>
      </c>
      <c r="Z504" s="28" t="s">
        <v>14</v>
      </c>
      <c r="AA504" s="123" t="s">
        <v>15</v>
      </c>
      <c r="AB504" s="177" t="s">
        <v>14</v>
      </c>
      <c r="AC504" s="178" t="s">
        <v>15</v>
      </c>
      <c r="AE504" s="316"/>
      <c r="AF504" s="117" t="s">
        <v>14</v>
      </c>
      <c r="AG504" s="118" t="s">
        <v>15</v>
      </c>
      <c r="AH504" s="119" t="s">
        <v>14</v>
      </c>
      <c r="AI504" s="120" t="s">
        <v>15</v>
      </c>
      <c r="AJ504" s="117" t="s">
        <v>14</v>
      </c>
      <c r="AK504" s="118" t="s">
        <v>15</v>
      </c>
      <c r="AL504" s="119" t="s">
        <v>14</v>
      </c>
      <c r="AM504" s="120" t="s">
        <v>15</v>
      </c>
      <c r="AN504" s="117" t="s">
        <v>14</v>
      </c>
      <c r="AO504" s="118" t="s">
        <v>15</v>
      </c>
      <c r="AP504" s="119" t="s">
        <v>14</v>
      </c>
      <c r="AQ504" s="117" t="s">
        <v>15</v>
      </c>
      <c r="AR504" s="121" t="s">
        <v>14</v>
      </c>
      <c r="AS504" s="122" t="s">
        <v>15</v>
      </c>
      <c r="AT504" s="117" t="s">
        <v>14</v>
      </c>
      <c r="AU504" s="118" t="s">
        <v>15</v>
      </c>
      <c r="AV504" s="119" t="s">
        <v>14</v>
      </c>
      <c r="AW504" s="120" t="s">
        <v>15</v>
      </c>
      <c r="AX504" s="117" t="s">
        <v>14</v>
      </c>
      <c r="AY504" s="118" t="s">
        <v>15</v>
      </c>
      <c r="AZ504" s="119" t="s">
        <v>14</v>
      </c>
      <c r="BA504" s="120" t="s">
        <v>15</v>
      </c>
      <c r="BB504" s="117" t="s">
        <v>14</v>
      </c>
      <c r="BC504" s="118" t="s">
        <v>15</v>
      </c>
      <c r="BD504" s="28" t="s">
        <v>14</v>
      </c>
      <c r="BE504" s="123" t="s">
        <v>15</v>
      </c>
      <c r="BF504" s="177" t="s">
        <v>14</v>
      </c>
      <c r="BG504" s="178" t="s">
        <v>15</v>
      </c>
      <c r="BI504" s="316"/>
      <c r="BJ504" s="117" t="s">
        <v>14</v>
      </c>
      <c r="BK504" s="118" t="s">
        <v>15</v>
      </c>
      <c r="BL504" s="119" t="s">
        <v>14</v>
      </c>
      <c r="BM504" s="120" t="s">
        <v>15</v>
      </c>
      <c r="BN504" s="117" t="s">
        <v>14</v>
      </c>
      <c r="BO504" s="118" t="s">
        <v>15</v>
      </c>
      <c r="BP504" s="119" t="s">
        <v>14</v>
      </c>
      <c r="BQ504" s="120" t="s">
        <v>15</v>
      </c>
      <c r="BR504" s="117" t="s">
        <v>14</v>
      </c>
      <c r="BS504" s="118" t="s">
        <v>15</v>
      </c>
      <c r="BT504" s="119" t="s">
        <v>14</v>
      </c>
      <c r="BU504" s="117" t="s">
        <v>15</v>
      </c>
      <c r="BV504" s="121" t="s">
        <v>14</v>
      </c>
      <c r="BW504" s="122" t="s">
        <v>15</v>
      </c>
      <c r="BX504" s="117" t="s">
        <v>14</v>
      </c>
      <c r="BY504" s="118" t="s">
        <v>15</v>
      </c>
      <c r="BZ504" s="119" t="s">
        <v>14</v>
      </c>
      <c r="CA504" s="120" t="s">
        <v>15</v>
      </c>
      <c r="CB504" s="117" t="s">
        <v>14</v>
      </c>
      <c r="CC504" s="118" t="s">
        <v>15</v>
      </c>
      <c r="CD504" s="119" t="s">
        <v>14</v>
      </c>
      <c r="CE504" s="120" t="s">
        <v>15</v>
      </c>
      <c r="CF504" s="117" t="s">
        <v>14</v>
      </c>
      <c r="CG504" s="118" t="s">
        <v>15</v>
      </c>
      <c r="CH504" s="28" t="s">
        <v>14</v>
      </c>
      <c r="CI504" s="123" t="s">
        <v>15</v>
      </c>
      <c r="CJ504" s="121" t="s">
        <v>14</v>
      </c>
      <c r="CK504" s="122" t="s">
        <v>15</v>
      </c>
    </row>
    <row r="505" spans="1:89" ht="14" thickTop="1">
      <c r="A505" s="126" t="s">
        <v>16</v>
      </c>
      <c r="B505" s="127"/>
      <c r="C505" s="189"/>
      <c r="D505" s="128"/>
      <c r="E505" s="181"/>
      <c r="F505" s="127"/>
      <c r="G505" s="129"/>
      <c r="H505" s="128"/>
      <c r="I505" s="181"/>
      <c r="J505" s="127"/>
      <c r="K505" s="129"/>
      <c r="L505" s="128"/>
      <c r="M505" s="127"/>
      <c r="N505" s="180"/>
      <c r="O505" s="182"/>
      <c r="P505" s="127"/>
      <c r="Q505" s="129"/>
      <c r="R505" s="128"/>
      <c r="S505" s="181"/>
      <c r="T505" s="127"/>
      <c r="U505" s="129"/>
      <c r="V505" s="128"/>
      <c r="W505" s="181"/>
      <c r="X505" s="127"/>
      <c r="Y505" s="129"/>
      <c r="Z505" s="187"/>
      <c r="AA505" s="188"/>
      <c r="AB505" s="173">
        <f>B505+D505+F505+H505+J505+L505+N505+P505+R505+T505+V505+X505+Z505</f>
        <v>0</v>
      </c>
      <c r="AC505" s="172">
        <f>C505+E505+G505+I505+K505+M505+O505+Q505+S505+U505+W505+Y505+AA505</f>
        <v>0</v>
      </c>
      <c r="AE505" s="254" t="str">
        <f>$AE$9</f>
        <v>07:00 - 07:59</v>
      </c>
      <c r="AF505" s="127">
        <f>SUMIF($A$9:$A$32,$AE505,B$505:B$528)</f>
        <v>1540</v>
      </c>
      <c r="AG505" s="189">
        <f t="shared" ref="AG505:BE507" si="718">SUMIF($A$9:$A$32,$AE505,C$505:C$528)</f>
        <v>455</v>
      </c>
      <c r="AH505" s="128">
        <f t="shared" si="718"/>
        <v>521</v>
      </c>
      <c r="AI505" s="181">
        <f t="shared" si="718"/>
        <v>456</v>
      </c>
      <c r="AJ505" s="127">
        <f t="shared" si="718"/>
        <v>225</v>
      </c>
      <c r="AK505" s="129">
        <f t="shared" si="718"/>
        <v>155</v>
      </c>
      <c r="AL505" s="128">
        <f t="shared" si="718"/>
        <v>827</v>
      </c>
      <c r="AM505" s="181">
        <f t="shared" si="718"/>
        <v>998</v>
      </c>
      <c r="AN505" s="127">
        <f t="shared" si="718"/>
        <v>64</v>
      </c>
      <c r="AO505" s="129">
        <f t="shared" si="718"/>
        <v>124</v>
      </c>
      <c r="AP505" s="128">
        <f t="shared" si="718"/>
        <v>121</v>
      </c>
      <c r="AQ505" s="127">
        <f t="shared" si="718"/>
        <v>392</v>
      </c>
      <c r="AR505" s="180">
        <f t="shared" si="718"/>
        <v>562</v>
      </c>
      <c r="AS505" s="182">
        <f t="shared" si="718"/>
        <v>758</v>
      </c>
      <c r="AT505" s="127">
        <f t="shared" si="718"/>
        <v>356</v>
      </c>
      <c r="AU505" s="129">
        <f t="shared" si="718"/>
        <v>343</v>
      </c>
      <c r="AV505" s="128">
        <f t="shared" si="718"/>
        <v>664</v>
      </c>
      <c r="AW505" s="181">
        <f t="shared" si="718"/>
        <v>581</v>
      </c>
      <c r="AX505" s="127">
        <f t="shared" si="718"/>
        <v>93</v>
      </c>
      <c r="AY505" s="129">
        <f t="shared" si="718"/>
        <v>157</v>
      </c>
      <c r="AZ505" s="128">
        <f t="shared" si="718"/>
        <v>363</v>
      </c>
      <c r="BA505" s="181">
        <f t="shared" si="718"/>
        <v>512</v>
      </c>
      <c r="BB505" s="127">
        <f t="shared" si="718"/>
        <v>456</v>
      </c>
      <c r="BC505" s="129">
        <f t="shared" si="718"/>
        <v>285</v>
      </c>
      <c r="BD505" s="187">
        <f t="shared" si="718"/>
        <v>1347</v>
      </c>
      <c r="BE505" s="188">
        <f t="shared" si="718"/>
        <v>1180</v>
      </c>
      <c r="BF505" s="171">
        <f>AF505+AH505+AJ505+AL505+AN505+AP505+AR505+AT505+AV505+AX505+AZ505+BB505+BD505</f>
        <v>7139</v>
      </c>
      <c r="BG505" s="172">
        <f>AG505+AI505+AK505+AM505+AO505+AQ505+AS505+AU505+AW505+AY505+BA505+BC505+BE505</f>
        <v>6396</v>
      </c>
      <c r="BI505" s="126" t="s">
        <v>16</v>
      </c>
      <c r="BJ505" s="130">
        <f t="shared" ref="BJ505:CK505" si="719">B505/B529</f>
        <v>0</v>
      </c>
      <c r="BK505" s="131">
        <f t="shared" si="719"/>
        <v>0</v>
      </c>
      <c r="BL505" s="132">
        <f t="shared" si="719"/>
        <v>0</v>
      </c>
      <c r="BM505" s="133">
        <f t="shared" si="719"/>
        <v>0</v>
      </c>
      <c r="BN505" s="130">
        <f t="shared" si="719"/>
        <v>0</v>
      </c>
      <c r="BO505" s="131">
        <f t="shared" si="719"/>
        <v>0</v>
      </c>
      <c r="BP505" s="132">
        <f t="shared" si="719"/>
        <v>0</v>
      </c>
      <c r="BQ505" s="133">
        <f t="shared" si="719"/>
        <v>0</v>
      </c>
      <c r="BR505" s="130">
        <f t="shared" si="719"/>
        <v>0</v>
      </c>
      <c r="BS505" s="131">
        <f t="shared" si="719"/>
        <v>0</v>
      </c>
      <c r="BT505" s="132">
        <f t="shared" si="719"/>
        <v>0</v>
      </c>
      <c r="BU505" s="130">
        <f t="shared" si="719"/>
        <v>0</v>
      </c>
      <c r="BV505" s="134">
        <f t="shared" si="719"/>
        <v>0</v>
      </c>
      <c r="BW505" s="135">
        <f t="shared" si="719"/>
        <v>0</v>
      </c>
      <c r="BX505" s="130">
        <f t="shared" si="719"/>
        <v>0</v>
      </c>
      <c r="BY505" s="131">
        <f t="shared" si="719"/>
        <v>0</v>
      </c>
      <c r="BZ505" s="132">
        <f t="shared" si="719"/>
        <v>0</v>
      </c>
      <c r="CA505" s="133">
        <f t="shared" si="719"/>
        <v>0</v>
      </c>
      <c r="CB505" s="130">
        <f t="shared" si="719"/>
        <v>0</v>
      </c>
      <c r="CC505" s="131">
        <f t="shared" si="719"/>
        <v>0</v>
      </c>
      <c r="CD505" s="132">
        <f t="shared" si="719"/>
        <v>0</v>
      </c>
      <c r="CE505" s="133">
        <f t="shared" si="719"/>
        <v>0</v>
      </c>
      <c r="CF505" s="130">
        <f t="shared" si="719"/>
        <v>0</v>
      </c>
      <c r="CG505" s="131">
        <f t="shared" si="719"/>
        <v>0</v>
      </c>
      <c r="CH505" s="132">
        <f t="shared" si="719"/>
        <v>0</v>
      </c>
      <c r="CI505" s="130">
        <f t="shared" si="719"/>
        <v>0</v>
      </c>
      <c r="CJ505" s="136">
        <f t="shared" si="719"/>
        <v>0</v>
      </c>
      <c r="CK505" s="137">
        <f t="shared" si="719"/>
        <v>0</v>
      </c>
    </row>
    <row r="506" spans="1:89">
      <c r="A506" s="138" t="s">
        <v>17</v>
      </c>
      <c r="B506" s="192">
        <v>195</v>
      </c>
      <c r="C506" s="193">
        <v>0</v>
      </c>
      <c r="D506" s="194">
        <v>57</v>
      </c>
      <c r="E506" s="195">
        <v>0</v>
      </c>
      <c r="F506" s="192">
        <v>24</v>
      </c>
      <c r="G506" s="196">
        <v>1</v>
      </c>
      <c r="H506" s="194">
        <v>114</v>
      </c>
      <c r="I506" s="195">
        <v>8</v>
      </c>
      <c r="J506" s="192">
        <v>4</v>
      </c>
      <c r="K506" s="196">
        <v>0</v>
      </c>
      <c r="L506" s="194">
        <v>3</v>
      </c>
      <c r="M506" s="192">
        <v>4</v>
      </c>
      <c r="N506" s="197">
        <v>20</v>
      </c>
      <c r="O506" s="198">
        <v>5</v>
      </c>
      <c r="P506" s="192">
        <v>6</v>
      </c>
      <c r="Q506" s="196">
        <v>4</v>
      </c>
      <c r="R506" s="194">
        <v>4</v>
      </c>
      <c r="S506" s="195">
        <v>0</v>
      </c>
      <c r="T506" s="192">
        <v>1</v>
      </c>
      <c r="U506" s="196">
        <v>0</v>
      </c>
      <c r="V506" s="194">
        <v>0</v>
      </c>
      <c r="W506" s="195">
        <v>0</v>
      </c>
      <c r="X506" s="192">
        <v>0</v>
      </c>
      <c r="Y506" s="196">
        <v>0</v>
      </c>
      <c r="Z506" s="194">
        <v>0</v>
      </c>
      <c r="AA506" s="192">
        <v>0</v>
      </c>
      <c r="AB506" s="173">
        <f t="shared" ref="AB506:AB528" si="720">B506+D506+F506+H506+J506+L506+N506+P506+R506+T506+V506+X506+Z506</f>
        <v>428</v>
      </c>
      <c r="AC506" s="174">
        <f t="shared" ref="AC506:AC527" si="721">C506+E506+G506+I506+K506+M506+O506+Q506+S506+U506+W506+Y506+AA506</f>
        <v>22</v>
      </c>
      <c r="AE506" s="255" t="str">
        <f>$AE$10</f>
        <v>08:00 - 08:59</v>
      </c>
      <c r="AF506" s="127">
        <f>SUMIF($A$9:$A$32,$AE506,B$505:B$528)</f>
        <v>2094</v>
      </c>
      <c r="AG506" s="193">
        <f t="shared" si="718"/>
        <v>682</v>
      </c>
      <c r="AH506" s="194">
        <f t="shared" si="718"/>
        <v>656</v>
      </c>
      <c r="AI506" s="195">
        <f t="shared" si="718"/>
        <v>419</v>
      </c>
      <c r="AJ506" s="192">
        <f t="shared" si="718"/>
        <v>324</v>
      </c>
      <c r="AK506" s="196">
        <f t="shared" si="718"/>
        <v>150</v>
      </c>
      <c r="AL506" s="194">
        <f t="shared" si="718"/>
        <v>1050</v>
      </c>
      <c r="AM506" s="195">
        <f t="shared" si="718"/>
        <v>920</v>
      </c>
      <c r="AN506" s="192">
        <f t="shared" si="718"/>
        <v>95</v>
      </c>
      <c r="AO506" s="196">
        <f t="shared" si="718"/>
        <v>184</v>
      </c>
      <c r="AP506" s="194">
        <f t="shared" si="718"/>
        <v>108</v>
      </c>
      <c r="AQ506" s="192">
        <f t="shared" si="718"/>
        <v>563</v>
      </c>
      <c r="AR506" s="197">
        <f t="shared" si="718"/>
        <v>686</v>
      </c>
      <c r="AS506" s="198">
        <f t="shared" si="718"/>
        <v>1148</v>
      </c>
      <c r="AT506" s="192">
        <f t="shared" si="718"/>
        <v>436</v>
      </c>
      <c r="AU506" s="196">
        <f t="shared" si="718"/>
        <v>430</v>
      </c>
      <c r="AV506" s="194">
        <f t="shared" si="718"/>
        <v>874</v>
      </c>
      <c r="AW506" s="195">
        <f t="shared" si="718"/>
        <v>677</v>
      </c>
      <c r="AX506" s="192">
        <f t="shared" si="718"/>
        <v>112</v>
      </c>
      <c r="AY506" s="196">
        <f t="shared" si="718"/>
        <v>149</v>
      </c>
      <c r="AZ506" s="194">
        <f t="shared" si="718"/>
        <v>360</v>
      </c>
      <c r="BA506" s="195">
        <f t="shared" si="718"/>
        <v>763</v>
      </c>
      <c r="BB506" s="192">
        <f t="shared" si="718"/>
        <v>441</v>
      </c>
      <c r="BC506" s="196">
        <f t="shared" si="718"/>
        <v>316</v>
      </c>
      <c r="BD506" s="194">
        <f t="shared" si="718"/>
        <v>1765</v>
      </c>
      <c r="BE506" s="192">
        <f t="shared" si="718"/>
        <v>1504</v>
      </c>
      <c r="BF506" s="173">
        <f>SUM(AF506,AH506,AJ506,AL506,AN506,AP506,AR506,AT506,AV506,AX506,AZ506,BB506,BD506)</f>
        <v>9001</v>
      </c>
      <c r="BG506" s="174">
        <f>SUM(AG506,AI506,AK506,AM506,AO506,AQ506,AS506,AU506,AW506,AY506,BA506,BC506,BE506)</f>
        <v>7905</v>
      </c>
      <c r="BI506" s="138" t="s">
        <v>17</v>
      </c>
      <c r="BJ506" s="130">
        <f t="shared" ref="BJ506:CK506" si="722">B506/B529</f>
        <v>6.1326540239645252E-3</v>
      </c>
      <c r="BK506" s="131">
        <f t="shared" si="722"/>
        <v>0</v>
      </c>
      <c r="BL506" s="132">
        <f t="shared" si="722"/>
        <v>5.2651025309440238E-3</v>
      </c>
      <c r="BM506" s="133">
        <f t="shared" si="722"/>
        <v>0</v>
      </c>
      <c r="BN506" s="130">
        <f t="shared" si="722"/>
        <v>3.8659793814432991E-3</v>
      </c>
      <c r="BO506" s="131">
        <f t="shared" si="722"/>
        <v>2.9761904761904765E-4</v>
      </c>
      <c r="BP506" s="132">
        <f t="shared" si="722"/>
        <v>5.0426858937497234E-3</v>
      </c>
      <c r="BQ506" s="133">
        <f t="shared" si="722"/>
        <v>3.1306253424121471E-4</v>
      </c>
      <c r="BR506" s="130">
        <f t="shared" si="722"/>
        <v>1.9811788013868251E-3</v>
      </c>
      <c r="BS506" s="131">
        <f t="shared" si="722"/>
        <v>0</v>
      </c>
      <c r="BT506" s="132">
        <f t="shared" si="722"/>
        <v>8.5227272727272723E-4</v>
      </c>
      <c r="BU506" s="130">
        <f t="shared" si="722"/>
        <v>4.4974139869574995E-4</v>
      </c>
      <c r="BV506" s="134">
        <f t="shared" si="722"/>
        <v>1.4499057561258518E-3</v>
      </c>
      <c r="BW506" s="135">
        <f t="shared" si="722"/>
        <v>2.7502750275027501E-4</v>
      </c>
      <c r="BX506" s="130">
        <f t="shared" si="722"/>
        <v>7.27802037845706E-4</v>
      </c>
      <c r="BY506" s="131">
        <f t="shared" si="722"/>
        <v>4.2091970956540037E-4</v>
      </c>
      <c r="BZ506" s="132">
        <f t="shared" si="722"/>
        <v>2.7138883234954883E-4</v>
      </c>
      <c r="CA506" s="133">
        <f t="shared" si="722"/>
        <v>0</v>
      </c>
      <c r="CB506" s="130">
        <f t="shared" si="722"/>
        <v>5.0352467270896274E-4</v>
      </c>
      <c r="CC506" s="131">
        <f t="shared" si="722"/>
        <v>0</v>
      </c>
      <c r="CD506" s="132">
        <f t="shared" si="722"/>
        <v>0</v>
      </c>
      <c r="CE506" s="133">
        <f t="shared" si="722"/>
        <v>0</v>
      </c>
      <c r="CF506" s="130">
        <f t="shared" si="722"/>
        <v>0</v>
      </c>
      <c r="CG506" s="131">
        <f t="shared" si="722"/>
        <v>0</v>
      </c>
      <c r="CH506" s="132">
        <f t="shared" si="722"/>
        <v>0</v>
      </c>
      <c r="CI506" s="130">
        <f t="shared" si="722"/>
        <v>0</v>
      </c>
      <c r="CJ506" s="136">
        <f t="shared" si="722"/>
        <v>2.5700920549327154E-3</v>
      </c>
      <c r="CK506" s="137">
        <f t="shared" si="722"/>
        <v>1.3228944931510144E-4</v>
      </c>
    </row>
    <row r="507" spans="1:89" ht="14" thickBot="1">
      <c r="A507" s="147" t="s">
        <v>18</v>
      </c>
      <c r="B507" s="199">
        <v>908</v>
      </c>
      <c r="C507" s="200">
        <v>0</v>
      </c>
      <c r="D507" s="201">
        <v>342</v>
      </c>
      <c r="E507" s="202">
        <v>52</v>
      </c>
      <c r="F507" s="199">
        <v>145</v>
      </c>
      <c r="G507" s="203">
        <v>45</v>
      </c>
      <c r="H507" s="201">
        <v>595</v>
      </c>
      <c r="I507" s="202">
        <v>209</v>
      </c>
      <c r="J507" s="199">
        <v>21</v>
      </c>
      <c r="K507" s="203">
        <v>44</v>
      </c>
      <c r="L507" s="201">
        <v>44</v>
      </c>
      <c r="M507" s="199">
        <v>140</v>
      </c>
      <c r="N507" s="204">
        <v>248</v>
      </c>
      <c r="O507" s="205">
        <v>189</v>
      </c>
      <c r="P507" s="199">
        <v>129</v>
      </c>
      <c r="Q507" s="203">
        <v>102</v>
      </c>
      <c r="R507" s="201">
        <v>350</v>
      </c>
      <c r="S507" s="202">
        <v>349</v>
      </c>
      <c r="T507" s="199">
        <v>50</v>
      </c>
      <c r="U507" s="203">
        <v>98</v>
      </c>
      <c r="V507" s="201">
        <v>131</v>
      </c>
      <c r="W507" s="202">
        <v>168</v>
      </c>
      <c r="X507" s="199">
        <v>214</v>
      </c>
      <c r="Y507" s="203">
        <v>147</v>
      </c>
      <c r="Z507" s="201">
        <v>981</v>
      </c>
      <c r="AA507" s="199">
        <v>293</v>
      </c>
      <c r="AB507" s="173">
        <f t="shared" si="720"/>
        <v>4158</v>
      </c>
      <c r="AC507" s="174">
        <f t="shared" si="721"/>
        <v>1836</v>
      </c>
      <c r="AE507" s="254" t="str">
        <f>$AE$11</f>
        <v>09:00 - 09:59</v>
      </c>
      <c r="AF507" s="127">
        <f>SUMIF($A$9:$A$32,$AE507,B$505:B$528)</f>
        <v>2137</v>
      </c>
      <c r="AG507" s="200">
        <f t="shared" si="718"/>
        <v>916</v>
      </c>
      <c r="AH507" s="201">
        <f t="shared" si="718"/>
        <v>805</v>
      </c>
      <c r="AI507" s="202">
        <f t="shared" si="718"/>
        <v>494</v>
      </c>
      <c r="AJ507" s="199">
        <f t="shared" si="718"/>
        <v>350</v>
      </c>
      <c r="AK507" s="203">
        <f t="shared" si="718"/>
        <v>162</v>
      </c>
      <c r="AL507" s="201">
        <f t="shared" si="718"/>
        <v>1229</v>
      </c>
      <c r="AM507" s="202">
        <f t="shared" si="718"/>
        <v>1216</v>
      </c>
      <c r="AN507" s="199">
        <f t="shared" si="718"/>
        <v>127</v>
      </c>
      <c r="AO507" s="203">
        <f t="shared" si="718"/>
        <v>307</v>
      </c>
      <c r="AP507" s="201">
        <f t="shared" si="718"/>
        <v>107</v>
      </c>
      <c r="AQ507" s="199">
        <f t="shared" si="718"/>
        <v>695</v>
      </c>
      <c r="AR507" s="204">
        <f t="shared" si="718"/>
        <v>714</v>
      </c>
      <c r="AS507" s="205">
        <f t="shared" si="718"/>
        <v>1286</v>
      </c>
      <c r="AT507" s="199">
        <f t="shared" si="718"/>
        <v>494</v>
      </c>
      <c r="AU507" s="203">
        <f t="shared" si="718"/>
        <v>446</v>
      </c>
      <c r="AV507" s="201">
        <f t="shared" si="718"/>
        <v>1069</v>
      </c>
      <c r="AW507" s="202">
        <f t="shared" si="718"/>
        <v>772</v>
      </c>
      <c r="AX507" s="199">
        <f t="shared" si="718"/>
        <v>92</v>
      </c>
      <c r="AY507" s="203">
        <f t="shared" si="718"/>
        <v>122</v>
      </c>
      <c r="AZ507" s="201">
        <f t="shared" si="718"/>
        <v>330</v>
      </c>
      <c r="BA507" s="202">
        <f t="shared" si="718"/>
        <v>1200</v>
      </c>
      <c r="BB507" s="199">
        <f t="shared" si="718"/>
        <v>482</v>
      </c>
      <c r="BC507" s="203">
        <f t="shared" si="718"/>
        <v>371</v>
      </c>
      <c r="BD507" s="201">
        <f t="shared" si="718"/>
        <v>1889</v>
      </c>
      <c r="BE507" s="199">
        <f t="shared" si="718"/>
        <v>1648</v>
      </c>
      <c r="BF507" s="173">
        <f>SUM(AF507,AH507,AJ507,AL507,AN507,AP507,AR507,AT507,AV507,AX507,AZ507,BB507,BD507)</f>
        <v>9825</v>
      </c>
      <c r="BG507" s="174">
        <f>SUM(AG507,AI507,AK507,AM507,AO507,AQ507,AS507,AU507,AW507,AY507,BA507,BC507,BE507)</f>
        <v>9635</v>
      </c>
      <c r="BI507" s="147" t="s">
        <v>18</v>
      </c>
      <c r="BJ507" s="130">
        <f t="shared" ref="BJ507:CK507" si="723">B507/B529</f>
        <v>2.8556153096204046E-2</v>
      </c>
      <c r="BK507" s="131">
        <f t="shared" si="723"/>
        <v>0</v>
      </c>
      <c r="BL507" s="132">
        <f t="shared" si="723"/>
        <v>3.1590615185664139E-2</v>
      </c>
      <c r="BM507" s="133">
        <f t="shared" si="723"/>
        <v>6.0338825713622648E-3</v>
      </c>
      <c r="BN507" s="130">
        <f t="shared" si="723"/>
        <v>2.3356958762886598E-2</v>
      </c>
      <c r="BO507" s="131">
        <f t="shared" si="723"/>
        <v>1.3392857142857142E-2</v>
      </c>
      <c r="BP507" s="132">
        <f t="shared" si="723"/>
        <v>2.6319281638430576E-2</v>
      </c>
      <c r="BQ507" s="133">
        <f t="shared" si="723"/>
        <v>8.1787587070517344E-3</v>
      </c>
      <c r="BR507" s="130">
        <f t="shared" si="723"/>
        <v>1.0401188707280832E-2</v>
      </c>
      <c r="BS507" s="131">
        <f t="shared" si="723"/>
        <v>1.5027322404371584E-2</v>
      </c>
      <c r="BT507" s="132">
        <f t="shared" si="723"/>
        <v>1.2500000000000001E-2</v>
      </c>
      <c r="BU507" s="130">
        <f t="shared" si="723"/>
        <v>1.5740948954351248E-2</v>
      </c>
      <c r="BV507" s="134">
        <f t="shared" si="723"/>
        <v>1.7978831375960562E-2</v>
      </c>
      <c r="BW507" s="135">
        <f t="shared" si="723"/>
        <v>1.0396039603960397E-2</v>
      </c>
      <c r="BX507" s="130">
        <f t="shared" si="723"/>
        <v>1.5647743813682679E-2</v>
      </c>
      <c r="BY507" s="131">
        <f t="shared" si="723"/>
        <v>1.0733452593917709E-2</v>
      </c>
      <c r="BZ507" s="132">
        <f t="shared" si="723"/>
        <v>2.3746522830585523E-2</v>
      </c>
      <c r="CA507" s="133">
        <f t="shared" si="723"/>
        <v>2.198286722096246E-2</v>
      </c>
      <c r="CB507" s="130">
        <f t="shared" si="723"/>
        <v>2.5176233635448138E-2</v>
      </c>
      <c r="CC507" s="131">
        <f t="shared" si="723"/>
        <v>3.5507246376811595E-2</v>
      </c>
      <c r="CD507" s="132">
        <f t="shared" si="723"/>
        <v>1.1776339446242359E-2</v>
      </c>
      <c r="CE507" s="133">
        <f t="shared" si="723"/>
        <v>1.1722838601632824E-2</v>
      </c>
      <c r="CF507" s="130">
        <f t="shared" si="723"/>
        <v>2.5792455104254548E-2</v>
      </c>
      <c r="CG507" s="131">
        <f t="shared" si="723"/>
        <v>2.4618991793669401E-2</v>
      </c>
      <c r="CH507" s="132">
        <f t="shared" si="723"/>
        <v>3.127191584316226E-2</v>
      </c>
      <c r="CI507" s="130">
        <f t="shared" si="723"/>
        <v>9.6220156973498405E-3</v>
      </c>
      <c r="CJ507" s="136">
        <f t="shared" si="723"/>
        <v>2.4968324215911754E-2</v>
      </c>
      <c r="CK507" s="137">
        <f t="shared" si="723"/>
        <v>1.104015586102392E-2</v>
      </c>
    </row>
    <row r="508" spans="1:89" ht="15" thickTop="1" thickBot="1">
      <c r="A508" s="138" t="s">
        <v>19</v>
      </c>
      <c r="B508" s="192">
        <v>1078</v>
      </c>
      <c r="C508" s="193">
        <v>576</v>
      </c>
      <c r="D508" s="194">
        <v>457</v>
      </c>
      <c r="E508" s="195">
        <v>300</v>
      </c>
      <c r="F508" s="192">
        <v>206</v>
      </c>
      <c r="G508" s="196">
        <v>315</v>
      </c>
      <c r="H508" s="194">
        <v>680</v>
      </c>
      <c r="I508" s="195">
        <v>881</v>
      </c>
      <c r="J508" s="192">
        <v>47</v>
      </c>
      <c r="K508" s="196">
        <v>105</v>
      </c>
      <c r="L508" s="194">
        <v>100</v>
      </c>
      <c r="M508" s="192">
        <v>248</v>
      </c>
      <c r="N508" s="197">
        <v>447</v>
      </c>
      <c r="O508" s="198">
        <v>524</v>
      </c>
      <c r="P508" s="192">
        <v>247</v>
      </c>
      <c r="Q508" s="196">
        <v>207</v>
      </c>
      <c r="R508" s="194">
        <v>516</v>
      </c>
      <c r="S508" s="195">
        <v>731</v>
      </c>
      <c r="T508" s="192">
        <v>88</v>
      </c>
      <c r="U508" s="196">
        <v>139</v>
      </c>
      <c r="V508" s="194">
        <v>247</v>
      </c>
      <c r="W508" s="195">
        <v>413</v>
      </c>
      <c r="X508" s="192">
        <v>358</v>
      </c>
      <c r="Y508" s="196">
        <v>213</v>
      </c>
      <c r="Z508" s="194">
        <v>1164</v>
      </c>
      <c r="AA508" s="192">
        <v>927</v>
      </c>
      <c r="AB508" s="173">
        <f t="shared" si="720"/>
        <v>5635</v>
      </c>
      <c r="AC508" s="174">
        <f t="shared" si="721"/>
        <v>5579</v>
      </c>
      <c r="AE508" s="253" t="s">
        <v>13</v>
      </c>
      <c r="AF508" s="20">
        <f t="shared" ref="AF508:BG508" si="724">SUM(AF505:AF507)</f>
        <v>5771</v>
      </c>
      <c r="AG508" s="21">
        <f t="shared" si="724"/>
        <v>2053</v>
      </c>
      <c r="AH508" s="20">
        <f t="shared" si="724"/>
        <v>1982</v>
      </c>
      <c r="AI508" s="21">
        <f t="shared" si="724"/>
        <v>1369</v>
      </c>
      <c r="AJ508" s="20">
        <f t="shared" si="724"/>
        <v>899</v>
      </c>
      <c r="AK508" s="21">
        <f t="shared" si="724"/>
        <v>467</v>
      </c>
      <c r="AL508" s="20">
        <f t="shared" si="724"/>
        <v>3106</v>
      </c>
      <c r="AM508" s="21">
        <f t="shared" si="724"/>
        <v>3134</v>
      </c>
      <c r="AN508" s="20">
        <f t="shared" si="724"/>
        <v>286</v>
      </c>
      <c r="AO508" s="21">
        <f t="shared" si="724"/>
        <v>615</v>
      </c>
      <c r="AP508" s="20">
        <f t="shared" si="724"/>
        <v>336</v>
      </c>
      <c r="AQ508" s="21">
        <f t="shared" si="724"/>
        <v>1650</v>
      </c>
      <c r="AR508" s="20">
        <f t="shared" si="724"/>
        <v>1962</v>
      </c>
      <c r="AS508" s="21">
        <f t="shared" si="724"/>
        <v>3192</v>
      </c>
      <c r="AT508" s="20">
        <f t="shared" si="724"/>
        <v>1286</v>
      </c>
      <c r="AU508" s="21">
        <f t="shared" si="724"/>
        <v>1219</v>
      </c>
      <c r="AV508" s="20">
        <f t="shared" si="724"/>
        <v>2607</v>
      </c>
      <c r="AW508" s="21">
        <f t="shared" si="724"/>
        <v>2030</v>
      </c>
      <c r="AX508" s="20">
        <f t="shared" si="724"/>
        <v>297</v>
      </c>
      <c r="AY508" s="21">
        <f t="shared" si="724"/>
        <v>428</v>
      </c>
      <c r="AZ508" s="20">
        <f t="shared" si="724"/>
        <v>1053</v>
      </c>
      <c r="BA508" s="21">
        <f t="shared" si="724"/>
        <v>2475</v>
      </c>
      <c r="BB508" s="20">
        <f t="shared" si="724"/>
        <v>1379</v>
      </c>
      <c r="BC508" s="21">
        <f t="shared" si="724"/>
        <v>972</v>
      </c>
      <c r="BD508" s="20">
        <f t="shared" si="724"/>
        <v>5001</v>
      </c>
      <c r="BE508" s="21">
        <f t="shared" si="724"/>
        <v>4332</v>
      </c>
      <c r="BF508" s="175">
        <f t="shared" si="724"/>
        <v>25965</v>
      </c>
      <c r="BG508" s="176">
        <f t="shared" si="724"/>
        <v>23936</v>
      </c>
      <c r="BI508" s="138" t="s">
        <v>19</v>
      </c>
      <c r="BJ508" s="130">
        <f t="shared" ref="BJ508:CK508" si="725">B508/B529</f>
        <v>3.3902569424788503E-2</v>
      </c>
      <c r="BK508" s="131">
        <f t="shared" si="725"/>
        <v>2.8979673978667742E-2</v>
      </c>
      <c r="BL508" s="132">
        <f t="shared" si="725"/>
        <v>4.2213190467393309E-2</v>
      </c>
      <c r="BM508" s="133">
        <f t="shared" si="725"/>
        <v>3.4810860988628449E-2</v>
      </c>
      <c r="BN508" s="130">
        <f t="shared" si="725"/>
        <v>3.318298969072165E-2</v>
      </c>
      <c r="BO508" s="131">
        <f t="shared" si="725"/>
        <v>9.375E-2</v>
      </c>
      <c r="BP508" s="132">
        <f t="shared" si="725"/>
        <v>3.0079179015349226E-2</v>
      </c>
      <c r="BQ508" s="133">
        <f t="shared" si="725"/>
        <v>3.4476011583313766E-2</v>
      </c>
      <c r="BR508" s="130">
        <f t="shared" si="725"/>
        <v>2.3278850916295196E-2</v>
      </c>
      <c r="BS508" s="131">
        <f t="shared" si="725"/>
        <v>3.5860655737704916E-2</v>
      </c>
      <c r="BT508" s="132">
        <f t="shared" si="725"/>
        <v>2.8409090909090908E-2</v>
      </c>
      <c r="BU508" s="130">
        <f t="shared" si="725"/>
        <v>2.7883966719136496E-2</v>
      </c>
      <c r="BV508" s="134">
        <f t="shared" si="725"/>
        <v>3.2405393649412785E-2</v>
      </c>
      <c r="BW508" s="135">
        <f t="shared" si="725"/>
        <v>2.8822882288228824E-2</v>
      </c>
      <c r="BX508" s="130">
        <f t="shared" si="725"/>
        <v>2.9961183891314896E-2</v>
      </c>
      <c r="BY508" s="131">
        <f t="shared" si="725"/>
        <v>2.1782594970009471E-2</v>
      </c>
      <c r="BZ508" s="132">
        <f t="shared" si="725"/>
        <v>3.5009159373091799E-2</v>
      </c>
      <c r="CA508" s="133">
        <f t="shared" si="725"/>
        <v>4.6044343663391281E-2</v>
      </c>
      <c r="CB508" s="130">
        <f t="shared" si="725"/>
        <v>4.4310171198388724E-2</v>
      </c>
      <c r="CC508" s="131">
        <f t="shared" si="725"/>
        <v>5.0362318840579713E-2</v>
      </c>
      <c r="CD508" s="132">
        <f t="shared" si="725"/>
        <v>2.2204243078029484E-2</v>
      </c>
      <c r="CE508" s="133">
        <f t="shared" si="725"/>
        <v>2.8818644895680694E-2</v>
      </c>
      <c r="CF508" s="130">
        <f t="shared" si="725"/>
        <v>4.314812582861275E-2</v>
      </c>
      <c r="CG508" s="131">
        <f t="shared" si="725"/>
        <v>3.5672416680623008E-2</v>
      </c>
      <c r="CH508" s="132">
        <f t="shared" si="725"/>
        <v>3.7105514823079375E-2</v>
      </c>
      <c r="CI508" s="130">
        <f t="shared" si="725"/>
        <v>3.0442350004925945E-2</v>
      </c>
      <c r="CJ508" s="136">
        <f t="shared" si="725"/>
        <v>3.3837543760621147E-2</v>
      </c>
      <c r="CK508" s="137">
        <f t="shared" si="725"/>
        <v>3.3547401714952317E-2</v>
      </c>
    </row>
    <row r="509" spans="1:89" ht="14" thickTop="1">
      <c r="A509" s="147" t="s">
        <v>20</v>
      </c>
      <c r="B509" s="199">
        <v>1540</v>
      </c>
      <c r="C509" s="200">
        <v>455</v>
      </c>
      <c r="D509" s="201">
        <v>521</v>
      </c>
      <c r="E509" s="202">
        <v>456</v>
      </c>
      <c r="F509" s="199">
        <v>225</v>
      </c>
      <c r="G509" s="203">
        <v>155</v>
      </c>
      <c r="H509" s="201">
        <v>827</v>
      </c>
      <c r="I509" s="202">
        <v>998</v>
      </c>
      <c r="J509" s="199">
        <v>64</v>
      </c>
      <c r="K509" s="203">
        <v>124</v>
      </c>
      <c r="L509" s="201">
        <v>121</v>
      </c>
      <c r="M509" s="199">
        <v>392</v>
      </c>
      <c r="N509" s="204">
        <v>562</v>
      </c>
      <c r="O509" s="205">
        <v>758</v>
      </c>
      <c r="P509" s="199">
        <v>356</v>
      </c>
      <c r="Q509" s="203">
        <v>343</v>
      </c>
      <c r="R509" s="201">
        <v>664</v>
      </c>
      <c r="S509" s="202">
        <v>581</v>
      </c>
      <c r="T509" s="199">
        <v>93</v>
      </c>
      <c r="U509" s="203">
        <v>157</v>
      </c>
      <c r="V509" s="201">
        <v>363</v>
      </c>
      <c r="W509" s="202">
        <v>512</v>
      </c>
      <c r="X509" s="199">
        <v>456</v>
      </c>
      <c r="Y509" s="203">
        <v>285</v>
      </c>
      <c r="Z509" s="201">
        <v>1347</v>
      </c>
      <c r="AA509" s="199">
        <v>1180</v>
      </c>
      <c r="AB509" s="173">
        <f t="shared" si="720"/>
        <v>7139</v>
      </c>
      <c r="AC509" s="174">
        <f t="shared" si="721"/>
        <v>6396</v>
      </c>
      <c r="BI509" s="147" t="s">
        <v>20</v>
      </c>
      <c r="BJ509" s="130">
        <f t="shared" ref="BJ509:CK509" si="726">B509/B529</f>
        <v>4.8432242035412146E-2</v>
      </c>
      <c r="BK509" s="131">
        <f t="shared" si="726"/>
        <v>2.2891929965787886E-2</v>
      </c>
      <c r="BL509" s="132">
        <f t="shared" si="726"/>
        <v>4.8124884537225202E-2</v>
      </c>
      <c r="BM509" s="133">
        <f t="shared" si="726"/>
        <v>5.2912508702715244E-2</v>
      </c>
      <c r="BN509" s="130">
        <f t="shared" si="726"/>
        <v>3.6243556701030931E-2</v>
      </c>
      <c r="BO509" s="131">
        <f t="shared" si="726"/>
        <v>4.6130952380952384E-2</v>
      </c>
      <c r="BP509" s="132">
        <f t="shared" si="726"/>
        <v>3.6581589773079133E-2</v>
      </c>
      <c r="BQ509" s="133">
        <f t="shared" si="726"/>
        <v>3.905455114659153E-2</v>
      </c>
      <c r="BR509" s="130">
        <f t="shared" si="726"/>
        <v>3.1698860822189201E-2</v>
      </c>
      <c r="BS509" s="131">
        <f t="shared" si="726"/>
        <v>4.2349726775956283E-2</v>
      </c>
      <c r="BT509" s="132">
        <f t="shared" si="726"/>
        <v>3.4375000000000003E-2</v>
      </c>
      <c r="BU509" s="130">
        <f t="shared" si="726"/>
        <v>4.4074657072183492E-2</v>
      </c>
      <c r="BV509" s="134">
        <f t="shared" si="726"/>
        <v>4.0742351747136439E-2</v>
      </c>
      <c r="BW509" s="135">
        <f t="shared" si="726"/>
        <v>4.1694169416941693E-2</v>
      </c>
      <c r="BX509" s="130">
        <f t="shared" si="726"/>
        <v>4.3182920912178555E-2</v>
      </c>
      <c r="BY509" s="131">
        <f t="shared" si="726"/>
        <v>3.6093865095233081E-2</v>
      </c>
      <c r="BZ509" s="132">
        <f t="shared" si="726"/>
        <v>4.5050546170025102E-2</v>
      </c>
      <c r="CA509" s="133">
        <f t="shared" si="726"/>
        <v>3.6596119929453261E-2</v>
      </c>
      <c r="CB509" s="130">
        <f t="shared" si="726"/>
        <v>4.6827794561933533E-2</v>
      </c>
      <c r="CC509" s="131">
        <f t="shared" si="726"/>
        <v>5.6884057971014493E-2</v>
      </c>
      <c r="CD509" s="132">
        <f t="shared" si="726"/>
        <v>3.2632146709816616E-2</v>
      </c>
      <c r="CE509" s="133">
        <f t="shared" si="726"/>
        <v>3.5726746214500033E-2</v>
      </c>
      <c r="CF509" s="130">
        <f t="shared" si="726"/>
        <v>5.4959623960467642E-2</v>
      </c>
      <c r="CG509" s="131">
        <f t="shared" si="726"/>
        <v>4.7730698375481495E-2</v>
      </c>
      <c r="CH509" s="132">
        <f t="shared" si="726"/>
        <v>4.2939113802996497E-2</v>
      </c>
      <c r="CI509" s="130">
        <f t="shared" si="726"/>
        <v>3.8750779941545431E-2</v>
      </c>
      <c r="CJ509" s="136">
        <f t="shared" si="726"/>
        <v>4.2868895280758539E-2</v>
      </c>
      <c r="CK509" s="137">
        <f t="shared" si="726"/>
        <v>3.846015080997222E-2</v>
      </c>
    </row>
    <row r="510" spans="1:89" ht="14" thickBot="1">
      <c r="A510" s="138" t="s">
        <v>21</v>
      </c>
      <c r="B510" s="192">
        <v>2094</v>
      </c>
      <c r="C510" s="193">
        <v>682</v>
      </c>
      <c r="D510" s="194">
        <v>656</v>
      </c>
      <c r="E510" s="195">
        <v>419</v>
      </c>
      <c r="F510" s="192">
        <v>324</v>
      </c>
      <c r="G510" s="196">
        <v>150</v>
      </c>
      <c r="H510" s="194">
        <v>1050</v>
      </c>
      <c r="I510" s="195">
        <v>920</v>
      </c>
      <c r="J510" s="192">
        <v>95</v>
      </c>
      <c r="K510" s="196">
        <v>184</v>
      </c>
      <c r="L510" s="194">
        <v>108</v>
      </c>
      <c r="M510" s="192">
        <v>563</v>
      </c>
      <c r="N510" s="197">
        <v>686</v>
      </c>
      <c r="O510" s="198">
        <v>1148</v>
      </c>
      <c r="P510" s="192">
        <v>436</v>
      </c>
      <c r="Q510" s="196">
        <v>430</v>
      </c>
      <c r="R510" s="194">
        <v>874</v>
      </c>
      <c r="S510" s="195">
        <v>677</v>
      </c>
      <c r="T510" s="192">
        <v>112</v>
      </c>
      <c r="U510" s="196">
        <v>149</v>
      </c>
      <c r="V510" s="194">
        <v>360</v>
      </c>
      <c r="W510" s="195">
        <v>763</v>
      </c>
      <c r="X510" s="192">
        <v>441</v>
      </c>
      <c r="Y510" s="196">
        <v>316</v>
      </c>
      <c r="Z510" s="194">
        <v>1765</v>
      </c>
      <c r="AA510" s="192">
        <v>1504</v>
      </c>
      <c r="AB510" s="173">
        <f t="shared" si="720"/>
        <v>9001</v>
      </c>
      <c r="AC510" s="174">
        <f t="shared" si="721"/>
        <v>7905</v>
      </c>
      <c r="AE510" s="246" t="s">
        <v>88</v>
      </c>
      <c r="BI510" s="138" t="s">
        <v>21</v>
      </c>
      <c r="BJ510" s="130">
        <f t="shared" ref="BJ510:CK510" si="727">B510/B529</f>
        <v>6.5855269365034441E-2</v>
      </c>
      <c r="BK510" s="131">
        <f t="shared" si="727"/>
        <v>3.4312738981686457E-2</v>
      </c>
      <c r="BL510" s="132">
        <f t="shared" si="727"/>
        <v>6.0594864215776832E-2</v>
      </c>
      <c r="BM510" s="133">
        <f t="shared" si="727"/>
        <v>4.8619169180784405E-2</v>
      </c>
      <c r="BN510" s="130">
        <f t="shared" si="727"/>
        <v>5.2190721649484538E-2</v>
      </c>
      <c r="BO510" s="131">
        <f t="shared" si="727"/>
        <v>4.4642857142857144E-2</v>
      </c>
      <c r="BP510" s="132">
        <f t="shared" si="727"/>
        <v>4.644579112664219E-2</v>
      </c>
      <c r="BQ510" s="133">
        <f t="shared" si="727"/>
        <v>3.6002191437739688E-2</v>
      </c>
      <c r="BR510" s="130">
        <f t="shared" si="727"/>
        <v>4.7052996532937097E-2</v>
      </c>
      <c r="BS510" s="131">
        <f t="shared" si="727"/>
        <v>6.2841530054644809E-2</v>
      </c>
      <c r="BT510" s="132">
        <f t="shared" si="727"/>
        <v>3.0681818181818182E-2</v>
      </c>
      <c r="BU510" s="130">
        <f t="shared" si="727"/>
        <v>6.3301101866426804E-2</v>
      </c>
      <c r="BV510" s="134">
        <f t="shared" si="727"/>
        <v>4.9731767435116717E-2</v>
      </c>
      <c r="BW510" s="135">
        <f t="shared" si="727"/>
        <v>6.3146314631463141E-2</v>
      </c>
      <c r="BX510" s="130">
        <f t="shared" si="727"/>
        <v>5.2886948083454635E-2</v>
      </c>
      <c r="BY510" s="131">
        <f t="shared" si="727"/>
        <v>4.5248868778280542E-2</v>
      </c>
      <c r="BZ510" s="132">
        <f t="shared" si="727"/>
        <v>5.9298459868376417E-2</v>
      </c>
      <c r="CA510" s="133">
        <f t="shared" si="727"/>
        <v>4.2642983119173597E-2</v>
      </c>
      <c r="CB510" s="130">
        <f t="shared" si="727"/>
        <v>5.6394763343403827E-2</v>
      </c>
      <c r="CC510" s="131">
        <f t="shared" si="727"/>
        <v>5.398550724637681E-2</v>
      </c>
      <c r="CD510" s="132">
        <f t="shared" si="727"/>
        <v>3.2362459546925564E-2</v>
      </c>
      <c r="CE510" s="133">
        <f t="shared" si="727"/>
        <v>5.3241225315749076E-2</v>
      </c>
      <c r="CF510" s="130">
        <f t="shared" si="727"/>
        <v>5.3151741593346992E-2</v>
      </c>
      <c r="CG510" s="131">
        <f t="shared" si="727"/>
        <v>5.2922458549656673E-2</v>
      </c>
      <c r="CH510" s="132">
        <f t="shared" si="727"/>
        <v>5.6263946445648708E-2</v>
      </c>
      <c r="CI510" s="130">
        <f t="shared" si="727"/>
        <v>4.9390824603461302E-2</v>
      </c>
      <c r="CJ510" s="136">
        <f t="shared" si="727"/>
        <v>5.4049996697311614E-2</v>
      </c>
      <c r="CK510" s="137">
        <f t="shared" si="727"/>
        <v>4.7534004401630768E-2</v>
      </c>
    </row>
    <row r="511" spans="1:89" ht="15" thickTop="1" thickBot="1">
      <c r="A511" s="147" t="s">
        <v>22</v>
      </c>
      <c r="B511" s="199">
        <v>2137</v>
      </c>
      <c r="C511" s="200">
        <v>916</v>
      </c>
      <c r="D511" s="201">
        <v>805</v>
      </c>
      <c r="E511" s="202">
        <v>494</v>
      </c>
      <c r="F511" s="199">
        <v>350</v>
      </c>
      <c r="G511" s="203">
        <v>162</v>
      </c>
      <c r="H511" s="201">
        <v>1229</v>
      </c>
      <c r="I511" s="202">
        <v>1216</v>
      </c>
      <c r="J511" s="199">
        <v>127</v>
      </c>
      <c r="K511" s="203">
        <v>307</v>
      </c>
      <c r="L511" s="201">
        <v>107</v>
      </c>
      <c r="M511" s="199">
        <v>695</v>
      </c>
      <c r="N511" s="204">
        <v>714</v>
      </c>
      <c r="O511" s="205">
        <v>1286</v>
      </c>
      <c r="P511" s="199">
        <v>494</v>
      </c>
      <c r="Q511" s="203">
        <v>446</v>
      </c>
      <c r="R511" s="201">
        <v>1069</v>
      </c>
      <c r="S511" s="202">
        <v>772</v>
      </c>
      <c r="T511" s="199">
        <v>92</v>
      </c>
      <c r="U511" s="203">
        <v>122</v>
      </c>
      <c r="V511" s="201">
        <v>330</v>
      </c>
      <c r="W511" s="202">
        <v>1200</v>
      </c>
      <c r="X511" s="199">
        <v>482</v>
      </c>
      <c r="Y511" s="203">
        <v>371</v>
      </c>
      <c r="Z511" s="201">
        <v>1889</v>
      </c>
      <c r="AA511" s="199">
        <v>1648</v>
      </c>
      <c r="AB511" s="173">
        <f t="shared" si="720"/>
        <v>9825</v>
      </c>
      <c r="AC511" s="174">
        <f t="shared" si="721"/>
        <v>9635</v>
      </c>
      <c r="AE511" s="315" t="s">
        <v>0</v>
      </c>
      <c r="AF511" s="309" t="s">
        <v>1</v>
      </c>
      <c r="AG511" s="310"/>
      <c r="AH511" s="309" t="s">
        <v>2</v>
      </c>
      <c r="AI511" s="310"/>
      <c r="AJ511" s="309" t="s">
        <v>3</v>
      </c>
      <c r="AK511" s="310"/>
      <c r="AL511" s="309" t="s">
        <v>4</v>
      </c>
      <c r="AM511" s="310"/>
      <c r="AN511" s="309" t="s">
        <v>5</v>
      </c>
      <c r="AO511" s="310"/>
      <c r="AP511" s="309" t="s">
        <v>6</v>
      </c>
      <c r="AQ511" s="310"/>
      <c r="AR511" s="309" t="s">
        <v>7</v>
      </c>
      <c r="AS511" s="310"/>
      <c r="AT511" s="309" t="s">
        <v>8</v>
      </c>
      <c r="AU511" s="310"/>
      <c r="AV511" s="309" t="s">
        <v>9</v>
      </c>
      <c r="AW511" s="310"/>
      <c r="AX511" s="309" t="s">
        <v>10</v>
      </c>
      <c r="AY511" s="310"/>
      <c r="AZ511" s="309" t="s">
        <v>11</v>
      </c>
      <c r="BA511" s="310"/>
      <c r="BB511" s="309" t="s">
        <v>12</v>
      </c>
      <c r="BC511" s="310"/>
      <c r="BD511" s="311" t="s">
        <v>40</v>
      </c>
      <c r="BE511" s="312"/>
      <c r="BF511" s="313" t="s">
        <v>41</v>
      </c>
      <c r="BG511" s="314"/>
      <c r="BI511" s="147" t="s">
        <v>22</v>
      </c>
      <c r="BJ511" s="130">
        <f t="shared" ref="BJ511:CK511" si="728">B511/B529</f>
        <v>6.7207598201088153E-2</v>
      </c>
      <c r="BK511" s="131">
        <f t="shared" si="728"/>
        <v>4.6085731535520223E-2</v>
      </c>
      <c r="BL511" s="132">
        <f t="shared" si="728"/>
        <v>7.4358026972104196E-2</v>
      </c>
      <c r="BM511" s="133">
        <f t="shared" si="728"/>
        <v>5.7321884427941519E-2</v>
      </c>
      <c r="BN511" s="130">
        <f t="shared" si="728"/>
        <v>5.6378865979381444E-2</v>
      </c>
      <c r="BO511" s="131">
        <f t="shared" si="728"/>
        <v>4.8214285714285716E-2</v>
      </c>
      <c r="BP511" s="132">
        <f t="shared" si="728"/>
        <v>5.4363692661565002E-2</v>
      </c>
      <c r="BQ511" s="133">
        <f t="shared" si="728"/>
        <v>4.7585505204664633E-2</v>
      </c>
      <c r="BR511" s="130">
        <f t="shared" si="728"/>
        <v>6.2902426944031697E-2</v>
      </c>
      <c r="BS511" s="131">
        <f t="shared" si="728"/>
        <v>0.10484972677595629</v>
      </c>
      <c r="BT511" s="132">
        <f t="shared" si="728"/>
        <v>3.0397727272727274E-2</v>
      </c>
      <c r="BU511" s="130">
        <f t="shared" si="728"/>
        <v>7.8142568023386552E-2</v>
      </c>
      <c r="BV511" s="134">
        <f t="shared" si="728"/>
        <v>5.1761635493692913E-2</v>
      </c>
      <c r="BW511" s="135">
        <f t="shared" si="728"/>
        <v>7.0737073707370743E-2</v>
      </c>
      <c r="BX511" s="130">
        <f t="shared" si="728"/>
        <v>5.9922367782629792E-2</v>
      </c>
      <c r="BY511" s="131">
        <f t="shared" si="728"/>
        <v>4.6932547616542142E-2</v>
      </c>
      <c r="BZ511" s="132">
        <f t="shared" si="728"/>
        <v>7.2528665445416918E-2</v>
      </c>
      <c r="CA511" s="133">
        <f t="shared" si="728"/>
        <v>4.8626858150667675E-2</v>
      </c>
      <c r="CB511" s="130">
        <f t="shared" si="728"/>
        <v>4.632426988922457E-2</v>
      </c>
      <c r="CC511" s="131">
        <f t="shared" si="728"/>
        <v>4.4202898550724637E-2</v>
      </c>
      <c r="CD511" s="132">
        <f t="shared" si="728"/>
        <v>2.9665587918015102E-2</v>
      </c>
      <c r="CE511" s="133">
        <f t="shared" si="728"/>
        <v>8.3734561440234459E-2</v>
      </c>
      <c r="CF511" s="130">
        <f t="shared" si="728"/>
        <v>5.8093286730143426E-2</v>
      </c>
      <c r="CG511" s="131">
        <f t="shared" si="728"/>
        <v>6.2133645955451351E-2</v>
      </c>
      <c r="CH511" s="132">
        <f t="shared" si="728"/>
        <v>6.0216767612368508E-2</v>
      </c>
      <c r="CI511" s="130">
        <f t="shared" si="728"/>
        <v>5.4119733342090574E-2</v>
      </c>
      <c r="CJ511" s="136">
        <f t="shared" si="728"/>
        <v>5.8998024391854968E-2</v>
      </c>
      <c r="CK511" s="137">
        <f t="shared" si="728"/>
        <v>5.7936765643227382E-2</v>
      </c>
    </row>
    <row r="512" spans="1:89" ht="15" thickTop="1" thickBot="1">
      <c r="A512" s="138" t="s">
        <v>23</v>
      </c>
      <c r="B512" s="192">
        <v>2282</v>
      </c>
      <c r="C512" s="193">
        <v>1049</v>
      </c>
      <c r="D512" s="194">
        <v>702</v>
      </c>
      <c r="E512" s="195">
        <v>451</v>
      </c>
      <c r="F512" s="192">
        <v>364</v>
      </c>
      <c r="G512" s="196">
        <v>206</v>
      </c>
      <c r="H512" s="194">
        <v>1420</v>
      </c>
      <c r="I512" s="195">
        <v>1448</v>
      </c>
      <c r="J512" s="192">
        <v>92</v>
      </c>
      <c r="K512" s="196">
        <v>295</v>
      </c>
      <c r="L512" s="194">
        <v>119</v>
      </c>
      <c r="M512" s="192">
        <v>715</v>
      </c>
      <c r="N512" s="197">
        <v>778</v>
      </c>
      <c r="O512" s="198">
        <v>1274</v>
      </c>
      <c r="P512" s="192">
        <v>548</v>
      </c>
      <c r="Q512" s="196">
        <v>447</v>
      </c>
      <c r="R512" s="194">
        <v>1123</v>
      </c>
      <c r="S512" s="195">
        <v>794</v>
      </c>
      <c r="T512" s="192">
        <v>129</v>
      </c>
      <c r="U512" s="196">
        <v>141</v>
      </c>
      <c r="V512" s="194">
        <v>345</v>
      </c>
      <c r="W512" s="195">
        <v>1167</v>
      </c>
      <c r="X512" s="192">
        <v>490</v>
      </c>
      <c r="Y512" s="196">
        <v>288</v>
      </c>
      <c r="Z512" s="194">
        <v>2087</v>
      </c>
      <c r="AA512" s="192">
        <v>1869</v>
      </c>
      <c r="AB512" s="173">
        <f t="shared" si="720"/>
        <v>10479</v>
      </c>
      <c r="AC512" s="174">
        <f t="shared" si="721"/>
        <v>10144</v>
      </c>
      <c r="AE512" s="316"/>
      <c r="AF512" s="117" t="s">
        <v>14</v>
      </c>
      <c r="AG512" s="118" t="s">
        <v>15</v>
      </c>
      <c r="AH512" s="119" t="s">
        <v>14</v>
      </c>
      <c r="AI512" s="120" t="s">
        <v>15</v>
      </c>
      <c r="AJ512" s="117" t="s">
        <v>14</v>
      </c>
      <c r="AK512" s="118" t="s">
        <v>15</v>
      </c>
      <c r="AL512" s="119" t="s">
        <v>14</v>
      </c>
      <c r="AM512" s="120" t="s">
        <v>15</v>
      </c>
      <c r="AN512" s="117" t="s">
        <v>14</v>
      </c>
      <c r="AO512" s="118" t="s">
        <v>15</v>
      </c>
      <c r="AP512" s="119" t="s">
        <v>14</v>
      </c>
      <c r="AQ512" s="117" t="s">
        <v>15</v>
      </c>
      <c r="AR512" s="121" t="s">
        <v>14</v>
      </c>
      <c r="AS512" s="122" t="s">
        <v>15</v>
      </c>
      <c r="AT512" s="117" t="s">
        <v>14</v>
      </c>
      <c r="AU512" s="118" t="s">
        <v>15</v>
      </c>
      <c r="AV512" s="119" t="s">
        <v>14</v>
      </c>
      <c r="AW512" s="120" t="s">
        <v>15</v>
      </c>
      <c r="AX512" s="117" t="s">
        <v>14</v>
      </c>
      <c r="AY512" s="118" t="s">
        <v>15</v>
      </c>
      <c r="AZ512" s="119" t="s">
        <v>14</v>
      </c>
      <c r="BA512" s="120" t="s">
        <v>15</v>
      </c>
      <c r="BB512" s="117" t="s">
        <v>14</v>
      </c>
      <c r="BC512" s="118" t="s">
        <v>15</v>
      </c>
      <c r="BD512" s="28" t="s">
        <v>14</v>
      </c>
      <c r="BE512" s="123" t="s">
        <v>15</v>
      </c>
      <c r="BF512" s="177" t="s">
        <v>14</v>
      </c>
      <c r="BG512" s="178" t="s">
        <v>15</v>
      </c>
      <c r="BI512" s="138" t="s">
        <v>23</v>
      </c>
      <c r="BJ512" s="130">
        <f t="shared" ref="BJ512:CK512" si="729">B512/B529</f>
        <v>7.1767776834292543E-2</v>
      </c>
      <c r="BK512" s="131">
        <f t="shared" si="729"/>
        <v>5.2777218756288991E-2</v>
      </c>
      <c r="BL512" s="132">
        <f t="shared" si="729"/>
        <v>6.4843894328468502E-2</v>
      </c>
      <c r="BM512" s="133">
        <f t="shared" si="729"/>
        <v>5.2332327686238106E-2</v>
      </c>
      <c r="BN512" s="130">
        <f t="shared" si="729"/>
        <v>5.8634020618556701E-2</v>
      </c>
      <c r="BO512" s="131">
        <f t="shared" si="729"/>
        <v>6.1309523809523807E-2</v>
      </c>
      <c r="BP512" s="132">
        <f t="shared" si="729"/>
        <v>6.2812403237935147E-2</v>
      </c>
      <c r="BQ512" s="133">
        <f t="shared" si="729"/>
        <v>5.6664318697659859E-2</v>
      </c>
      <c r="BR512" s="130">
        <f t="shared" si="729"/>
        <v>4.5567112431896976E-2</v>
      </c>
      <c r="BS512" s="131">
        <f t="shared" si="729"/>
        <v>0.10075136612021858</v>
      </c>
      <c r="BT512" s="132">
        <f t="shared" si="729"/>
        <v>3.3806818181818181E-2</v>
      </c>
      <c r="BU512" s="130">
        <f t="shared" si="729"/>
        <v>8.0391275016865299E-2</v>
      </c>
      <c r="BV512" s="134">
        <f t="shared" si="729"/>
        <v>5.6401333913295638E-2</v>
      </c>
      <c r="BW512" s="135">
        <f t="shared" si="729"/>
        <v>7.0077007700770078E-2</v>
      </c>
      <c r="BX512" s="130">
        <f t="shared" si="729"/>
        <v>6.647258612324114E-2</v>
      </c>
      <c r="BY512" s="131">
        <f t="shared" si="729"/>
        <v>4.7037777543933491E-2</v>
      </c>
      <c r="BZ512" s="132">
        <f t="shared" si="729"/>
        <v>7.6192414682135834E-2</v>
      </c>
      <c r="CA512" s="133">
        <f t="shared" si="729"/>
        <v>5.0012597631645249E-2</v>
      </c>
      <c r="CB512" s="130">
        <f t="shared" si="729"/>
        <v>6.4954682779456194E-2</v>
      </c>
      <c r="CC512" s="131">
        <f t="shared" si="729"/>
        <v>5.1086956521739134E-2</v>
      </c>
      <c r="CD512" s="132">
        <f t="shared" si="729"/>
        <v>3.1014023732470336E-2</v>
      </c>
      <c r="CE512" s="133">
        <f t="shared" si="729"/>
        <v>8.1431861000628006E-2</v>
      </c>
      <c r="CF512" s="130">
        <f t="shared" si="729"/>
        <v>5.9057490659274438E-2</v>
      </c>
      <c r="CG512" s="131">
        <f t="shared" si="729"/>
        <v>4.8233126779433928E-2</v>
      </c>
      <c r="CH512" s="132">
        <f t="shared" si="729"/>
        <v>6.6528530443098505E-2</v>
      </c>
      <c r="CI512" s="130">
        <f t="shared" si="729"/>
        <v>6.1377294670125773E-2</v>
      </c>
      <c r="CJ512" s="136">
        <f t="shared" si="729"/>
        <v>6.292522112999982E-2</v>
      </c>
      <c r="CK512" s="137">
        <f t="shared" si="729"/>
        <v>6.0997462447835868E-2</v>
      </c>
    </row>
    <row r="513" spans="1:89" ht="14" thickTop="1">
      <c r="A513" s="147" t="s">
        <v>24</v>
      </c>
      <c r="B513" s="206">
        <v>2482</v>
      </c>
      <c r="C513" s="200">
        <v>1327</v>
      </c>
      <c r="D513" s="201">
        <v>884</v>
      </c>
      <c r="E513" s="202">
        <v>435</v>
      </c>
      <c r="F513" s="199">
        <v>607</v>
      </c>
      <c r="G513" s="203">
        <v>167</v>
      </c>
      <c r="H513" s="201">
        <v>1941</v>
      </c>
      <c r="I513" s="202">
        <v>1659</v>
      </c>
      <c r="J513" s="199">
        <v>127</v>
      </c>
      <c r="K513" s="203">
        <v>267</v>
      </c>
      <c r="L513" s="201">
        <v>126</v>
      </c>
      <c r="M513" s="199">
        <v>819</v>
      </c>
      <c r="N513" s="204">
        <v>857</v>
      </c>
      <c r="O513" s="207">
        <v>1390</v>
      </c>
      <c r="P513" s="199">
        <v>555</v>
      </c>
      <c r="Q513" s="203">
        <v>504</v>
      </c>
      <c r="R513" s="201">
        <v>1522</v>
      </c>
      <c r="S513" s="202">
        <v>915</v>
      </c>
      <c r="T513" s="199">
        <v>90</v>
      </c>
      <c r="U513" s="203">
        <v>165</v>
      </c>
      <c r="V513" s="201">
        <v>402</v>
      </c>
      <c r="W513" s="208">
        <v>1407</v>
      </c>
      <c r="X513" s="199">
        <v>457</v>
      </c>
      <c r="Y513" s="203">
        <v>345</v>
      </c>
      <c r="Z513" s="201">
        <v>2080</v>
      </c>
      <c r="AA513" s="199">
        <v>1924</v>
      </c>
      <c r="AB513" s="173">
        <f t="shared" si="720"/>
        <v>12130</v>
      </c>
      <c r="AC513" s="174">
        <f t="shared" si="721"/>
        <v>11324</v>
      </c>
      <c r="AE513" s="254" t="str">
        <f>$AE$17</f>
        <v>17:00 - 17:59</v>
      </c>
      <c r="AF513" s="127">
        <f t="shared" ref="AF513:AO515" si="730">SUMIF($A$9:$A$32,$AE513,B$505:B$528)</f>
        <v>2202</v>
      </c>
      <c r="AG513" s="189">
        <f t="shared" si="730"/>
        <v>1769</v>
      </c>
      <c r="AH513" s="128">
        <f t="shared" si="730"/>
        <v>810</v>
      </c>
      <c r="AI513" s="181">
        <f t="shared" si="730"/>
        <v>637</v>
      </c>
      <c r="AJ513" s="127">
        <f t="shared" si="730"/>
        <v>400</v>
      </c>
      <c r="AK513" s="129">
        <f t="shared" si="730"/>
        <v>250</v>
      </c>
      <c r="AL513" s="128">
        <f t="shared" si="730"/>
        <v>1628</v>
      </c>
      <c r="AM513" s="181">
        <f t="shared" si="730"/>
        <v>1899</v>
      </c>
      <c r="AN513" s="127">
        <f t="shared" si="730"/>
        <v>169</v>
      </c>
      <c r="AO513" s="129">
        <f t="shared" si="730"/>
        <v>156</v>
      </c>
      <c r="AP513" s="128">
        <f t="shared" ref="AP513:AY515" si="731">SUMIF($A$9:$A$32,$AE513,L$505:L$528)</f>
        <v>305</v>
      </c>
      <c r="AQ513" s="127">
        <f t="shared" si="731"/>
        <v>536</v>
      </c>
      <c r="AR513" s="180">
        <f t="shared" si="731"/>
        <v>1021</v>
      </c>
      <c r="AS513" s="182">
        <f t="shared" si="731"/>
        <v>1186</v>
      </c>
      <c r="AT513" s="127">
        <f t="shared" si="731"/>
        <v>588</v>
      </c>
      <c r="AU513" s="129">
        <f t="shared" si="731"/>
        <v>787</v>
      </c>
      <c r="AV513" s="128">
        <f t="shared" si="731"/>
        <v>835</v>
      </c>
      <c r="AW513" s="181">
        <f t="shared" si="731"/>
        <v>1159</v>
      </c>
      <c r="AX513" s="127">
        <f t="shared" si="731"/>
        <v>142</v>
      </c>
      <c r="AY513" s="129">
        <f t="shared" si="731"/>
        <v>202</v>
      </c>
      <c r="AZ513" s="128">
        <f t="shared" ref="AZ513:BE515" si="732">SUMIF($A$9:$A$32,$AE513,V$505:V$528)</f>
        <v>818</v>
      </c>
      <c r="BA513" s="181">
        <f t="shared" si="732"/>
        <v>1007</v>
      </c>
      <c r="BB513" s="127">
        <f t="shared" si="732"/>
        <v>655</v>
      </c>
      <c r="BC513" s="129">
        <f t="shared" si="732"/>
        <v>388</v>
      </c>
      <c r="BD513" s="187">
        <f t="shared" si="732"/>
        <v>2236</v>
      </c>
      <c r="BE513" s="188">
        <f t="shared" si="732"/>
        <v>2085</v>
      </c>
      <c r="BF513" s="171">
        <f>AF513+AH513+AJ513+AL513+AN513+AP513+AR513+AT513+AV513+AX513+AZ513+BB513+BD513</f>
        <v>11809</v>
      </c>
      <c r="BG513" s="172">
        <f>AG513+AI513+AK513+AM513+AO513+AQ513+AS513+AU513+AW513+AY513+BA513+BC513+BE513</f>
        <v>12061</v>
      </c>
      <c r="BI513" s="147" t="s">
        <v>24</v>
      </c>
      <c r="BJ513" s="130">
        <f t="shared" ref="BJ513:CK513" si="733">B513/B529</f>
        <v>7.8057678397333088E-2</v>
      </c>
      <c r="BK513" s="131">
        <f t="shared" si="733"/>
        <v>6.6763936405715429E-2</v>
      </c>
      <c r="BL513" s="132">
        <f t="shared" si="733"/>
        <v>8.1655274339552927E-2</v>
      </c>
      <c r="BM513" s="133">
        <f t="shared" si="733"/>
        <v>5.0475748433511256E-2</v>
      </c>
      <c r="BN513" s="130">
        <f t="shared" si="733"/>
        <v>9.7777061855670103E-2</v>
      </c>
      <c r="BO513" s="131">
        <f t="shared" si="733"/>
        <v>4.9702380952380949E-2</v>
      </c>
      <c r="BP513" s="132">
        <f t="shared" si="733"/>
        <v>8.5858362454107134E-2</v>
      </c>
      <c r="BQ513" s="133">
        <f t="shared" si="733"/>
        <v>6.4921343038271892E-2</v>
      </c>
      <c r="BR513" s="130">
        <f t="shared" si="733"/>
        <v>6.2902426944031697E-2</v>
      </c>
      <c r="BS513" s="131">
        <f t="shared" si="733"/>
        <v>9.1188524590163939E-2</v>
      </c>
      <c r="BT513" s="132">
        <f t="shared" si="733"/>
        <v>3.5795454545454547E-2</v>
      </c>
      <c r="BU513" s="130">
        <f t="shared" si="733"/>
        <v>9.2084551382954807E-2</v>
      </c>
      <c r="BV513" s="134">
        <f t="shared" si="733"/>
        <v>6.212846164999275E-2</v>
      </c>
      <c r="BW513" s="135">
        <f t="shared" si="733"/>
        <v>7.6457645764576462E-2</v>
      </c>
      <c r="BX513" s="130">
        <f t="shared" si="733"/>
        <v>6.7321688500727797E-2</v>
      </c>
      <c r="BY513" s="131">
        <f t="shared" si="733"/>
        <v>5.3035883405240451E-2</v>
      </c>
      <c r="BZ513" s="132">
        <f t="shared" si="733"/>
        <v>0.10326345070900332</v>
      </c>
      <c r="CA513" s="133">
        <f t="shared" si="733"/>
        <v>5.7634164777021921E-2</v>
      </c>
      <c r="CB513" s="130">
        <f t="shared" si="733"/>
        <v>4.5317220543806644E-2</v>
      </c>
      <c r="CC513" s="131">
        <f t="shared" si="733"/>
        <v>5.9782608695652176E-2</v>
      </c>
      <c r="CD513" s="132">
        <f t="shared" si="733"/>
        <v>3.6138079827400214E-2</v>
      </c>
      <c r="CE513" s="133">
        <f t="shared" si="733"/>
        <v>9.81787732886749E-2</v>
      </c>
      <c r="CF513" s="130">
        <f t="shared" si="733"/>
        <v>5.5080149451609016E-2</v>
      </c>
      <c r="CG513" s="131">
        <f t="shared" si="733"/>
        <v>5.7779266454530229E-2</v>
      </c>
      <c r="CH513" s="132">
        <f t="shared" si="733"/>
        <v>6.6305387312719163E-2</v>
      </c>
      <c r="CI513" s="130">
        <f t="shared" si="733"/>
        <v>6.3183475091130009E-2</v>
      </c>
      <c r="CJ513" s="136">
        <f t="shared" si="733"/>
        <v>7.2839291183022986E-2</v>
      </c>
      <c r="CK513" s="137">
        <f t="shared" si="733"/>
        <v>6.809298745655494E-2</v>
      </c>
    </row>
    <row r="514" spans="1:89">
      <c r="A514" s="138" t="s">
        <v>25</v>
      </c>
      <c r="B514" s="209">
        <v>2407</v>
      </c>
      <c r="C514" s="193">
        <v>1478</v>
      </c>
      <c r="D514" s="194">
        <v>907</v>
      </c>
      <c r="E514" s="195">
        <v>629</v>
      </c>
      <c r="F514" s="192">
        <v>537</v>
      </c>
      <c r="G514" s="196">
        <v>190</v>
      </c>
      <c r="H514" s="194">
        <v>2033</v>
      </c>
      <c r="I514" s="195">
        <v>1697</v>
      </c>
      <c r="J514" s="192">
        <v>153</v>
      </c>
      <c r="K514" s="193">
        <v>230</v>
      </c>
      <c r="L514" s="194">
        <v>164</v>
      </c>
      <c r="M514" s="192">
        <v>987</v>
      </c>
      <c r="N514" s="197">
        <v>961</v>
      </c>
      <c r="O514" s="210">
        <v>1443</v>
      </c>
      <c r="P514" s="192">
        <v>638</v>
      </c>
      <c r="Q514" s="193">
        <v>628</v>
      </c>
      <c r="R514" s="194">
        <v>1222</v>
      </c>
      <c r="S514" s="195">
        <v>955</v>
      </c>
      <c r="T514" s="201">
        <v>140</v>
      </c>
      <c r="U514" s="192">
        <v>190</v>
      </c>
      <c r="V514" s="194">
        <v>504</v>
      </c>
      <c r="W514" s="211">
        <v>1193</v>
      </c>
      <c r="X514" s="192">
        <v>570</v>
      </c>
      <c r="Y514" s="196">
        <v>390</v>
      </c>
      <c r="Z514" s="194">
        <v>2067</v>
      </c>
      <c r="AA514" s="192">
        <v>2377</v>
      </c>
      <c r="AB514" s="173">
        <f t="shared" si="720"/>
        <v>12303</v>
      </c>
      <c r="AC514" s="174">
        <f t="shared" si="721"/>
        <v>12387</v>
      </c>
      <c r="AE514" s="255" t="str">
        <f>$AE$18</f>
        <v>18:00 - 18:59</v>
      </c>
      <c r="AF514" s="127">
        <f t="shared" si="730"/>
        <v>2236</v>
      </c>
      <c r="AG514" s="193">
        <f t="shared" si="730"/>
        <v>1503</v>
      </c>
      <c r="AH514" s="194">
        <f t="shared" si="730"/>
        <v>724</v>
      </c>
      <c r="AI514" s="195">
        <f t="shared" si="730"/>
        <v>569</v>
      </c>
      <c r="AJ514" s="192">
        <f t="shared" si="730"/>
        <v>548</v>
      </c>
      <c r="AK514" s="196">
        <f t="shared" si="730"/>
        <v>215</v>
      </c>
      <c r="AL514" s="194">
        <f t="shared" si="730"/>
        <v>1507</v>
      </c>
      <c r="AM514" s="195">
        <f t="shared" si="730"/>
        <v>1938</v>
      </c>
      <c r="AN514" s="192">
        <f t="shared" si="730"/>
        <v>176</v>
      </c>
      <c r="AO514" s="196">
        <f t="shared" si="730"/>
        <v>140</v>
      </c>
      <c r="AP514" s="194">
        <f t="shared" si="731"/>
        <v>380</v>
      </c>
      <c r="AQ514" s="192">
        <f t="shared" si="731"/>
        <v>498</v>
      </c>
      <c r="AR514" s="197">
        <f t="shared" si="731"/>
        <v>1067</v>
      </c>
      <c r="AS514" s="198">
        <f t="shared" si="731"/>
        <v>1210</v>
      </c>
      <c r="AT514" s="192">
        <f t="shared" si="731"/>
        <v>517</v>
      </c>
      <c r="AU514" s="196">
        <f t="shared" si="731"/>
        <v>749</v>
      </c>
      <c r="AV514" s="194">
        <f t="shared" si="731"/>
        <v>714</v>
      </c>
      <c r="AW514" s="195">
        <f t="shared" si="731"/>
        <v>1334</v>
      </c>
      <c r="AX514" s="192">
        <f t="shared" si="731"/>
        <v>153</v>
      </c>
      <c r="AY514" s="196">
        <f t="shared" si="731"/>
        <v>192</v>
      </c>
      <c r="AZ514" s="194">
        <f t="shared" si="732"/>
        <v>1011</v>
      </c>
      <c r="BA514" s="195">
        <f t="shared" si="732"/>
        <v>790</v>
      </c>
      <c r="BB514" s="192">
        <f t="shared" si="732"/>
        <v>556</v>
      </c>
      <c r="BC514" s="196">
        <f t="shared" si="732"/>
        <v>466</v>
      </c>
      <c r="BD514" s="194">
        <f t="shared" si="732"/>
        <v>2110</v>
      </c>
      <c r="BE514" s="192">
        <f t="shared" si="732"/>
        <v>2011</v>
      </c>
      <c r="BF514" s="173">
        <f>SUM(AF514,AH514,AJ514,AL514,AN514,AP514,AR514,AT514,AV514,AX514,AZ514,BB514,BD514)</f>
        <v>11699</v>
      </c>
      <c r="BG514" s="174">
        <f>SUM(AG514,AI514,AK514,AM514,AO514,AQ514,AS514,AU514,AW514,AY514,BA514,BC514,BE514)</f>
        <v>11615</v>
      </c>
      <c r="BI514" s="138" t="s">
        <v>25</v>
      </c>
      <c r="BJ514" s="130">
        <f t="shared" ref="BJ514:CK514" si="734">B514/B529</f>
        <v>7.5698965311192884E-2</v>
      </c>
      <c r="BK514" s="131">
        <f t="shared" si="734"/>
        <v>7.4361038438317567E-2</v>
      </c>
      <c r="BL514" s="132">
        <f t="shared" si="734"/>
        <v>8.3779789395898766E-2</v>
      </c>
      <c r="BM514" s="133">
        <f t="shared" si="734"/>
        <v>7.2986771872824319E-2</v>
      </c>
      <c r="BN514" s="130">
        <f t="shared" si="734"/>
        <v>8.6501288659793812E-2</v>
      </c>
      <c r="BO514" s="131">
        <f t="shared" si="734"/>
        <v>5.6547619047619048E-2</v>
      </c>
      <c r="BP514" s="132">
        <f t="shared" si="734"/>
        <v>8.9927898438536741E-2</v>
      </c>
      <c r="BQ514" s="133">
        <f t="shared" si="734"/>
        <v>6.6408390075917659E-2</v>
      </c>
      <c r="BR514" s="130">
        <f t="shared" si="734"/>
        <v>7.5780089153046057E-2</v>
      </c>
      <c r="BS514" s="131">
        <f t="shared" si="734"/>
        <v>7.8551912568306015E-2</v>
      </c>
      <c r="BT514" s="132">
        <f t="shared" si="734"/>
        <v>4.6590909090909093E-2</v>
      </c>
      <c r="BU514" s="130">
        <f t="shared" si="734"/>
        <v>0.1109736901281763</v>
      </c>
      <c r="BV514" s="134">
        <f t="shared" si="734"/>
        <v>6.9667971581847177E-2</v>
      </c>
      <c r="BW514" s="135">
        <f t="shared" si="734"/>
        <v>7.9372937293729379E-2</v>
      </c>
      <c r="BX514" s="130">
        <f t="shared" si="734"/>
        <v>7.7389616690926741E-2</v>
      </c>
      <c r="BY514" s="131">
        <f t="shared" si="734"/>
        <v>6.608439440176786E-2</v>
      </c>
      <c r="BZ514" s="132">
        <f t="shared" si="734"/>
        <v>8.2909288282787166E-2</v>
      </c>
      <c r="CA514" s="133">
        <f t="shared" si="734"/>
        <v>6.0153691106072056E-2</v>
      </c>
      <c r="CB514" s="130">
        <f t="shared" si="734"/>
        <v>7.0493454179254789E-2</v>
      </c>
      <c r="CC514" s="131">
        <f t="shared" si="734"/>
        <v>6.8840579710144928E-2</v>
      </c>
      <c r="CD514" s="132">
        <f t="shared" si="734"/>
        <v>4.5307443365695796E-2</v>
      </c>
      <c r="CE514" s="133">
        <f t="shared" si="734"/>
        <v>8.3246109831833087E-2</v>
      </c>
      <c r="CF514" s="130">
        <f t="shared" si="734"/>
        <v>6.8699529950584551E-2</v>
      </c>
      <c r="CG514" s="131">
        <f t="shared" si="734"/>
        <v>6.5315692513816775E-2</v>
      </c>
      <c r="CH514" s="132">
        <f t="shared" si="734"/>
        <v>6.5890978642014666E-2</v>
      </c>
      <c r="CI514" s="130">
        <f t="shared" si="734"/>
        <v>7.8059833831401262E-2</v>
      </c>
      <c r="CJ514" s="136">
        <f t="shared" si="734"/>
        <v>7.3878136803357933E-2</v>
      </c>
      <c r="CK514" s="137">
        <f t="shared" si="734"/>
        <v>7.4484973121189166E-2</v>
      </c>
    </row>
    <row r="515" spans="1:89" ht="14" thickBot="1">
      <c r="A515" s="147" t="s">
        <v>26</v>
      </c>
      <c r="B515" s="206">
        <v>2012</v>
      </c>
      <c r="C515" s="200">
        <v>1720</v>
      </c>
      <c r="D515" s="201">
        <v>731</v>
      </c>
      <c r="E515" s="202">
        <v>554</v>
      </c>
      <c r="F515" s="199">
        <v>414</v>
      </c>
      <c r="G515" s="203">
        <v>205</v>
      </c>
      <c r="H515" s="201">
        <v>1785</v>
      </c>
      <c r="I515" s="202">
        <v>1652</v>
      </c>
      <c r="J515" s="199">
        <v>150</v>
      </c>
      <c r="K515" s="200">
        <v>208</v>
      </c>
      <c r="L515" s="201">
        <v>206</v>
      </c>
      <c r="M515" s="199">
        <v>744</v>
      </c>
      <c r="N515" s="204">
        <v>1020</v>
      </c>
      <c r="O515" s="207">
        <v>1321</v>
      </c>
      <c r="P515" s="199">
        <v>702</v>
      </c>
      <c r="Q515" s="200">
        <v>691</v>
      </c>
      <c r="R515" s="201">
        <v>1081</v>
      </c>
      <c r="S515" s="202">
        <v>949</v>
      </c>
      <c r="T515" s="199">
        <v>103</v>
      </c>
      <c r="U515" s="203">
        <v>184</v>
      </c>
      <c r="V515" s="201">
        <v>580</v>
      </c>
      <c r="W515" s="208">
        <v>1099</v>
      </c>
      <c r="X515" s="199">
        <v>536</v>
      </c>
      <c r="Y515" s="203">
        <v>389</v>
      </c>
      <c r="Z515" s="201">
        <v>2056</v>
      </c>
      <c r="AA515" s="199">
        <v>2317</v>
      </c>
      <c r="AB515" s="173">
        <f t="shared" si="720"/>
        <v>11376</v>
      </c>
      <c r="AC515" s="174">
        <f t="shared" si="721"/>
        <v>12033</v>
      </c>
      <c r="AE515" s="254" t="str">
        <f>$AE$19</f>
        <v>19:00 - 19:59</v>
      </c>
      <c r="AF515" s="127">
        <f t="shared" si="730"/>
        <v>2192</v>
      </c>
      <c r="AG515" s="200">
        <f t="shared" si="730"/>
        <v>1407</v>
      </c>
      <c r="AH515" s="201">
        <f t="shared" si="730"/>
        <v>599</v>
      </c>
      <c r="AI515" s="202">
        <f t="shared" si="730"/>
        <v>593</v>
      </c>
      <c r="AJ515" s="199">
        <f t="shared" si="730"/>
        <v>357</v>
      </c>
      <c r="AK515" s="203">
        <f t="shared" si="730"/>
        <v>256</v>
      </c>
      <c r="AL515" s="201">
        <f t="shared" si="730"/>
        <v>1354</v>
      </c>
      <c r="AM515" s="202">
        <f t="shared" si="730"/>
        <v>1867</v>
      </c>
      <c r="AN515" s="199">
        <f t="shared" si="730"/>
        <v>142</v>
      </c>
      <c r="AO515" s="203">
        <f t="shared" si="730"/>
        <v>123</v>
      </c>
      <c r="AP515" s="201">
        <f t="shared" si="731"/>
        <v>292</v>
      </c>
      <c r="AQ515" s="199">
        <f t="shared" si="731"/>
        <v>362</v>
      </c>
      <c r="AR515" s="204">
        <f t="shared" si="731"/>
        <v>927</v>
      </c>
      <c r="AS515" s="205">
        <f t="shared" si="731"/>
        <v>1132</v>
      </c>
      <c r="AT515" s="199">
        <f t="shared" si="731"/>
        <v>458</v>
      </c>
      <c r="AU515" s="203">
        <f t="shared" si="731"/>
        <v>842</v>
      </c>
      <c r="AV515" s="201">
        <f t="shared" si="731"/>
        <v>663</v>
      </c>
      <c r="AW515" s="202">
        <f t="shared" si="731"/>
        <v>1268</v>
      </c>
      <c r="AX515" s="199">
        <f t="shared" si="731"/>
        <v>114</v>
      </c>
      <c r="AY515" s="203">
        <f t="shared" si="731"/>
        <v>203</v>
      </c>
      <c r="AZ515" s="201">
        <f t="shared" si="732"/>
        <v>1145</v>
      </c>
      <c r="BA515" s="202">
        <f t="shared" si="732"/>
        <v>796</v>
      </c>
      <c r="BB515" s="199">
        <f t="shared" si="732"/>
        <v>494</v>
      </c>
      <c r="BC515" s="203">
        <f t="shared" si="732"/>
        <v>499</v>
      </c>
      <c r="BD515" s="201">
        <f t="shared" si="732"/>
        <v>1897</v>
      </c>
      <c r="BE515" s="199">
        <f t="shared" si="732"/>
        <v>2099</v>
      </c>
      <c r="BF515" s="173">
        <f>SUM(AF515,AH515,AJ515,AL515,AN515,AP515,AR515,AT515,AV515,AX515,AZ515,BB515,BD515)</f>
        <v>10634</v>
      </c>
      <c r="BG515" s="174">
        <f>SUM(AG515,AI515,AK515,AM515,AO515,AQ515,AS515,AU515,AW515,AY515,BA515,BC515,BE515)</f>
        <v>11447</v>
      </c>
      <c r="BI515" s="147" t="s">
        <v>26</v>
      </c>
      <c r="BJ515" s="130">
        <f t="shared" ref="BJ515:CK515" si="735">B515/B529</f>
        <v>6.3276409724187813E-2</v>
      </c>
      <c r="BK515" s="131">
        <f t="shared" si="735"/>
        <v>8.6536526464077279E-2</v>
      </c>
      <c r="BL515" s="132">
        <f t="shared" si="735"/>
        <v>6.7522630703861081E-2</v>
      </c>
      <c r="BM515" s="133">
        <f t="shared" si="735"/>
        <v>6.4284056625667205E-2</v>
      </c>
      <c r="BN515" s="130">
        <f t="shared" si="735"/>
        <v>6.6688144329896906E-2</v>
      </c>
      <c r="BO515" s="131">
        <f t="shared" si="735"/>
        <v>6.101190476190476E-2</v>
      </c>
      <c r="BP515" s="132">
        <f t="shared" si="735"/>
        <v>7.8957844915291731E-2</v>
      </c>
      <c r="BQ515" s="133">
        <f t="shared" si="735"/>
        <v>6.4647413320810837E-2</v>
      </c>
      <c r="BR515" s="130">
        <f t="shared" si="735"/>
        <v>7.4294205052005943E-2</v>
      </c>
      <c r="BS515" s="131">
        <f t="shared" si="735"/>
        <v>7.1038251366120214E-2</v>
      </c>
      <c r="BT515" s="132">
        <f t="shared" si="735"/>
        <v>5.8522727272727275E-2</v>
      </c>
      <c r="BU515" s="130">
        <f t="shared" si="735"/>
        <v>8.3651900157409489E-2</v>
      </c>
      <c r="BV515" s="134">
        <f t="shared" si="735"/>
        <v>7.3945193562418438E-2</v>
      </c>
      <c r="BW515" s="135">
        <f t="shared" si="735"/>
        <v>7.2662266226622668E-2</v>
      </c>
      <c r="BX515" s="130">
        <f t="shared" si="735"/>
        <v>8.5152838427947602E-2</v>
      </c>
      <c r="BY515" s="131">
        <f t="shared" si="735"/>
        <v>7.2713879827422917E-2</v>
      </c>
      <c r="BZ515" s="132">
        <f t="shared" si="735"/>
        <v>7.3342831942465561E-2</v>
      </c>
      <c r="CA515" s="133">
        <f t="shared" si="735"/>
        <v>5.977576215671454E-2</v>
      </c>
      <c r="CB515" s="130">
        <f t="shared" si="735"/>
        <v>5.1863041289023165E-2</v>
      </c>
      <c r="CC515" s="131">
        <f t="shared" si="735"/>
        <v>6.6666666666666666E-2</v>
      </c>
      <c r="CD515" s="132">
        <f t="shared" si="735"/>
        <v>5.2139518158935631E-2</v>
      </c>
      <c r="CE515" s="133">
        <f t="shared" si="735"/>
        <v>7.6686902519014721E-2</v>
      </c>
      <c r="CF515" s="130">
        <f t="shared" si="735"/>
        <v>6.4601663251777755E-2</v>
      </c>
      <c r="CG515" s="131">
        <f t="shared" si="735"/>
        <v>6.5148216379165971E-2</v>
      </c>
      <c r="CH515" s="132">
        <f t="shared" si="735"/>
        <v>6.5540325151418555E-2</v>
      </c>
      <c r="CI515" s="130">
        <f t="shared" si="735"/>
        <v>7.6089455190305744E-2</v>
      </c>
      <c r="CJ515" s="136">
        <f t="shared" si="735"/>
        <v>6.8311605646996662E-2</v>
      </c>
      <c r="CK515" s="137">
        <f t="shared" si="735"/>
        <v>7.2356315618573433E-2</v>
      </c>
    </row>
    <row r="516" spans="1:89" ht="15" thickTop="1" thickBot="1">
      <c r="A516" s="138" t="s">
        <v>27</v>
      </c>
      <c r="B516" s="209">
        <v>1903</v>
      </c>
      <c r="C516" s="193">
        <v>1231</v>
      </c>
      <c r="D516" s="194">
        <v>682</v>
      </c>
      <c r="E516" s="195">
        <v>529</v>
      </c>
      <c r="F516" s="192">
        <v>378</v>
      </c>
      <c r="G516" s="196">
        <v>195</v>
      </c>
      <c r="H516" s="194">
        <v>1690</v>
      </c>
      <c r="I516" s="195">
        <v>1790</v>
      </c>
      <c r="J516" s="192">
        <v>131</v>
      </c>
      <c r="K516" s="193">
        <v>188</v>
      </c>
      <c r="L516" s="194">
        <v>274</v>
      </c>
      <c r="M516" s="192">
        <v>629</v>
      </c>
      <c r="N516" s="197">
        <v>946</v>
      </c>
      <c r="O516" s="210">
        <v>1124</v>
      </c>
      <c r="P516" s="192">
        <v>695</v>
      </c>
      <c r="Q516" s="193">
        <v>587</v>
      </c>
      <c r="R516" s="194">
        <v>1018</v>
      </c>
      <c r="S516" s="195">
        <v>979</v>
      </c>
      <c r="T516" s="192">
        <v>153</v>
      </c>
      <c r="U516" s="196">
        <v>148</v>
      </c>
      <c r="V516" s="194">
        <v>746</v>
      </c>
      <c r="W516" s="211">
        <v>1028</v>
      </c>
      <c r="X516" s="192">
        <v>599</v>
      </c>
      <c r="Y516" s="196">
        <v>350</v>
      </c>
      <c r="Z516" s="194">
        <v>2209</v>
      </c>
      <c r="AA516" s="192">
        <v>2279</v>
      </c>
      <c r="AB516" s="173">
        <f t="shared" si="720"/>
        <v>11424</v>
      </c>
      <c r="AC516" s="174">
        <f t="shared" si="721"/>
        <v>11057</v>
      </c>
      <c r="AE516" s="253" t="s">
        <v>13</v>
      </c>
      <c r="AF516" s="20">
        <f t="shared" ref="AF516:BG516" si="736">SUM(AF513:AF515)</f>
        <v>6630</v>
      </c>
      <c r="AG516" s="21">
        <f t="shared" si="736"/>
        <v>4679</v>
      </c>
      <c r="AH516" s="20">
        <f t="shared" si="736"/>
        <v>2133</v>
      </c>
      <c r="AI516" s="21">
        <f t="shared" si="736"/>
        <v>1799</v>
      </c>
      <c r="AJ516" s="20">
        <f t="shared" si="736"/>
        <v>1305</v>
      </c>
      <c r="AK516" s="21">
        <f t="shared" si="736"/>
        <v>721</v>
      </c>
      <c r="AL516" s="20">
        <f t="shared" si="736"/>
        <v>4489</v>
      </c>
      <c r="AM516" s="21">
        <f t="shared" si="736"/>
        <v>5704</v>
      </c>
      <c r="AN516" s="20">
        <f t="shared" si="736"/>
        <v>487</v>
      </c>
      <c r="AO516" s="21">
        <f t="shared" si="736"/>
        <v>419</v>
      </c>
      <c r="AP516" s="20">
        <f t="shared" si="736"/>
        <v>977</v>
      </c>
      <c r="AQ516" s="21">
        <f t="shared" si="736"/>
        <v>1396</v>
      </c>
      <c r="AR516" s="20">
        <f t="shared" si="736"/>
        <v>3015</v>
      </c>
      <c r="AS516" s="21">
        <f t="shared" si="736"/>
        <v>3528</v>
      </c>
      <c r="AT516" s="20">
        <f t="shared" si="736"/>
        <v>1563</v>
      </c>
      <c r="AU516" s="21">
        <f t="shared" si="736"/>
        <v>2378</v>
      </c>
      <c r="AV516" s="20">
        <f t="shared" si="736"/>
        <v>2212</v>
      </c>
      <c r="AW516" s="21">
        <f t="shared" si="736"/>
        <v>3761</v>
      </c>
      <c r="AX516" s="20">
        <f t="shared" si="736"/>
        <v>409</v>
      </c>
      <c r="AY516" s="21">
        <f t="shared" si="736"/>
        <v>597</v>
      </c>
      <c r="AZ516" s="20">
        <f t="shared" si="736"/>
        <v>2974</v>
      </c>
      <c r="BA516" s="21">
        <f t="shared" si="736"/>
        <v>2593</v>
      </c>
      <c r="BB516" s="20">
        <f t="shared" si="736"/>
        <v>1705</v>
      </c>
      <c r="BC516" s="21">
        <f t="shared" si="736"/>
        <v>1353</v>
      </c>
      <c r="BD516" s="20">
        <f t="shared" si="736"/>
        <v>6243</v>
      </c>
      <c r="BE516" s="21">
        <f t="shared" si="736"/>
        <v>6195</v>
      </c>
      <c r="BF516" s="175">
        <f t="shared" si="736"/>
        <v>34142</v>
      </c>
      <c r="BG516" s="176">
        <f t="shared" si="736"/>
        <v>35123</v>
      </c>
      <c r="BI516" s="138" t="s">
        <v>27</v>
      </c>
      <c r="BJ516" s="130">
        <f t="shared" ref="BJ516:CK516" si="737">B516/B529</f>
        <v>5.9848413372330725E-2</v>
      </c>
      <c r="BK516" s="131">
        <f t="shared" si="737"/>
        <v>6.1933990742604146E-2</v>
      </c>
      <c r="BL516" s="132">
        <f t="shared" si="737"/>
        <v>6.2996489931646041E-2</v>
      </c>
      <c r="BM516" s="133">
        <f t="shared" si="737"/>
        <v>6.1383151543281507E-2</v>
      </c>
      <c r="BN516" s="130">
        <f t="shared" si="737"/>
        <v>6.0889175257731958E-2</v>
      </c>
      <c r="BO516" s="131">
        <f t="shared" si="737"/>
        <v>5.8035714285714288E-2</v>
      </c>
      <c r="BP516" s="132">
        <f t="shared" si="737"/>
        <v>7.4755606670500283E-2</v>
      </c>
      <c r="BQ516" s="133">
        <f t="shared" si="737"/>
        <v>7.004774203647178E-2</v>
      </c>
      <c r="BR516" s="130">
        <f t="shared" si="737"/>
        <v>6.4883605745418529E-2</v>
      </c>
      <c r="BS516" s="131">
        <f t="shared" si="737"/>
        <v>6.4207650273224046E-2</v>
      </c>
      <c r="BT516" s="132">
        <f t="shared" si="737"/>
        <v>7.7840909090909086E-2</v>
      </c>
      <c r="BU516" s="130">
        <f t="shared" si="737"/>
        <v>7.0721834944906678E-2</v>
      </c>
      <c r="BV516" s="134">
        <f t="shared" si="737"/>
        <v>6.8580542264752797E-2</v>
      </c>
      <c r="BW516" s="135">
        <f t="shared" si="737"/>
        <v>6.1826182618261824E-2</v>
      </c>
      <c r="BX516" s="130">
        <f t="shared" si="737"/>
        <v>8.4303736050460945E-2</v>
      </c>
      <c r="BY516" s="131">
        <f t="shared" si="737"/>
        <v>6.1769967378722507E-2</v>
      </c>
      <c r="BZ516" s="132">
        <f t="shared" si="737"/>
        <v>6.9068457832960173E-2</v>
      </c>
      <c r="CA516" s="133">
        <f t="shared" si="737"/>
        <v>6.166540690350214E-2</v>
      </c>
      <c r="CB516" s="130">
        <f t="shared" si="737"/>
        <v>7.7039274924471296E-2</v>
      </c>
      <c r="CC516" s="131">
        <f t="shared" si="737"/>
        <v>5.3623188405797099E-2</v>
      </c>
      <c r="CD516" s="132">
        <f t="shared" si="737"/>
        <v>6.7062207838906873E-2</v>
      </c>
      <c r="CE516" s="133">
        <f t="shared" si="737"/>
        <v>7.1732607633800849E-2</v>
      </c>
      <c r="CF516" s="130">
        <f t="shared" si="737"/>
        <v>7.2194769193684463E-2</v>
      </c>
      <c r="CG516" s="131">
        <f t="shared" si="737"/>
        <v>5.8616647127784291E-2</v>
      </c>
      <c r="CH516" s="132">
        <f t="shared" si="737"/>
        <v>7.0417596429709919E-2</v>
      </c>
      <c r="CI516" s="130">
        <f t="shared" si="737"/>
        <v>7.4841548717611894E-2</v>
      </c>
      <c r="CJ516" s="136">
        <f t="shared" si="737"/>
        <v>6.859984026997977E-2</v>
      </c>
      <c r="CK516" s="137">
        <f t="shared" si="737"/>
        <v>6.6487474594412579E-2</v>
      </c>
    </row>
    <row r="517" spans="1:89" ht="14" thickTop="1">
      <c r="A517" s="147" t="s">
        <v>28</v>
      </c>
      <c r="B517" s="206">
        <v>1861</v>
      </c>
      <c r="C517" s="200">
        <v>1684</v>
      </c>
      <c r="D517" s="201">
        <v>662</v>
      </c>
      <c r="E517" s="202">
        <v>598</v>
      </c>
      <c r="F517" s="199">
        <v>408</v>
      </c>
      <c r="G517" s="203">
        <v>189</v>
      </c>
      <c r="H517" s="201">
        <v>1539</v>
      </c>
      <c r="I517" s="202">
        <v>2029</v>
      </c>
      <c r="J517" s="199">
        <v>113</v>
      </c>
      <c r="K517" s="200">
        <v>169</v>
      </c>
      <c r="L517" s="201">
        <v>373</v>
      </c>
      <c r="M517" s="199">
        <v>526</v>
      </c>
      <c r="N517" s="204">
        <v>1032</v>
      </c>
      <c r="O517" s="207">
        <v>1199</v>
      </c>
      <c r="P517" s="199">
        <v>617</v>
      </c>
      <c r="Q517" s="200">
        <v>579</v>
      </c>
      <c r="R517" s="201">
        <v>1066</v>
      </c>
      <c r="S517" s="202">
        <v>1114</v>
      </c>
      <c r="T517" s="199">
        <v>169</v>
      </c>
      <c r="U517" s="203">
        <v>133</v>
      </c>
      <c r="V517" s="201">
        <v>815</v>
      </c>
      <c r="W517" s="208">
        <v>885</v>
      </c>
      <c r="X517" s="199">
        <v>599</v>
      </c>
      <c r="Y517" s="203">
        <v>324</v>
      </c>
      <c r="Z517" s="201">
        <v>2417</v>
      </c>
      <c r="AA517" s="199">
        <v>2130</v>
      </c>
      <c r="AB517" s="173">
        <f t="shared" si="720"/>
        <v>11671</v>
      </c>
      <c r="AC517" s="174">
        <f t="shared" si="721"/>
        <v>11559</v>
      </c>
      <c r="BI517" s="147" t="s">
        <v>28</v>
      </c>
      <c r="BJ517" s="130">
        <f t="shared" ref="BJ517:CK517" si="738">B517/B529</f>
        <v>5.8527534044092208E-2</v>
      </c>
      <c r="BK517" s="131">
        <f t="shared" si="738"/>
        <v>8.4725296840410552E-2</v>
      </c>
      <c r="BL517" s="132">
        <f t="shared" si="738"/>
        <v>6.1149085534823573E-2</v>
      </c>
      <c r="BM517" s="133">
        <f t="shared" si="738"/>
        <v>6.9389649570666054E-2</v>
      </c>
      <c r="BN517" s="130">
        <f t="shared" si="738"/>
        <v>6.5721649484536085E-2</v>
      </c>
      <c r="BO517" s="131">
        <f t="shared" si="738"/>
        <v>5.6250000000000001E-2</v>
      </c>
      <c r="BP517" s="132">
        <f t="shared" si="738"/>
        <v>6.8076259565621272E-2</v>
      </c>
      <c r="BQ517" s="133">
        <f t="shared" si="738"/>
        <v>7.9400485246928068E-2</v>
      </c>
      <c r="BR517" s="130">
        <f t="shared" si="738"/>
        <v>5.5968301139177813E-2</v>
      </c>
      <c r="BS517" s="131">
        <f t="shared" si="738"/>
        <v>5.7718579234972679E-2</v>
      </c>
      <c r="BT517" s="132">
        <f t="shared" si="738"/>
        <v>0.1059659090909091</v>
      </c>
      <c r="BU517" s="130">
        <f t="shared" si="738"/>
        <v>5.914099392849112E-2</v>
      </c>
      <c r="BV517" s="134">
        <f t="shared" si="738"/>
        <v>7.4815137016093949E-2</v>
      </c>
      <c r="BW517" s="135">
        <f t="shared" si="738"/>
        <v>6.5951595159515958E-2</v>
      </c>
      <c r="BX517" s="130">
        <f t="shared" si="738"/>
        <v>7.4842309558466769E-2</v>
      </c>
      <c r="BY517" s="131">
        <f t="shared" si="738"/>
        <v>6.092812795959171E-2</v>
      </c>
      <c r="BZ517" s="132">
        <f t="shared" si="738"/>
        <v>7.232512382115476E-2</v>
      </c>
      <c r="CA517" s="133">
        <f t="shared" si="738"/>
        <v>7.0168808264046353E-2</v>
      </c>
      <c r="CB517" s="130">
        <f t="shared" si="738"/>
        <v>8.5095669687814707E-2</v>
      </c>
      <c r="CC517" s="131">
        <f t="shared" si="738"/>
        <v>4.8188405797101451E-2</v>
      </c>
      <c r="CD517" s="132">
        <f t="shared" si="738"/>
        <v>7.326501258540094E-2</v>
      </c>
      <c r="CE517" s="133">
        <f t="shared" si="738"/>
        <v>6.1754239062172915E-2</v>
      </c>
      <c r="CF517" s="130">
        <f t="shared" si="738"/>
        <v>7.2194769193684463E-2</v>
      </c>
      <c r="CG517" s="131">
        <f t="shared" si="738"/>
        <v>5.4262267626863175E-2</v>
      </c>
      <c r="CH517" s="132">
        <f t="shared" si="738"/>
        <v>7.7048135160981829E-2</v>
      </c>
      <c r="CI517" s="130">
        <f t="shared" si="738"/>
        <v>6.9948441758891339E-2</v>
      </c>
      <c r="CJ517" s="136">
        <f t="shared" si="738"/>
        <v>7.0083047600747003E-2</v>
      </c>
      <c r="CK517" s="137">
        <f t="shared" si="738"/>
        <v>6.9506079301511703E-2</v>
      </c>
    </row>
    <row r="518" spans="1:89">
      <c r="A518" s="138" t="s">
        <v>29</v>
      </c>
      <c r="B518" s="209">
        <v>1960</v>
      </c>
      <c r="C518" s="193">
        <v>1384</v>
      </c>
      <c r="D518" s="194">
        <v>678</v>
      </c>
      <c r="E518" s="195">
        <v>627</v>
      </c>
      <c r="F518" s="192">
        <v>497</v>
      </c>
      <c r="G518" s="196">
        <v>209</v>
      </c>
      <c r="H518" s="194">
        <v>1489</v>
      </c>
      <c r="I518" s="195">
        <v>2088</v>
      </c>
      <c r="J518" s="192">
        <v>148</v>
      </c>
      <c r="K518" s="193">
        <v>143</v>
      </c>
      <c r="L518" s="194">
        <v>350</v>
      </c>
      <c r="M518" s="192">
        <v>460</v>
      </c>
      <c r="N518" s="197">
        <v>1022</v>
      </c>
      <c r="O518" s="210">
        <v>1167</v>
      </c>
      <c r="P518" s="192">
        <v>623</v>
      </c>
      <c r="Q518" s="193">
        <v>713</v>
      </c>
      <c r="R518" s="194">
        <v>944</v>
      </c>
      <c r="S518" s="195">
        <v>1210</v>
      </c>
      <c r="T518" s="192">
        <v>169</v>
      </c>
      <c r="U518" s="196">
        <v>186</v>
      </c>
      <c r="V518" s="194">
        <v>927</v>
      </c>
      <c r="W518" s="211">
        <v>878</v>
      </c>
      <c r="X518" s="192">
        <v>563</v>
      </c>
      <c r="Y518" s="196">
        <v>373</v>
      </c>
      <c r="Z518" s="194">
        <v>2459</v>
      </c>
      <c r="AA518" s="192">
        <v>2029</v>
      </c>
      <c r="AB518" s="173">
        <f t="shared" si="720"/>
        <v>11829</v>
      </c>
      <c r="AC518" s="174">
        <f t="shared" si="721"/>
        <v>11467</v>
      </c>
      <c r="BI518" s="138" t="s">
        <v>29</v>
      </c>
      <c r="BJ518" s="130">
        <f t="shared" ref="BJ518:CK518" si="739">B518/B529</f>
        <v>6.1641035317797278E-2</v>
      </c>
      <c r="BK518" s="131">
        <f t="shared" si="739"/>
        <v>6.9631716643187763E-2</v>
      </c>
      <c r="BL518" s="132">
        <f t="shared" si="739"/>
        <v>6.2627009052281538E-2</v>
      </c>
      <c r="BM518" s="133">
        <f t="shared" si="739"/>
        <v>7.2754699466233461E-2</v>
      </c>
      <c r="BN518" s="130">
        <f t="shared" si="739"/>
        <v>8.0057989690721643E-2</v>
      </c>
      <c r="BO518" s="131">
        <f t="shared" si="739"/>
        <v>6.2202380952380953E-2</v>
      </c>
      <c r="BP518" s="132">
        <f t="shared" si="739"/>
        <v>6.5864555226257351E-2</v>
      </c>
      <c r="BQ518" s="133">
        <f t="shared" si="739"/>
        <v>8.1709321436957028E-2</v>
      </c>
      <c r="BR518" s="130">
        <f t="shared" si="739"/>
        <v>7.3303615651312534E-2</v>
      </c>
      <c r="BS518" s="131">
        <f t="shared" si="739"/>
        <v>4.8838797814207649E-2</v>
      </c>
      <c r="BT518" s="132">
        <f t="shared" si="739"/>
        <v>9.9431818181818177E-2</v>
      </c>
      <c r="BU518" s="130">
        <f t="shared" si="739"/>
        <v>5.1720260850011246E-2</v>
      </c>
      <c r="BV518" s="134">
        <f t="shared" si="739"/>
        <v>7.4090184138031034E-2</v>
      </c>
      <c r="BW518" s="135">
        <f t="shared" si="739"/>
        <v>6.4191419141914188E-2</v>
      </c>
      <c r="BX518" s="130">
        <f t="shared" si="739"/>
        <v>7.5570111596312467E-2</v>
      </c>
      <c r="BY518" s="131">
        <f t="shared" si="739"/>
        <v>7.5028938230032621E-2</v>
      </c>
      <c r="BZ518" s="132">
        <f t="shared" si="739"/>
        <v>6.4047764434493518E-2</v>
      </c>
      <c r="CA518" s="133">
        <f t="shared" si="739"/>
        <v>7.621567145376669E-2</v>
      </c>
      <c r="CB518" s="130">
        <f t="shared" si="739"/>
        <v>8.5095669687814707E-2</v>
      </c>
      <c r="CC518" s="131">
        <f t="shared" si="739"/>
        <v>6.7391304347826086E-2</v>
      </c>
      <c r="CD518" s="132">
        <f t="shared" si="739"/>
        <v>8.3333333333333329E-2</v>
      </c>
      <c r="CE518" s="133">
        <f t="shared" si="739"/>
        <v>6.1265787453771543E-2</v>
      </c>
      <c r="CF518" s="130">
        <f t="shared" si="739"/>
        <v>6.785585151259492E-2</v>
      </c>
      <c r="CG518" s="131">
        <f t="shared" si="739"/>
        <v>6.2468598224752973E-2</v>
      </c>
      <c r="CH518" s="132">
        <f t="shared" si="739"/>
        <v>7.838699394325789E-2</v>
      </c>
      <c r="CI518" s="130">
        <f t="shared" si="739"/>
        <v>6.6631637713047184E-2</v>
      </c>
      <c r="CJ518" s="136">
        <f t="shared" si="739"/>
        <v>7.1031819901399743E-2</v>
      </c>
      <c r="CK518" s="137">
        <f t="shared" si="739"/>
        <v>6.8952868877103099E-2</v>
      </c>
    </row>
    <row r="519" spans="1:89">
      <c r="A519" s="147" t="s">
        <v>30</v>
      </c>
      <c r="B519" s="206">
        <v>2202</v>
      </c>
      <c r="C519" s="200">
        <v>1769</v>
      </c>
      <c r="D519" s="201">
        <v>810</v>
      </c>
      <c r="E519" s="202">
        <v>637</v>
      </c>
      <c r="F519" s="199">
        <v>400</v>
      </c>
      <c r="G519" s="203">
        <v>250</v>
      </c>
      <c r="H519" s="201">
        <v>1628</v>
      </c>
      <c r="I519" s="202">
        <v>1899</v>
      </c>
      <c r="J519" s="199">
        <v>169</v>
      </c>
      <c r="K519" s="200">
        <v>156</v>
      </c>
      <c r="L519" s="201">
        <v>305</v>
      </c>
      <c r="M519" s="199">
        <v>536</v>
      </c>
      <c r="N519" s="204">
        <v>1021</v>
      </c>
      <c r="O519" s="207">
        <v>1186</v>
      </c>
      <c r="P519" s="199">
        <v>588</v>
      </c>
      <c r="Q519" s="200">
        <v>787</v>
      </c>
      <c r="R519" s="201">
        <v>835</v>
      </c>
      <c r="S519" s="202">
        <v>1159</v>
      </c>
      <c r="T519" s="199">
        <v>142</v>
      </c>
      <c r="U519" s="203">
        <v>202</v>
      </c>
      <c r="V519" s="201">
        <v>818</v>
      </c>
      <c r="W519" s="208">
        <v>1007</v>
      </c>
      <c r="X519" s="199">
        <v>655</v>
      </c>
      <c r="Y519" s="203">
        <v>388</v>
      </c>
      <c r="Z519" s="201">
        <v>2236</v>
      </c>
      <c r="AA519" s="199">
        <v>2085</v>
      </c>
      <c r="AB519" s="173">
        <f t="shared" si="720"/>
        <v>11809</v>
      </c>
      <c r="AC519" s="174">
        <f t="shared" si="721"/>
        <v>12061</v>
      </c>
      <c r="BI519" s="147" t="s">
        <v>30</v>
      </c>
      <c r="BJ519" s="130">
        <f t="shared" ref="BJ519:CK519" si="740">B519/B529</f>
        <v>6.9251816209076333E-2</v>
      </c>
      <c r="BK519" s="131">
        <f t="shared" si="740"/>
        <v>8.9001811229623667E-2</v>
      </c>
      <c r="BL519" s="132">
        <f t="shared" si="740"/>
        <v>7.4819878071309812E-2</v>
      </c>
      <c r="BM519" s="133">
        <f t="shared" si="740"/>
        <v>7.3915061499187751E-2</v>
      </c>
      <c r="BN519" s="130">
        <f t="shared" si="740"/>
        <v>6.4432989690721643E-2</v>
      </c>
      <c r="BO519" s="131">
        <f t="shared" si="740"/>
        <v>7.4404761904761904E-2</v>
      </c>
      <c r="BP519" s="132">
        <f t="shared" si="740"/>
        <v>7.2013093289689037E-2</v>
      </c>
      <c r="BQ519" s="133">
        <f t="shared" si="740"/>
        <v>7.4313219065508335E-2</v>
      </c>
      <c r="BR519" s="130">
        <f t="shared" si="740"/>
        <v>8.3704804358593357E-2</v>
      </c>
      <c r="BS519" s="131">
        <f t="shared" si="740"/>
        <v>5.3278688524590161E-2</v>
      </c>
      <c r="BT519" s="132">
        <f t="shared" si="740"/>
        <v>8.6647727272727279E-2</v>
      </c>
      <c r="BU519" s="130">
        <f t="shared" si="740"/>
        <v>6.0265347425230494E-2</v>
      </c>
      <c r="BV519" s="134">
        <f t="shared" si="740"/>
        <v>7.4017688850224736E-2</v>
      </c>
      <c r="BW519" s="135">
        <f t="shared" si="740"/>
        <v>6.5236523652365236E-2</v>
      </c>
      <c r="BX519" s="130">
        <f t="shared" si="740"/>
        <v>7.132459970887918E-2</v>
      </c>
      <c r="BY519" s="131">
        <f t="shared" si="740"/>
        <v>8.2815952856992531E-2</v>
      </c>
      <c r="BZ519" s="132">
        <f t="shared" si="740"/>
        <v>5.6652418752968316E-2</v>
      </c>
      <c r="CA519" s="133">
        <f t="shared" si="740"/>
        <v>7.3003275384227767E-2</v>
      </c>
      <c r="CB519" s="130">
        <f t="shared" si="740"/>
        <v>7.1500503524672715E-2</v>
      </c>
      <c r="CC519" s="131">
        <f t="shared" si="740"/>
        <v>7.3188405797101452E-2</v>
      </c>
      <c r="CD519" s="132">
        <f t="shared" si="740"/>
        <v>7.3534699748291979E-2</v>
      </c>
      <c r="CE519" s="133">
        <f t="shared" si="740"/>
        <v>7.0267252808596747E-2</v>
      </c>
      <c r="CF519" s="130">
        <f t="shared" si="740"/>
        <v>7.894419669760154E-2</v>
      </c>
      <c r="CG519" s="131">
        <f t="shared" si="740"/>
        <v>6.4980740244515153E-2</v>
      </c>
      <c r="CH519" s="132">
        <f t="shared" si="740"/>
        <v>7.1278291361173099E-2</v>
      </c>
      <c r="CI519" s="130">
        <f t="shared" si="740"/>
        <v>6.8470657778069682E-2</v>
      </c>
      <c r="CJ519" s="136">
        <f t="shared" si="740"/>
        <v>7.0911722141823438E-2</v>
      </c>
      <c r="CK519" s="137">
        <f t="shared" si="740"/>
        <v>7.252468400861084E-2</v>
      </c>
    </row>
    <row r="520" spans="1:89">
      <c r="A520" s="138" t="s">
        <v>31</v>
      </c>
      <c r="B520" s="209">
        <v>2236</v>
      </c>
      <c r="C520" s="193">
        <v>1503</v>
      </c>
      <c r="D520" s="194">
        <v>724</v>
      </c>
      <c r="E520" s="195">
        <v>569</v>
      </c>
      <c r="F520" s="192">
        <v>548</v>
      </c>
      <c r="G520" s="196">
        <v>215</v>
      </c>
      <c r="H520" s="194">
        <v>1507</v>
      </c>
      <c r="I520" s="195">
        <v>1938</v>
      </c>
      <c r="J520" s="192">
        <v>176</v>
      </c>
      <c r="K520" s="193">
        <v>140</v>
      </c>
      <c r="L520" s="194">
        <v>380</v>
      </c>
      <c r="M520" s="192">
        <v>498</v>
      </c>
      <c r="N520" s="197">
        <v>1067</v>
      </c>
      <c r="O520" s="210">
        <v>1210</v>
      </c>
      <c r="P520" s="192">
        <v>517</v>
      </c>
      <c r="Q520" s="193">
        <v>749</v>
      </c>
      <c r="R520" s="194">
        <v>714</v>
      </c>
      <c r="S520" s="195">
        <v>1334</v>
      </c>
      <c r="T520" s="192">
        <v>153</v>
      </c>
      <c r="U520" s="196">
        <v>192</v>
      </c>
      <c r="V520" s="194">
        <v>1011</v>
      </c>
      <c r="W520" s="211">
        <v>790</v>
      </c>
      <c r="X520" s="192">
        <v>556</v>
      </c>
      <c r="Y520" s="196">
        <v>466</v>
      </c>
      <c r="Z520" s="194">
        <v>2110</v>
      </c>
      <c r="AA520" s="192">
        <v>2011</v>
      </c>
      <c r="AB520" s="173">
        <f t="shared" si="720"/>
        <v>11699</v>
      </c>
      <c r="AC520" s="174">
        <f t="shared" si="721"/>
        <v>11615</v>
      </c>
      <c r="BI520" s="138" t="s">
        <v>31</v>
      </c>
      <c r="BJ520" s="130">
        <f t="shared" ref="BJ520:CK520" si="741">B520/B529</f>
        <v>7.0321099474793217E-2</v>
      </c>
      <c r="BK520" s="131">
        <f t="shared" si="741"/>
        <v>7.5618836788086133E-2</v>
      </c>
      <c r="BL520" s="132">
        <f t="shared" si="741"/>
        <v>6.6876039164973214E-2</v>
      </c>
      <c r="BM520" s="133">
        <f t="shared" si="741"/>
        <v>6.6024599675098633E-2</v>
      </c>
      <c r="BN520" s="130">
        <f t="shared" si="741"/>
        <v>8.8273195876288665E-2</v>
      </c>
      <c r="BO520" s="131">
        <f t="shared" si="741"/>
        <v>6.3988095238095233E-2</v>
      </c>
      <c r="BP520" s="132">
        <f t="shared" si="741"/>
        <v>6.666076878842836E-2</v>
      </c>
      <c r="BQ520" s="133">
        <f t="shared" si="741"/>
        <v>7.5839398919934256E-2</v>
      </c>
      <c r="BR520" s="130">
        <f t="shared" si="741"/>
        <v>8.7171867261020303E-2</v>
      </c>
      <c r="BS520" s="131">
        <f t="shared" si="741"/>
        <v>4.7814207650273222E-2</v>
      </c>
      <c r="BT520" s="132">
        <f t="shared" si="741"/>
        <v>0.10795454545454546</v>
      </c>
      <c r="BU520" s="130">
        <f t="shared" si="741"/>
        <v>5.5992804137620866E-2</v>
      </c>
      <c r="BV520" s="134">
        <f t="shared" si="741"/>
        <v>7.73524720893142E-2</v>
      </c>
      <c r="BW520" s="135">
        <f t="shared" si="741"/>
        <v>6.6556655665566553E-2</v>
      </c>
      <c r="BX520" s="130">
        <f t="shared" si="741"/>
        <v>6.2712275594371661E-2</v>
      </c>
      <c r="BY520" s="131">
        <f t="shared" si="741"/>
        <v>7.881721561612122E-2</v>
      </c>
      <c r="BZ520" s="132">
        <f t="shared" si="741"/>
        <v>4.8442906574394463E-2</v>
      </c>
      <c r="CA520" s="133">
        <f t="shared" si="741"/>
        <v>8.4026203073822123E-2</v>
      </c>
      <c r="CB520" s="130">
        <f t="shared" si="741"/>
        <v>7.7039274924471296E-2</v>
      </c>
      <c r="CC520" s="131">
        <f t="shared" si="741"/>
        <v>6.9565217391304349E-2</v>
      </c>
      <c r="CD520" s="132">
        <f t="shared" si="741"/>
        <v>9.088457389428263E-2</v>
      </c>
      <c r="CE520" s="133">
        <f t="shared" si="741"/>
        <v>5.5125252948154353E-2</v>
      </c>
      <c r="CF520" s="130">
        <f t="shared" si="741"/>
        <v>6.7012173074605275E-2</v>
      </c>
      <c r="CG520" s="131">
        <f t="shared" si="741"/>
        <v>7.8043878747278514E-2</v>
      </c>
      <c r="CH520" s="132">
        <f t="shared" si="741"/>
        <v>6.7261715014344914E-2</v>
      </c>
      <c r="CI520" s="130">
        <f t="shared" si="741"/>
        <v>6.6040524120718536E-2</v>
      </c>
      <c r="CJ520" s="136">
        <f t="shared" si="741"/>
        <v>7.0251184464153821E-2</v>
      </c>
      <c r="CK520" s="137">
        <f t="shared" si="741"/>
        <v>6.9842816081586517E-2</v>
      </c>
    </row>
    <row r="521" spans="1:89">
      <c r="A521" s="147" t="s">
        <v>32</v>
      </c>
      <c r="B521" s="206">
        <v>2192</v>
      </c>
      <c r="C521" s="200">
        <v>1407</v>
      </c>
      <c r="D521" s="201">
        <v>599</v>
      </c>
      <c r="E521" s="202">
        <v>593</v>
      </c>
      <c r="F521" s="199">
        <v>357</v>
      </c>
      <c r="G521" s="203">
        <v>256</v>
      </c>
      <c r="H521" s="201">
        <v>1354</v>
      </c>
      <c r="I521" s="202">
        <v>1867</v>
      </c>
      <c r="J521" s="199">
        <v>142</v>
      </c>
      <c r="K521" s="200">
        <v>123</v>
      </c>
      <c r="L521" s="201">
        <v>292</v>
      </c>
      <c r="M521" s="199">
        <v>362</v>
      </c>
      <c r="N521" s="204">
        <v>927</v>
      </c>
      <c r="O521" s="207">
        <v>1132</v>
      </c>
      <c r="P521" s="199">
        <v>458</v>
      </c>
      <c r="Q521" s="200">
        <v>842</v>
      </c>
      <c r="R521" s="201">
        <v>663</v>
      </c>
      <c r="S521" s="202">
        <v>1268</v>
      </c>
      <c r="T521" s="199">
        <v>114</v>
      </c>
      <c r="U521" s="203">
        <v>203</v>
      </c>
      <c r="V521" s="201">
        <v>1145</v>
      </c>
      <c r="W521" s="208">
        <v>796</v>
      </c>
      <c r="X521" s="199">
        <v>494</v>
      </c>
      <c r="Y521" s="203">
        <v>499</v>
      </c>
      <c r="Z521" s="201">
        <v>1897</v>
      </c>
      <c r="AA521" s="199">
        <v>2099</v>
      </c>
      <c r="AB521" s="173">
        <f t="shared" si="720"/>
        <v>10634</v>
      </c>
      <c r="AC521" s="174">
        <f t="shared" si="721"/>
        <v>11447</v>
      </c>
      <c r="BI521" s="147" t="s">
        <v>32</v>
      </c>
      <c r="BJ521" s="130">
        <f t="shared" ref="BJ521:CK521" si="742">B521/B529</f>
        <v>6.8937321130924295E-2</v>
      </c>
      <c r="BK521" s="131">
        <f t="shared" si="742"/>
        <v>7.0788891124974843E-2</v>
      </c>
      <c r="BL521" s="132">
        <f t="shared" si="742"/>
        <v>5.5329761684832807E-2</v>
      </c>
      <c r="BM521" s="133">
        <f t="shared" si="742"/>
        <v>6.8809468554188902E-2</v>
      </c>
      <c r="BN521" s="130">
        <f t="shared" si="742"/>
        <v>5.7506443298969069E-2</v>
      </c>
      <c r="BO521" s="131">
        <f t="shared" si="742"/>
        <v>7.6190476190476197E-2</v>
      </c>
      <c r="BP521" s="132">
        <f t="shared" si="742"/>
        <v>5.9892953509974783E-2</v>
      </c>
      <c r="BQ521" s="133">
        <f t="shared" si="742"/>
        <v>7.3060968928543482E-2</v>
      </c>
      <c r="BR521" s="130">
        <f t="shared" si="742"/>
        <v>7.0331847449232293E-2</v>
      </c>
      <c r="BS521" s="131">
        <f t="shared" si="742"/>
        <v>4.2008196721311473E-2</v>
      </c>
      <c r="BT521" s="132">
        <f t="shared" si="742"/>
        <v>8.2954545454545461E-2</v>
      </c>
      <c r="BU521" s="130">
        <f t="shared" si="742"/>
        <v>4.0701596581965371E-2</v>
      </c>
      <c r="BV521" s="134">
        <f t="shared" si="742"/>
        <v>6.7203131796433238E-2</v>
      </c>
      <c r="BW521" s="135">
        <f t="shared" si="742"/>
        <v>6.2266226622662263E-2</v>
      </c>
      <c r="BX521" s="130">
        <f t="shared" si="742"/>
        <v>5.5555555555555552E-2</v>
      </c>
      <c r="BY521" s="131">
        <f t="shared" si="742"/>
        <v>8.8603598863516778E-2</v>
      </c>
      <c r="BZ521" s="132">
        <f t="shared" si="742"/>
        <v>4.4982698961937718E-2</v>
      </c>
      <c r="CA521" s="133">
        <f t="shared" si="742"/>
        <v>7.9868984630889386E-2</v>
      </c>
      <c r="CB521" s="130">
        <f t="shared" si="742"/>
        <v>5.7401812688821753E-2</v>
      </c>
      <c r="CC521" s="131">
        <f t="shared" si="742"/>
        <v>7.3550724637681156E-2</v>
      </c>
      <c r="CD521" s="132">
        <f t="shared" si="742"/>
        <v>0.10293060050341604</v>
      </c>
      <c r="CE521" s="133">
        <f t="shared" si="742"/>
        <v>5.5543925755355522E-2</v>
      </c>
      <c r="CF521" s="130">
        <f t="shared" si="742"/>
        <v>5.953959262383994E-2</v>
      </c>
      <c r="CG521" s="131">
        <f t="shared" si="742"/>
        <v>8.3570591190755314E-2</v>
      </c>
      <c r="CH521" s="132">
        <f t="shared" si="742"/>
        <v>6.0471788332802041E-2</v>
      </c>
      <c r="CI521" s="130">
        <f t="shared" si="742"/>
        <v>6.893041279432531E-2</v>
      </c>
      <c r="CJ521" s="136">
        <f t="shared" si="742"/>
        <v>6.3855978766716101E-2</v>
      </c>
      <c r="CK521" s="137">
        <f t="shared" si="742"/>
        <v>6.8832605741362102E-2</v>
      </c>
    </row>
    <row r="522" spans="1:89">
      <c r="A522" s="138" t="s">
        <v>33</v>
      </c>
      <c r="B522" s="209">
        <v>1991</v>
      </c>
      <c r="C522" s="193">
        <v>1072</v>
      </c>
      <c r="D522" s="194">
        <v>473</v>
      </c>
      <c r="E522" s="195">
        <v>523</v>
      </c>
      <c r="F522" s="192">
        <v>342</v>
      </c>
      <c r="G522" s="196">
        <v>160</v>
      </c>
      <c r="H522" s="194">
        <v>1186</v>
      </c>
      <c r="I522" s="195">
        <v>1546</v>
      </c>
      <c r="J522" s="192">
        <v>160</v>
      </c>
      <c r="K522" s="193">
        <v>124</v>
      </c>
      <c r="L522" s="194">
        <v>260</v>
      </c>
      <c r="M522" s="192">
        <v>375</v>
      </c>
      <c r="N522" s="197">
        <v>837</v>
      </c>
      <c r="O522" s="210">
        <v>979</v>
      </c>
      <c r="P522" s="192">
        <v>319</v>
      </c>
      <c r="Q522" s="193">
        <v>777</v>
      </c>
      <c r="R522" s="194">
        <v>613</v>
      </c>
      <c r="S522" s="195">
        <v>1235</v>
      </c>
      <c r="T522" s="192">
        <v>88</v>
      </c>
      <c r="U522" s="196">
        <v>189</v>
      </c>
      <c r="V522" s="194">
        <v>1165</v>
      </c>
      <c r="W522" s="211">
        <v>624</v>
      </c>
      <c r="X522" s="192">
        <v>463</v>
      </c>
      <c r="Y522" s="196">
        <v>407</v>
      </c>
      <c r="Z522" s="194">
        <v>1509</v>
      </c>
      <c r="AA522" s="192">
        <v>1938</v>
      </c>
      <c r="AB522" s="173">
        <f t="shared" si="720"/>
        <v>9406</v>
      </c>
      <c r="AC522" s="174">
        <f t="shared" si="721"/>
        <v>9949</v>
      </c>
      <c r="BI522" s="138" t="s">
        <v>33</v>
      </c>
      <c r="BJ522" s="130">
        <f t="shared" ref="BJ522:CK522" si="743">B522/B529</f>
        <v>6.2615970060068554E-2</v>
      </c>
      <c r="BK522" s="131">
        <f t="shared" si="743"/>
        <v>5.393439323807607E-2</v>
      </c>
      <c r="BL522" s="132">
        <f t="shared" si="743"/>
        <v>4.3691113984851281E-2</v>
      </c>
      <c r="BM522" s="133">
        <f t="shared" si="743"/>
        <v>6.0686934323508933E-2</v>
      </c>
      <c r="BN522" s="130">
        <f t="shared" si="743"/>
        <v>5.5090206185567009E-2</v>
      </c>
      <c r="BO522" s="131">
        <f t="shared" si="743"/>
        <v>4.7619047619047616E-2</v>
      </c>
      <c r="BP522" s="132">
        <f t="shared" si="743"/>
        <v>5.2461626929712034E-2</v>
      </c>
      <c r="BQ522" s="133">
        <f t="shared" si="743"/>
        <v>6.049933474211474E-2</v>
      </c>
      <c r="BR522" s="130">
        <f t="shared" si="743"/>
        <v>7.9247152055473002E-2</v>
      </c>
      <c r="BS522" s="131">
        <f t="shared" si="743"/>
        <v>4.2349726775956283E-2</v>
      </c>
      <c r="BT522" s="132">
        <f t="shared" si="743"/>
        <v>7.3863636363636367E-2</v>
      </c>
      <c r="BU522" s="130">
        <f t="shared" si="743"/>
        <v>4.2163256127726555E-2</v>
      </c>
      <c r="BV522" s="134">
        <f t="shared" si="743"/>
        <v>6.0678555893866899E-2</v>
      </c>
      <c r="BW522" s="135">
        <f t="shared" si="743"/>
        <v>5.3850385038503853E-2</v>
      </c>
      <c r="BX522" s="130">
        <f t="shared" si="743"/>
        <v>3.869480834546337E-2</v>
      </c>
      <c r="BY522" s="131">
        <f t="shared" si="743"/>
        <v>8.1763653583079021E-2</v>
      </c>
      <c r="BZ522" s="132">
        <f t="shared" si="743"/>
        <v>4.1590338557568357E-2</v>
      </c>
      <c r="CA522" s="133">
        <f t="shared" si="743"/>
        <v>7.7790375409423032E-2</v>
      </c>
      <c r="CB522" s="130">
        <f t="shared" si="743"/>
        <v>4.4310171198388724E-2</v>
      </c>
      <c r="CC522" s="131">
        <f t="shared" si="743"/>
        <v>6.8478260869565211E-2</v>
      </c>
      <c r="CD522" s="132">
        <f t="shared" si="743"/>
        <v>0.10472851492268968</v>
      </c>
      <c r="CE522" s="133">
        <f t="shared" si="743"/>
        <v>4.3541971948921919E-2</v>
      </c>
      <c r="CF522" s="130">
        <f t="shared" si="743"/>
        <v>5.5803302398457273E-2</v>
      </c>
      <c r="CG522" s="131">
        <f t="shared" si="743"/>
        <v>6.8162786802880584E-2</v>
      </c>
      <c r="CH522" s="132">
        <f t="shared" si="743"/>
        <v>4.8103283391775581E-2</v>
      </c>
      <c r="CI522" s="130">
        <f t="shared" si="743"/>
        <v>6.3643230107385637E-2</v>
      </c>
      <c r="CJ522" s="136">
        <f t="shared" si="743"/>
        <v>5.6481976328731587E-2</v>
      </c>
      <c r="CK522" s="137">
        <f t="shared" si="743"/>
        <v>5.98248968743611E-2</v>
      </c>
    </row>
    <row r="523" spans="1:89">
      <c r="A523" s="147" t="s">
        <v>34</v>
      </c>
      <c r="B523" s="206">
        <v>317</v>
      </c>
      <c r="C523" s="200">
        <v>724</v>
      </c>
      <c r="D523" s="201">
        <v>135</v>
      </c>
      <c r="E523" s="202">
        <v>381</v>
      </c>
      <c r="F523" s="199">
        <v>81</v>
      </c>
      <c r="G523" s="203">
        <v>188</v>
      </c>
      <c r="H523" s="201">
        <v>531</v>
      </c>
      <c r="I523" s="202">
        <v>933</v>
      </c>
      <c r="J523" s="199">
        <v>87</v>
      </c>
      <c r="K523" s="200">
        <v>71</v>
      </c>
      <c r="L523" s="201">
        <v>167</v>
      </c>
      <c r="M523" s="199">
        <v>154</v>
      </c>
      <c r="N523" s="204">
        <v>604</v>
      </c>
      <c r="O523" s="207">
        <v>705</v>
      </c>
      <c r="P523" s="199">
        <v>244</v>
      </c>
      <c r="Q523" s="200">
        <v>578</v>
      </c>
      <c r="R523" s="201">
        <v>414</v>
      </c>
      <c r="S523" s="202">
        <v>752</v>
      </c>
      <c r="T523" s="199">
        <v>81</v>
      </c>
      <c r="U523" s="203">
        <v>131</v>
      </c>
      <c r="V523" s="201">
        <v>1192</v>
      </c>
      <c r="W523" s="208">
        <v>340</v>
      </c>
      <c r="X523" s="199">
        <v>329</v>
      </c>
      <c r="Y523" s="203">
        <v>362</v>
      </c>
      <c r="Z523" s="201">
        <v>1038</v>
      </c>
      <c r="AA523" s="199">
        <v>1435</v>
      </c>
      <c r="AB523" s="173">
        <f t="shared" si="720"/>
        <v>5220</v>
      </c>
      <c r="AC523" s="174">
        <f t="shared" si="721"/>
        <v>6754</v>
      </c>
      <c r="BI523" s="147" t="s">
        <v>34</v>
      </c>
      <c r="BJ523" s="130">
        <f t="shared" ref="BJ523:CK523" si="744">B523/B529</f>
        <v>9.9694939774192526E-3</v>
      </c>
      <c r="BK523" s="131">
        <f t="shared" si="744"/>
        <v>3.6425840209297643E-2</v>
      </c>
      <c r="BL523" s="132">
        <f t="shared" si="744"/>
        <v>1.2469979678551634E-2</v>
      </c>
      <c r="BM523" s="133">
        <f t="shared" si="744"/>
        <v>4.4209793455558137E-2</v>
      </c>
      <c r="BN523" s="130">
        <f t="shared" si="744"/>
        <v>1.3047680412371135E-2</v>
      </c>
      <c r="BO523" s="131">
        <f t="shared" si="744"/>
        <v>5.5952380952380955E-2</v>
      </c>
      <c r="BP523" s="132">
        <f t="shared" si="744"/>
        <v>2.3488300084044764E-2</v>
      </c>
      <c r="BQ523" s="133">
        <f t="shared" si="744"/>
        <v>3.6510918055881664E-2</v>
      </c>
      <c r="BR523" s="130">
        <f t="shared" si="744"/>
        <v>4.3090638930163447E-2</v>
      </c>
      <c r="BS523" s="131">
        <f t="shared" si="744"/>
        <v>2.424863387978142E-2</v>
      </c>
      <c r="BT523" s="132">
        <f t="shared" si="744"/>
        <v>4.7443181818181815E-2</v>
      </c>
      <c r="BU523" s="130">
        <f t="shared" si="744"/>
        <v>1.7315043849786372E-2</v>
      </c>
      <c r="BV523" s="134">
        <f t="shared" si="744"/>
        <v>4.3787153835000724E-2</v>
      </c>
      <c r="BW523" s="135">
        <f t="shared" si="744"/>
        <v>3.8778877887788776E-2</v>
      </c>
      <c r="BX523" s="130">
        <f t="shared" si="744"/>
        <v>2.9597282872392043E-2</v>
      </c>
      <c r="BY523" s="131">
        <f t="shared" si="744"/>
        <v>6.0822898032200361E-2</v>
      </c>
      <c r="BZ523" s="132">
        <f t="shared" si="744"/>
        <v>2.8088744148178302E-2</v>
      </c>
      <c r="CA523" s="133">
        <f t="shared" si="744"/>
        <v>4.7367094986142604E-2</v>
      </c>
      <c r="CB523" s="130">
        <f t="shared" si="744"/>
        <v>4.0785498489425982E-2</v>
      </c>
      <c r="CC523" s="131">
        <f t="shared" si="744"/>
        <v>4.746376811594203E-2</v>
      </c>
      <c r="CD523" s="132">
        <f t="shared" si="744"/>
        <v>0.1071556993887091</v>
      </c>
      <c r="CE523" s="133">
        <f t="shared" si="744"/>
        <v>2.3724792408066429E-2</v>
      </c>
      <c r="CF523" s="130">
        <f t="shared" si="744"/>
        <v>3.9652886585512838E-2</v>
      </c>
      <c r="CG523" s="131">
        <f t="shared" si="744"/>
        <v>6.0626360743594038E-2</v>
      </c>
      <c r="CH523" s="132">
        <f t="shared" si="744"/>
        <v>3.3088938476251196E-2</v>
      </c>
      <c r="CI523" s="130">
        <f t="shared" si="744"/>
        <v>4.7124889166201438E-2</v>
      </c>
      <c r="CJ523" s="136">
        <f t="shared" si="744"/>
        <v>3.1345515249413022E-2</v>
      </c>
      <c r="CK523" s="137">
        <f t="shared" si="744"/>
        <v>4.0612860939736144E-2</v>
      </c>
    </row>
    <row r="524" spans="1:89">
      <c r="A524" s="138" t="s">
        <v>35</v>
      </c>
      <c r="B524" s="209">
        <v>0</v>
      </c>
      <c r="C524" s="193">
        <v>889</v>
      </c>
      <c r="D524" s="194">
        <v>1</v>
      </c>
      <c r="E524" s="195">
        <v>361</v>
      </c>
      <c r="F524" s="192">
        <v>1</v>
      </c>
      <c r="G524" s="196">
        <v>102</v>
      </c>
      <c r="H524" s="194">
        <v>9</v>
      </c>
      <c r="I524" s="195">
        <v>776</v>
      </c>
      <c r="J524" s="192">
        <v>13</v>
      </c>
      <c r="K524" s="193">
        <v>50</v>
      </c>
      <c r="L524" s="194">
        <v>21</v>
      </c>
      <c r="M524" s="192">
        <v>46</v>
      </c>
      <c r="N524" s="197">
        <v>45</v>
      </c>
      <c r="O524" s="210">
        <v>140</v>
      </c>
      <c r="P524" s="192">
        <v>72</v>
      </c>
      <c r="Q524" s="193">
        <v>89</v>
      </c>
      <c r="R524" s="194">
        <v>47</v>
      </c>
      <c r="S524" s="195">
        <v>102</v>
      </c>
      <c r="T524" s="192">
        <v>19</v>
      </c>
      <c r="U524" s="196">
        <v>31</v>
      </c>
      <c r="V524" s="194">
        <v>43</v>
      </c>
      <c r="W524" s="211">
        <v>61</v>
      </c>
      <c r="X524" s="192">
        <v>35</v>
      </c>
      <c r="Y524" s="196">
        <v>58</v>
      </c>
      <c r="Z524" s="194">
        <v>59</v>
      </c>
      <c r="AA524" s="192">
        <v>406</v>
      </c>
      <c r="AB524" s="173">
        <f t="shared" si="720"/>
        <v>365</v>
      </c>
      <c r="AC524" s="174">
        <f t="shared" si="721"/>
        <v>3111</v>
      </c>
      <c r="BI524" s="138" t="s">
        <v>35</v>
      </c>
      <c r="BJ524" s="130">
        <f t="shared" ref="BJ524:CK524" si="745">B524/B529</f>
        <v>0</v>
      </c>
      <c r="BK524" s="131">
        <f t="shared" si="745"/>
        <v>4.4727309317770178E-2</v>
      </c>
      <c r="BL524" s="132">
        <f t="shared" si="745"/>
        <v>9.2370219841123223E-5</v>
      </c>
      <c r="BM524" s="133">
        <f t="shared" si="745"/>
        <v>4.1889069389649571E-2</v>
      </c>
      <c r="BN524" s="130">
        <f t="shared" si="745"/>
        <v>1.6108247422680412E-4</v>
      </c>
      <c r="BO524" s="131">
        <f t="shared" si="745"/>
        <v>3.0357142857142857E-2</v>
      </c>
      <c r="BP524" s="132">
        <f t="shared" si="745"/>
        <v>3.981067810855045E-4</v>
      </c>
      <c r="BQ524" s="133">
        <f t="shared" si="745"/>
        <v>3.0367065821397823E-2</v>
      </c>
      <c r="BR524" s="130">
        <f t="shared" si="745"/>
        <v>6.4388311045071814E-3</v>
      </c>
      <c r="BS524" s="131">
        <f t="shared" si="745"/>
        <v>1.7076502732240439E-2</v>
      </c>
      <c r="BT524" s="132">
        <f t="shared" si="745"/>
        <v>5.9659090909090912E-3</v>
      </c>
      <c r="BU524" s="130">
        <f t="shared" si="745"/>
        <v>5.1720260850011248E-3</v>
      </c>
      <c r="BV524" s="134">
        <f t="shared" si="745"/>
        <v>3.2622879512831664E-3</v>
      </c>
      <c r="BW524" s="135">
        <f t="shared" si="745"/>
        <v>7.7007700770077006E-3</v>
      </c>
      <c r="BX524" s="130">
        <f t="shared" si="745"/>
        <v>8.7336244541484712E-3</v>
      </c>
      <c r="BY524" s="131">
        <f t="shared" si="745"/>
        <v>9.3654635378301581E-3</v>
      </c>
      <c r="BZ524" s="132">
        <f t="shared" si="745"/>
        <v>3.1888187801071984E-3</v>
      </c>
      <c r="CA524" s="133">
        <f t="shared" si="745"/>
        <v>6.4247921390778538E-3</v>
      </c>
      <c r="CB524" s="130">
        <f t="shared" si="745"/>
        <v>9.5669687814702916E-3</v>
      </c>
      <c r="CC524" s="131">
        <f t="shared" si="745"/>
        <v>1.1231884057971014E-2</v>
      </c>
      <c r="CD524" s="132">
        <f t="shared" si="745"/>
        <v>3.8655160014383315E-3</v>
      </c>
      <c r="CE524" s="133">
        <f t="shared" si="745"/>
        <v>4.2565068732119179E-3</v>
      </c>
      <c r="CF524" s="130">
        <f t="shared" si="745"/>
        <v>4.218392189948174E-3</v>
      </c>
      <c r="CG524" s="131">
        <f t="shared" si="745"/>
        <v>9.7136158097471115E-3</v>
      </c>
      <c r="CH524" s="132">
        <f t="shared" si="745"/>
        <v>1.8807778131973223E-3</v>
      </c>
      <c r="CI524" s="130">
        <f t="shared" si="745"/>
        <v>1.333289547141309E-2</v>
      </c>
      <c r="CJ524" s="136">
        <f t="shared" si="745"/>
        <v>2.1917841122673855E-3</v>
      </c>
      <c r="CK524" s="137">
        <f t="shared" si="745"/>
        <v>1.8706930764512755E-2</v>
      </c>
    </row>
    <row r="525" spans="1:89">
      <c r="A525" s="147" t="s">
        <v>36</v>
      </c>
      <c r="B525" s="206">
        <v>0</v>
      </c>
      <c r="C525" s="200">
        <v>10</v>
      </c>
      <c r="D525" s="201">
        <v>0</v>
      </c>
      <c r="E525" s="202">
        <v>10</v>
      </c>
      <c r="F525" s="199">
        <v>0</v>
      </c>
      <c r="G525" s="203">
        <v>0</v>
      </c>
      <c r="H525" s="201">
        <v>0</v>
      </c>
      <c r="I525" s="202">
        <v>0</v>
      </c>
      <c r="J525" s="199">
        <v>0</v>
      </c>
      <c r="K525" s="203">
        <v>0</v>
      </c>
      <c r="L525" s="201">
        <v>0</v>
      </c>
      <c r="M525" s="199">
        <v>1</v>
      </c>
      <c r="N525" s="204">
        <v>0</v>
      </c>
      <c r="O525" s="207">
        <v>0</v>
      </c>
      <c r="P525" s="199">
        <v>0</v>
      </c>
      <c r="Q525" s="203">
        <v>0</v>
      </c>
      <c r="R525" s="201">
        <v>0</v>
      </c>
      <c r="S525" s="202">
        <v>0</v>
      </c>
      <c r="T525" s="199">
        <v>0</v>
      </c>
      <c r="U525" s="203">
        <v>0</v>
      </c>
      <c r="V525" s="201">
        <v>0</v>
      </c>
      <c r="W525" s="202">
        <v>0</v>
      </c>
      <c r="X525" s="199">
        <v>0</v>
      </c>
      <c r="Y525" s="203">
        <v>0</v>
      </c>
      <c r="Z525" s="201">
        <v>0</v>
      </c>
      <c r="AA525" s="199">
        <v>0</v>
      </c>
      <c r="AB525" s="173">
        <f t="shared" si="720"/>
        <v>0</v>
      </c>
      <c r="AC525" s="174">
        <f t="shared" si="721"/>
        <v>21</v>
      </c>
      <c r="BI525" s="147" t="s">
        <v>36</v>
      </c>
      <c r="BJ525" s="130">
        <f t="shared" ref="BJ525:CK525" si="746">B525/B529</f>
        <v>0</v>
      </c>
      <c r="BK525" s="131">
        <f t="shared" si="746"/>
        <v>5.03119339907426E-4</v>
      </c>
      <c r="BL525" s="132">
        <f t="shared" si="746"/>
        <v>0</v>
      </c>
      <c r="BM525" s="133">
        <f t="shared" si="746"/>
        <v>1.1603620329542817E-3</v>
      </c>
      <c r="BN525" s="130">
        <f t="shared" si="746"/>
        <v>0</v>
      </c>
      <c r="BO525" s="131">
        <f t="shared" si="746"/>
        <v>0</v>
      </c>
      <c r="BP525" s="132">
        <f t="shared" si="746"/>
        <v>0</v>
      </c>
      <c r="BQ525" s="133">
        <f t="shared" si="746"/>
        <v>0</v>
      </c>
      <c r="BR525" s="130">
        <f t="shared" si="746"/>
        <v>0</v>
      </c>
      <c r="BS525" s="131">
        <f t="shared" si="746"/>
        <v>0</v>
      </c>
      <c r="BT525" s="132">
        <f t="shared" si="746"/>
        <v>0</v>
      </c>
      <c r="BU525" s="130">
        <f t="shared" si="746"/>
        <v>1.1243534967393749E-4</v>
      </c>
      <c r="BV525" s="134">
        <f t="shared" si="746"/>
        <v>0</v>
      </c>
      <c r="BW525" s="135">
        <f t="shared" si="746"/>
        <v>0</v>
      </c>
      <c r="BX525" s="130">
        <f t="shared" si="746"/>
        <v>0</v>
      </c>
      <c r="BY525" s="131">
        <f t="shared" si="746"/>
        <v>0</v>
      </c>
      <c r="BZ525" s="132">
        <f t="shared" si="746"/>
        <v>0</v>
      </c>
      <c r="CA525" s="133">
        <f t="shared" si="746"/>
        <v>0</v>
      </c>
      <c r="CB525" s="130">
        <f t="shared" si="746"/>
        <v>0</v>
      </c>
      <c r="CC525" s="131">
        <f t="shared" si="746"/>
        <v>0</v>
      </c>
      <c r="CD525" s="132">
        <f t="shared" si="746"/>
        <v>0</v>
      </c>
      <c r="CE525" s="133">
        <f t="shared" si="746"/>
        <v>0</v>
      </c>
      <c r="CF525" s="130">
        <f t="shared" si="746"/>
        <v>0</v>
      </c>
      <c r="CG525" s="131">
        <f t="shared" si="746"/>
        <v>0</v>
      </c>
      <c r="CH525" s="132">
        <f t="shared" si="746"/>
        <v>0</v>
      </c>
      <c r="CI525" s="130">
        <f t="shared" si="746"/>
        <v>0</v>
      </c>
      <c r="CJ525" s="136">
        <f t="shared" si="746"/>
        <v>0</v>
      </c>
      <c r="CK525" s="137">
        <f t="shared" si="746"/>
        <v>1.2627629252805138E-4</v>
      </c>
    </row>
    <row r="526" spans="1:89">
      <c r="A526" s="138" t="s">
        <v>37</v>
      </c>
      <c r="B526" s="60">
        <v>0</v>
      </c>
      <c r="C526" s="61">
        <v>0</v>
      </c>
      <c r="D526" s="140">
        <v>0</v>
      </c>
      <c r="E526" s="141">
        <v>0</v>
      </c>
      <c r="F526" s="139">
        <v>0</v>
      </c>
      <c r="G526" s="142">
        <v>0</v>
      </c>
      <c r="H526" s="140">
        <v>0</v>
      </c>
      <c r="I526" s="141">
        <v>0</v>
      </c>
      <c r="J526" s="139">
        <v>0</v>
      </c>
      <c r="K526" s="142">
        <v>0</v>
      </c>
      <c r="L526" s="140">
        <v>0</v>
      </c>
      <c r="M526" s="139">
        <v>0</v>
      </c>
      <c r="N526" s="143">
        <v>0</v>
      </c>
      <c r="O526" s="144">
        <v>0</v>
      </c>
      <c r="P526" s="139">
        <v>0</v>
      </c>
      <c r="Q526" s="142">
        <v>0</v>
      </c>
      <c r="R526" s="140">
        <v>0</v>
      </c>
      <c r="S526" s="141">
        <v>0</v>
      </c>
      <c r="T526" s="139">
        <v>0</v>
      </c>
      <c r="U526" s="142">
        <v>0</v>
      </c>
      <c r="V526" s="140">
        <v>0</v>
      </c>
      <c r="W526" s="141">
        <v>0</v>
      </c>
      <c r="X526" s="139">
        <v>0</v>
      </c>
      <c r="Y526" s="142">
        <v>0</v>
      </c>
      <c r="Z526" s="145">
        <v>0</v>
      </c>
      <c r="AA526" s="146">
        <v>0</v>
      </c>
      <c r="AB526" s="173">
        <f t="shared" si="720"/>
        <v>0</v>
      </c>
      <c r="AC526" s="174">
        <f t="shared" si="721"/>
        <v>0</v>
      </c>
      <c r="BI526" s="138" t="s">
        <v>37</v>
      </c>
      <c r="BJ526" s="130">
        <f t="shared" ref="BJ526:CK526" si="747">B526/B529</f>
        <v>0</v>
      </c>
      <c r="BK526" s="131">
        <f t="shared" si="747"/>
        <v>0</v>
      </c>
      <c r="BL526" s="132">
        <f t="shared" si="747"/>
        <v>0</v>
      </c>
      <c r="BM526" s="133">
        <f t="shared" si="747"/>
        <v>0</v>
      </c>
      <c r="BN526" s="130">
        <f t="shared" si="747"/>
        <v>0</v>
      </c>
      <c r="BO526" s="131">
        <f t="shared" si="747"/>
        <v>0</v>
      </c>
      <c r="BP526" s="132">
        <f t="shared" si="747"/>
        <v>0</v>
      </c>
      <c r="BQ526" s="133">
        <f t="shared" si="747"/>
        <v>0</v>
      </c>
      <c r="BR526" s="130">
        <f t="shared" si="747"/>
        <v>0</v>
      </c>
      <c r="BS526" s="131">
        <f t="shared" si="747"/>
        <v>0</v>
      </c>
      <c r="BT526" s="132">
        <f t="shared" si="747"/>
        <v>0</v>
      </c>
      <c r="BU526" s="130">
        <f t="shared" si="747"/>
        <v>0</v>
      </c>
      <c r="BV526" s="134">
        <f t="shared" si="747"/>
        <v>0</v>
      </c>
      <c r="BW526" s="135">
        <f t="shared" si="747"/>
        <v>0</v>
      </c>
      <c r="BX526" s="130">
        <f t="shared" si="747"/>
        <v>0</v>
      </c>
      <c r="BY526" s="131">
        <f t="shared" si="747"/>
        <v>0</v>
      </c>
      <c r="BZ526" s="132">
        <f t="shared" si="747"/>
        <v>0</v>
      </c>
      <c r="CA526" s="133">
        <f t="shared" si="747"/>
        <v>0</v>
      </c>
      <c r="CB526" s="130">
        <f t="shared" si="747"/>
        <v>0</v>
      </c>
      <c r="CC526" s="131">
        <f t="shared" si="747"/>
        <v>0</v>
      </c>
      <c r="CD526" s="132">
        <f t="shared" si="747"/>
        <v>0</v>
      </c>
      <c r="CE526" s="133">
        <f t="shared" si="747"/>
        <v>0</v>
      </c>
      <c r="CF526" s="130">
        <f t="shared" si="747"/>
        <v>0</v>
      </c>
      <c r="CG526" s="131">
        <f t="shared" si="747"/>
        <v>0</v>
      </c>
      <c r="CH526" s="132">
        <f t="shared" si="747"/>
        <v>0</v>
      </c>
      <c r="CI526" s="130">
        <f t="shared" si="747"/>
        <v>0</v>
      </c>
      <c r="CJ526" s="136">
        <f t="shared" si="747"/>
        <v>0</v>
      </c>
      <c r="CK526" s="137">
        <f t="shared" si="747"/>
        <v>0</v>
      </c>
    </row>
    <row r="527" spans="1:89">
      <c r="A527" s="147" t="s">
        <v>38</v>
      </c>
      <c r="B527" s="58"/>
      <c r="C527" s="59"/>
      <c r="D527" s="153"/>
      <c r="E527" s="150"/>
      <c r="F527" s="151"/>
      <c r="G527" s="152"/>
      <c r="H527" s="153"/>
      <c r="I527" s="150"/>
      <c r="J527" s="151"/>
      <c r="K527" s="152"/>
      <c r="L527" s="153"/>
      <c r="M527" s="151"/>
      <c r="N527" s="155"/>
      <c r="O527" s="154"/>
      <c r="P527" s="151"/>
      <c r="Q527" s="152"/>
      <c r="R527" s="153"/>
      <c r="S527" s="150"/>
      <c r="T527" s="151"/>
      <c r="U527" s="152"/>
      <c r="V527" s="153"/>
      <c r="W527" s="150"/>
      <c r="X527" s="151"/>
      <c r="Y527" s="152"/>
      <c r="Z527" s="149"/>
      <c r="AA527" s="148"/>
      <c r="AB527" s="173">
        <f t="shared" si="720"/>
        <v>0</v>
      </c>
      <c r="AC527" s="174">
        <f t="shared" si="721"/>
        <v>0</v>
      </c>
      <c r="BI527" s="147" t="s">
        <v>38</v>
      </c>
      <c r="BJ527" s="130">
        <f t="shared" ref="BJ527:CK527" si="748">B527/B529</f>
        <v>0</v>
      </c>
      <c r="BK527" s="131">
        <f t="shared" si="748"/>
        <v>0</v>
      </c>
      <c r="BL527" s="132">
        <f t="shared" si="748"/>
        <v>0</v>
      </c>
      <c r="BM527" s="133">
        <f t="shared" si="748"/>
        <v>0</v>
      </c>
      <c r="BN527" s="130">
        <f t="shared" si="748"/>
        <v>0</v>
      </c>
      <c r="BO527" s="131">
        <f t="shared" si="748"/>
        <v>0</v>
      </c>
      <c r="BP527" s="132">
        <f t="shared" si="748"/>
        <v>0</v>
      </c>
      <c r="BQ527" s="133">
        <f t="shared" si="748"/>
        <v>0</v>
      </c>
      <c r="BR527" s="130">
        <f t="shared" si="748"/>
        <v>0</v>
      </c>
      <c r="BS527" s="131">
        <f t="shared" si="748"/>
        <v>0</v>
      </c>
      <c r="BT527" s="132">
        <f t="shared" si="748"/>
        <v>0</v>
      </c>
      <c r="BU527" s="130">
        <f t="shared" si="748"/>
        <v>0</v>
      </c>
      <c r="BV527" s="134">
        <f t="shared" si="748"/>
        <v>0</v>
      </c>
      <c r="BW527" s="135">
        <f t="shared" si="748"/>
        <v>0</v>
      </c>
      <c r="BX527" s="130">
        <f t="shared" si="748"/>
        <v>0</v>
      </c>
      <c r="BY527" s="131">
        <f t="shared" si="748"/>
        <v>0</v>
      </c>
      <c r="BZ527" s="132">
        <f t="shared" si="748"/>
        <v>0</v>
      </c>
      <c r="CA527" s="133">
        <f t="shared" si="748"/>
        <v>0</v>
      </c>
      <c r="CB527" s="130">
        <f t="shared" si="748"/>
        <v>0</v>
      </c>
      <c r="CC527" s="131">
        <f t="shared" si="748"/>
        <v>0</v>
      </c>
      <c r="CD527" s="132">
        <f t="shared" si="748"/>
        <v>0</v>
      </c>
      <c r="CE527" s="133">
        <f t="shared" si="748"/>
        <v>0</v>
      </c>
      <c r="CF527" s="130">
        <f t="shared" si="748"/>
        <v>0</v>
      </c>
      <c r="CG527" s="131">
        <f t="shared" si="748"/>
        <v>0</v>
      </c>
      <c r="CH527" s="132">
        <f t="shared" si="748"/>
        <v>0</v>
      </c>
      <c r="CI527" s="130">
        <f t="shared" si="748"/>
        <v>0</v>
      </c>
      <c r="CJ527" s="136">
        <f t="shared" si="748"/>
        <v>0</v>
      </c>
      <c r="CK527" s="137">
        <f t="shared" si="748"/>
        <v>0</v>
      </c>
    </row>
    <row r="528" spans="1:89" ht="14" thickBot="1">
      <c r="A528" s="138" t="s">
        <v>39</v>
      </c>
      <c r="B528" s="60"/>
      <c r="C528" s="61"/>
      <c r="D528" s="140"/>
      <c r="E528" s="141"/>
      <c r="F528" s="139"/>
      <c r="G528" s="142"/>
      <c r="H528" s="140"/>
      <c r="I528" s="141"/>
      <c r="J528" s="139"/>
      <c r="K528" s="142"/>
      <c r="L528" s="140"/>
      <c r="M528" s="139"/>
      <c r="N528" s="143"/>
      <c r="O528" s="144"/>
      <c r="P528" s="139"/>
      <c r="Q528" s="142"/>
      <c r="R528" s="140"/>
      <c r="S528" s="141"/>
      <c r="T528" s="139"/>
      <c r="U528" s="142"/>
      <c r="V528" s="140"/>
      <c r="W528" s="141"/>
      <c r="X528" s="139"/>
      <c r="Y528" s="142"/>
      <c r="Z528" s="145"/>
      <c r="AA528" s="146"/>
      <c r="AB528" s="173">
        <f t="shared" si="720"/>
        <v>0</v>
      </c>
      <c r="AC528" s="174"/>
      <c r="BI528" s="138" t="s">
        <v>39</v>
      </c>
      <c r="BJ528" s="130">
        <f t="shared" ref="BJ528:CK528" si="749">B528/B529</f>
        <v>0</v>
      </c>
      <c r="BK528" s="131">
        <f t="shared" si="749"/>
        <v>0</v>
      </c>
      <c r="BL528" s="132">
        <f t="shared" si="749"/>
        <v>0</v>
      </c>
      <c r="BM528" s="133">
        <f t="shared" si="749"/>
        <v>0</v>
      </c>
      <c r="BN528" s="130">
        <f t="shared" si="749"/>
        <v>0</v>
      </c>
      <c r="BO528" s="131">
        <f t="shared" si="749"/>
        <v>0</v>
      </c>
      <c r="BP528" s="132">
        <f t="shared" si="749"/>
        <v>0</v>
      </c>
      <c r="BQ528" s="133">
        <f t="shared" si="749"/>
        <v>0</v>
      </c>
      <c r="BR528" s="130">
        <f t="shared" si="749"/>
        <v>0</v>
      </c>
      <c r="BS528" s="131">
        <f t="shared" si="749"/>
        <v>0</v>
      </c>
      <c r="BT528" s="132">
        <f t="shared" si="749"/>
        <v>0</v>
      </c>
      <c r="BU528" s="130">
        <f t="shared" si="749"/>
        <v>0</v>
      </c>
      <c r="BV528" s="134">
        <f t="shared" si="749"/>
        <v>0</v>
      </c>
      <c r="BW528" s="135">
        <f t="shared" si="749"/>
        <v>0</v>
      </c>
      <c r="BX528" s="130">
        <f t="shared" si="749"/>
        <v>0</v>
      </c>
      <c r="BY528" s="131">
        <f t="shared" si="749"/>
        <v>0</v>
      </c>
      <c r="BZ528" s="132">
        <f t="shared" si="749"/>
        <v>0</v>
      </c>
      <c r="CA528" s="133">
        <f t="shared" si="749"/>
        <v>0</v>
      </c>
      <c r="CB528" s="130">
        <f t="shared" si="749"/>
        <v>0</v>
      </c>
      <c r="CC528" s="131">
        <f t="shared" si="749"/>
        <v>0</v>
      </c>
      <c r="CD528" s="132">
        <f t="shared" si="749"/>
        <v>0</v>
      </c>
      <c r="CE528" s="133">
        <f t="shared" si="749"/>
        <v>0</v>
      </c>
      <c r="CF528" s="130">
        <f t="shared" si="749"/>
        <v>0</v>
      </c>
      <c r="CG528" s="131">
        <f t="shared" si="749"/>
        <v>0</v>
      </c>
      <c r="CH528" s="132">
        <f t="shared" si="749"/>
        <v>0</v>
      </c>
      <c r="CI528" s="130">
        <f t="shared" si="749"/>
        <v>0</v>
      </c>
      <c r="CJ528" s="136">
        <f t="shared" si="749"/>
        <v>0</v>
      </c>
      <c r="CK528" s="137">
        <f t="shared" si="749"/>
        <v>0</v>
      </c>
    </row>
    <row r="529" spans="1:89" ht="15" thickTop="1" thickBot="1">
      <c r="A529" s="243" t="s">
        <v>13</v>
      </c>
      <c r="B529" s="281">
        <f>SUM(B505:B528)</f>
        <v>31797</v>
      </c>
      <c r="C529" s="276">
        <f t="shared" ref="C529" si="750">SUM(C505:C528)</f>
        <v>19876</v>
      </c>
      <c r="D529" s="20">
        <f t="shared" ref="D529" si="751">SUM(D505:D528)</f>
        <v>10826</v>
      </c>
      <c r="E529" s="277">
        <f t="shared" ref="E529" si="752">SUM(E505:E528)</f>
        <v>8618</v>
      </c>
      <c r="F529" s="278">
        <f t="shared" ref="F529" si="753">SUM(F505:F528)</f>
        <v>6208</v>
      </c>
      <c r="G529" s="279">
        <f t="shared" ref="G529" si="754">SUM(G505:G528)</f>
        <v>3360</v>
      </c>
      <c r="H529" s="20">
        <f t="shared" ref="H529" si="755">SUM(H505:H528)</f>
        <v>22607</v>
      </c>
      <c r="I529" s="277">
        <f t="shared" ref="I529" si="756">SUM(I505:I528)</f>
        <v>25554</v>
      </c>
      <c r="J529" s="278">
        <f t="shared" ref="J529" si="757">SUM(J505:J528)</f>
        <v>2019</v>
      </c>
      <c r="K529" s="279">
        <f t="shared" ref="K529" si="758">SUM(K505:K528)</f>
        <v>2928</v>
      </c>
      <c r="L529" s="20">
        <f t="shared" ref="L529" si="759">SUM(L505:L528)</f>
        <v>3520</v>
      </c>
      <c r="M529" s="278">
        <f t="shared" ref="M529" si="760">SUM(M505:M528)</f>
        <v>8894</v>
      </c>
      <c r="N529" s="22">
        <f t="shared" ref="N529" si="761">SUM(N505:N528)</f>
        <v>13794</v>
      </c>
      <c r="O529" s="21">
        <f t="shared" ref="O529" si="762">SUM(O505:O528)</f>
        <v>18180</v>
      </c>
      <c r="P529" s="278">
        <f t="shared" ref="P529" si="763">SUM(P505:P528)</f>
        <v>8244</v>
      </c>
      <c r="Q529" s="279">
        <f t="shared" ref="Q529" si="764">SUM(Q505:Q528)</f>
        <v>9503</v>
      </c>
      <c r="R529" s="20">
        <f t="shared" ref="R529" si="765">SUM(R505:R528)</f>
        <v>14739</v>
      </c>
      <c r="S529" s="277">
        <f t="shared" ref="S529" si="766">SUM(S505:S528)</f>
        <v>15876</v>
      </c>
      <c r="T529" s="278">
        <f t="shared" ref="T529" si="767">SUM(T505:T528)</f>
        <v>1986</v>
      </c>
      <c r="U529" s="279">
        <f t="shared" ref="U529" si="768">SUM(U505:U528)</f>
        <v>2760</v>
      </c>
      <c r="V529" s="20">
        <f t="shared" ref="V529" si="769">SUM(V505:V528)</f>
        <v>11124</v>
      </c>
      <c r="W529" s="277">
        <f t="shared" ref="W529" si="770">SUM(W505:W528)</f>
        <v>14331</v>
      </c>
      <c r="X529" s="278">
        <f t="shared" ref="X529" si="771">SUM(X505:X528)</f>
        <v>8297</v>
      </c>
      <c r="Y529" s="279">
        <f t="shared" ref="Y529" si="772">SUM(Y505:Y528)</f>
        <v>5971</v>
      </c>
      <c r="Z529" s="20">
        <f t="shared" ref="Z529" si="773">SUM(Z505:Z528)</f>
        <v>31370</v>
      </c>
      <c r="AA529" s="277">
        <f t="shared" ref="AA529" si="774">SUM(AA505:AA528)</f>
        <v>30451</v>
      </c>
      <c r="AB529" s="175">
        <f>SUM(AB505:AB528)</f>
        <v>166531</v>
      </c>
      <c r="AC529" s="176">
        <f>SUM(AC505:AC528)</f>
        <v>166302</v>
      </c>
      <c r="BI529" s="242" t="s">
        <v>13</v>
      </c>
      <c r="BJ529" s="156">
        <f>SUM(BJ505:BJ528)</f>
        <v>1</v>
      </c>
      <c r="BK529" s="157">
        <f t="shared" ref="BK529:CK529" si="775">SUM(BK505:BK528)</f>
        <v>1</v>
      </c>
      <c r="BL529" s="156">
        <f t="shared" si="775"/>
        <v>1.0000000000000002</v>
      </c>
      <c r="BM529" s="157">
        <f t="shared" si="775"/>
        <v>1</v>
      </c>
      <c r="BN529" s="156">
        <f t="shared" si="775"/>
        <v>1</v>
      </c>
      <c r="BO529" s="157">
        <f t="shared" si="775"/>
        <v>1</v>
      </c>
      <c r="BP529" s="156">
        <f t="shared" si="775"/>
        <v>1.0000000000000002</v>
      </c>
      <c r="BQ529" s="157">
        <f t="shared" si="775"/>
        <v>1.0000000000000002</v>
      </c>
      <c r="BR529" s="156">
        <f t="shared" si="775"/>
        <v>0.99999999999999989</v>
      </c>
      <c r="BS529" s="157">
        <f t="shared" si="775"/>
        <v>1</v>
      </c>
      <c r="BT529" s="156">
        <f t="shared" si="775"/>
        <v>1</v>
      </c>
      <c r="BU529" s="157">
        <f t="shared" si="775"/>
        <v>1</v>
      </c>
      <c r="BV529" s="156">
        <f t="shared" si="775"/>
        <v>1</v>
      </c>
      <c r="BW529" s="157">
        <f t="shared" si="775"/>
        <v>0.99999999999999989</v>
      </c>
      <c r="BX529" s="156">
        <f t="shared" si="775"/>
        <v>1</v>
      </c>
      <c r="BY529" s="157">
        <f t="shared" si="775"/>
        <v>0.99999999999999989</v>
      </c>
      <c r="BZ529" s="156">
        <f t="shared" si="775"/>
        <v>1</v>
      </c>
      <c r="CA529" s="157">
        <f t="shared" si="775"/>
        <v>1</v>
      </c>
      <c r="CB529" s="156">
        <f t="shared" si="775"/>
        <v>1</v>
      </c>
      <c r="CC529" s="157">
        <f t="shared" si="775"/>
        <v>1</v>
      </c>
      <c r="CD529" s="156">
        <f t="shared" si="775"/>
        <v>1</v>
      </c>
      <c r="CE529" s="157">
        <f t="shared" si="775"/>
        <v>1</v>
      </c>
      <c r="CF529" s="156">
        <f t="shared" si="775"/>
        <v>0.99999999999999989</v>
      </c>
      <c r="CG529" s="157">
        <f t="shared" si="775"/>
        <v>0.99999999999999978</v>
      </c>
      <c r="CH529" s="156">
        <f t="shared" si="775"/>
        <v>1.0000000000000002</v>
      </c>
      <c r="CI529" s="157">
        <f t="shared" si="775"/>
        <v>1</v>
      </c>
      <c r="CJ529" s="156">
        <f t="shared" si="775"/>
        <v>0.99999999999999989</v>
      </c>
      <c r="CK529" s="157">
        <f t="shared" si="775"/>
        <v>1.0000000000000002</v>
      </c>
    </row>
    <row r="530" spans="1:89" ht="14" thickTop="1">
      <c r="A530" s="190"/>
    </row>
    <row r="532" spans="1:89">
      <c r="A532" s="318">
        <f>+A501+1</f>
        <v>43542</v>
      </c>
      <c r="B532" s="318"/>
      <c r="C532" s="318"/>
      <c r="D532" s="318"/>
      <c r="BI532" s="317">
        <f>+BI470+2</f>
        <v>43542</v>
      </c>
      <c r="BJ532" s="317"/>
      <c r="BK532" s="317"/>
      <c r="BL532" s="317"/>
    </row>
    <row r="533" spans="1:89" ht="14" thickBot="1">
      <c r="AE533" s="246" t="s">
        <v>87</v>
      </c>
    </row>
    <row r="534" spans="1:89" ht="15" thickTop="1" thickBot="1">
      <c r="A534" s="315" t="s">
        <v>0</v>
      </c>
      <c r="B534" s="309" t="s">
        <v>1</v>
      </c>
      <c r="C534" s="310"/>
      <c r="D534" s="309" t="s">
        <v>2</v>
      </c>
      <c r="E534" s="310"/>
      <c r="F534" s="309" t="s">
        <v>3</v>
      </c>
      <c r="G534" s="310"/>
      <c r="H534" s="309" t="s">
        <v>4</v>
      </c>
      <c r="I534" s="310"/>
      <c r="J534" s="309" t="s">
        <v>5</v>
      </c>
      <c r="K534" s="310"/>
      <c r="L534" s="309" t="s">
        <v>6</v>
      </c>
      <c r="M534" s="310"/>
      <c r="N534" s="309" t="s">
        <v>7</v>
      </c>
      <c r="O534" s="310"/>
      <c r="P534" s="309" t="s">
        <v>8</v>
      </c>
      <c r="Q534" s="310"/>
      <c r="R534" s="309" t="s">
        <v>9</v>
      </c>
      <c r="S534" s="310"/>
      <c r="T534" s="309" t="s">
        <v>10</v>
      </c>
      <c r="U534" s="310"/>
      <c r="V534" s="309" t="s">
        <v>11</v>
      </c>
      <c r="W534" s="310"/>
      <c r="X534" s="309" t="s">
        <v>12</v>
      </c>
      <c r="Y534" s="310"/>
      <c r="Z534" s="311" t="s">
        <v>40</v>
      </c>
      <c r="AA534" s="312"/>
      <c r="AB534" s="313" t="s">
        <v>41</v>
      </c>
      <c r="AC534" s="314"/>
      <c r="AE534" s="315" t="s">
        <v>0</v>
      </c>
      <c r="AF534" s="309" t="s">
        <v>1</v>
      </c>
      <c r="AG534" s="310"/>
      <c r="AH534" s="309" t="s">
        <v>2</v>
      </c>
      <c r="AI534" s="310"/>
      <c r="AJ534" s="309" t="s">
        <v>3</v>
      </c>
      <c r="AK534" s="310"/>
      <c r="AL534" s="309" t="s">
        <v>4</v>
      </c>
      <c r="AM534" s="310"/>
      <c r="AN534" s="309" t="s">
        <v>5</v>
      </c>
      <c r="AO534" s="310"/>
      <c r="AP534" s="309" t="s">
        <v>6</v>
      </c>
      <c r="AQ534" s="310"/>
      <c r="AR534" s="309" t="s">
        <v>7</v>
      </c>
      <c r="AS534" s="310"/>
      <c r="AT534" s="309" t="s">
        <v>8</v>
      </c>
      <c r="AU534" s="310"/>
      <c r="AV534" s="309" t="s">
        <v>9</v>
      </c>
      <c r="AW534" s="310"/>
      <c r="AX534" s="309" t="s">
        <v>10</v>
      </c>
      <c r="AY534" s="310"/>
      <c r="AZ534" s="309" t="s">
        <v>11</v>
      </c>
      <c r="BA534" s="310"/>
      <c r="BB534" s="309" t="s">
        <v>12</v>
      </c>
      <c r="BC534" s="310"/>
      <c r="BD534" s="311" t="s">
        <v>40</v>
      </c>
      <c r="BE534" s="312"/>
      <c r="BF534" s="313" t="s">
        <v>41</v>
      </c>
      <c r="BG534" s="314"/>
      <c r="BI534" s="315" t="s">
        <v>0</v>
      </c>
      <c r="BJ534" s="309" t="s">
        <v>1</v>
      </c>
      <c r="BK534" s="310"/>
      <c r="BL534" s="309" t="s">
        <v>2</v>
      </c>
      <c r="BM534" s="310"/>
      <c r="BN534" s="309" t="s">
        <v>3</v>
      </c>
      <c r="BO534" s="310"/>
      <c r="BP534" s="309" t="s">
        <v>4</v>
      </c>
      <c r="BQ534" s="310"/>
      <c r="BR534" s="309" t="s">
        <v>5</v>
      </c>
      <c r="BS534" s="310"/>
      <c r="BT534" s="309" t="s">
        <v>6</v>
      </c>
      <c r="BU534" s="310"/>
      <c r="BV534" s="309" t="s">
        <v>7</v>
      </c>
      <c r="BW534" s="310"/>
      <c r="BX534" s="309" t="s">
        <v>8</v>
      </c>
      <c r="BY534" s="310"/>
      <c r="BZ534" s="309" t="s">
        <v>9</v>
      </c>
      <c r="CA534" s="310"/>
      <c r="CB534" s="309" t="s">
        <v>10</v>
      </c>
      <c r="CC534" s="310"/>
      <c r="CD534" s="309" t="s">
        <v>11</v>
      </c>
      <c r="CE534" s="310"/>
      <c r="CF534" s="309" t="s">
        <v>12</v>
      </c>
      <c r="CG534" s="310"/>
      <c r="CH534" s="311" t="s">
        <v>40</v>
      </c>
      <c r="CI534" s="312"/>
      <c r="CJ534" s="309" t="s">
        <v>41</v>
      </c>
      <c r="CK534" s="310"/>
    </row>
    <row r="535" spans="1:89" ht="15" thickTop="1" thickBot="1">
      <c r="A535" s="316"/>
      <c r="B535" s="117" t="s">
        <v>14</v>
      </c>
      <c r="C535" s="118" t="s">
        <v>15</v>
      </c>
      <c r="D535" s="119" t="s">
        <v>14</v>
      </c>
      <c r="E535" s="120" t="s">
        <v>15</v>
      </c>
      <c r="F535" s="117" t="s">
        <v>14</v>
      </c>
      <c r="G535" s="118" t="s">
        <v>15</v>
      </c>
      <c r="H535" s="119" t="s">
        <v>14</v>
      </c>
      <c r="I535" s="120" t="s">
        <v>15</v>
      </c>
      <c r="J535" s="117" t="s">
        <v>14</v>
      </c>
      <c r="K535" s="118" t="s">
        <v>15</v>
      </c>
      <c r="L535" s="119" t="s">
        <v>14</v>
      </c>
      <c r="M535" s="117" t="s">
        <v>15</v>
      </c>
      <c r="N535" s="121" t="s">
        <v>14</v>
      </c>
      <c r="O535" s="122" t="s">
        <v>15</v>
      </c>
      <c r="P535" s="117" t="s">
        <v>14</v>
      </c>
      <c r="Q535" s="118" t="s">
        <v>15</v>
      </c>
      <c r="R535" s="119" t="s">
        <v>14</v>
      </c>
      <c r="S535" s="120" t="s">
        <v>15</v>
      </c>
      <c r="T535" s="117" t="s">
        <v>14</v>
      </c>
      <c r="U535" s="118" t="s">
        <v>15</v>
      </c>
      <c r="V535" s="119" t="s">
        <v>14</v>
      </c>
      <c r="W535" s="120" t="s">
        <v>15</v>
      </c>
      <c r="X535" s="117" t="s">
        <v>14</v>
      </c>
      <c r="Y535" s="118" t="s">
        <v>15</v>
      </c>
      <c r="Z535" s="28" t="s">
        <v>14</v>
      </c>
      <c r="AA535" s="123" t="s">
        <v>15</v>
      </c>
      <c r="AB535" s="177" t="s">
        <v>14</v>
      </c>
      <c r="AC535" s="178" t="s">
        <v>15</v>
      </c>
      <c r="AE535" s="316"/>
      <c r="AF535" s="117" t="s">
        <v>14</v>
      </c>
      <c r="AG535" s="118" t="s">
        <v>15</v>
      </c>
      <c r="AH535" s="119" t="s">
        <v>14</v>
      </c>
      <c r="AI535" s="120" t="s">
        <v>15</v>
      </c>
      <c r="AJ535" s="117" t="s">
        <v>14</v>
      </c>
      <c r="AK535" s="118" t="s">
        <v>15</v>
      </c>
      <c r="AL535" s="119" t="s">
        <v>14</v>
      </c>
      <c r="AM535" s="120" t="s">
        <v>15</v>
      </c>
      <c r="AN535" s="117" t="s">
        <v>14</v>
      </c>
      <c r="AO535" s="118" t="s">
        <v>15</v>
      </c>
      <c r="AP535" s="119" t="s">
        <v>14</v>
      </c>
      <c r="AQ535" s="117" t="s">
        <v>15</v>
      </c>
      <c r="AR535" s="121" t="s">
        <v>14</v>
      </c>
      <c r="AS535" s="122" t="s">
        <v>15</v>
      </c>
      <c r="AT535" s="117" t="s">
        <v>14</v>
      </c>
      <c r="AU535" s="118" t="s">
        <v>15</v>
      </c>
      <c r="AV535" s="119" t="s">
        <v>14</v>
      </c>
      <c r="AW535" s="120" t="s">
        <v>15</v>
      </c>
      <c r="AX535" s="117" t="s">
        <v>14</v>
      </c>
      <c r="AY535" s="118" t="s">
        <v>15</v>
      </c>
      <c r="AZ535" s="119" t="s">
        <v>14</v>
      </c>
      <c r="BA535" s="120" t="s">
        <v>15</v>
      </c>
      <c r="BB535" s="117" t="s">
        <v>14</v>
      </c>
      <c r="BC535" s="118" t="s">
        <v>15</v>
      </c>
      <c r="BD535" s="28" t="s">
        <v>14</v>
      </c>
      <c r="BE535" s="123" t="s">
        <v>15</v>
      </c>
      <c r="BF535" s="177" t="s">
        <v>14</v>
      </c>
      <c r="BG535" s="178" t="s">
        <v>15</v>
      </c>
      <c r="BI535" s="316"/>
      <c r="BJ535" s="117" t="s">
        <v>14</v>
      </c>
      <c r="BK535" s="118" t="s">
        <v>15</v>
      </c>
      <c r="BL535" s="119" t="s">
        <v>14</v>
      </c>
      <c r="BM535" s="120" t="s">
        <v>15</v>
      </c>
      <c r="BN535" s="117" t="s">
        <v>14</v>
      </c>
      <c r="BO535" s="118" t="s">
        <v>15</v>
      </c>
      <c r="BP535" s="119" t="s">
        <v>14</v>
      </c>
      <c r="BQ535" s="120" t="s">
        <v>15</v>
      </c>
      <c r="BR535" s="117" t="s">
        <v>14</v>
      </c>
      <c r="BS535" s="118" t="s">
        <v>15</v>
      </c>
      <c r="BT535" s="119" t="s">
        <v>14</v>
      </c>
      <c r="BU535" s="117" t="s">
        <v>15</v>
      </c>
      <c r="BV535" s="121" t="s">
        <v>14</v>
      </c>
      <c r="BW535" s="122" t="s">
        <v>15</v>
      </c>
      <c r="BX535" s="117" t="s">
        <v>14</v>
      </c>
      <c r="BY535" s="118" t="s">
        <v>15</v>
      </c>
      <c r="BZ535" s="119" t="s">
        <v>14</v>
      </c>
      <c r="CA535" s="120" t="s">
        <v>15</v>
      </c>
      <c r="CB535" s="117" t="s">
        <v>14</v>
      </c>
      <c r="CC535" s="118" t="s">
        <v>15</v>
      </c>
      <c r="CD535" s="119" t="s">
        <v>14</v>
      </c>
      <c r="CE535" s="120" t="s">
        <v>15</v>
      </c>
      <c r="CF535" s="117" t="s">
        <v>14</v>
      </c>
      <c r="CG535" s="118" t="s">
        <v>15</v>
      </c>
      <c r="CH535" s="28" t="s">
        <v>14</v>
      </c>
      <c r="CI535" s="123" t="s">
        <v>15</v>
      </c>
      <c r="CJ535" s="121" t="s">
        <v>14</v>
      </c>
      <c r="CK535" s="122" t="s">
        <v>15</v>
      </c>
    </row>
    <row r="536" spans="1:89" ht="14" thickTop="1">
      <c r="A536" s="126" t="s">
        <v>16</v>
      </c>
      <c r="B536" s="127"/>
      <c r="C536" s="189"/>
      <c r="D536" s="128"/>
      <c r="E536" s="181"/>
      <c r="F536" s="127"/>
      <c r="G536" s="129"/>
      <c r="H536" s="128"/>
      <c r="I536" s="181"/>
      <c r="J536" s="127"/>
      <c r="K536" s="129"/>
      <c r="L536" s="128"/>
      <c r="M536" s="127"/>
      <c r="N536" s="180"/>
      <c r="O536" s="182"/>
      <c r="P536" s="127"/>
      <c r="Q536" s="129"/>
      <c r="R536" s="128"/>
      <c r="S536" s="181"/>
      <c r="T536" s="127"/>
      <c r="U536" s="129"/>
      <c r="V536" s="128"/>
      <c r="W536" s="181"/>
      <c r="X536" s="127"/>
      <c r="Y536" s="129"/>
      <c r="Z536" s="187"/>
      <c r="AA536" s="188"/>
      <c r="AB536" s="173">
        <f t="shared" ref="AB536:AB559" si="776">B536+D536+F536+H536+J536+L536+N536+P536+R536+T536+V536+X536+Z536</f>
        <v>0</v>
      </c>
      <c r="AC536" s="172">
        <f>C536+E536+G536+I536+K536+M536+O536+Q536+S536+U536+W536+Y536+AA536</f>
        <v>0</v>
      </c>
      <c r="AD536" s="234"/>
      <c r="AE536" s="254" t="str">
        <f>$AE$9</f>
        <v>07:00 - 07:59</v>
      </c>
      <c r="AF536" s="127">
        <f>SUMIF($A$9:$A$32,$AE536,B$536:B$559)</f>
        <v>5950</v>
      </c>
      <c r="AG536" s="189">
        <f t="shared" ref="AG536:BE538" si="777">SUMIF($A$9:$A$32,$AE536,C$536:C$559)</f>
        <v>859</v>
      </c>
      <c r="AH536" s="128">
        <f t="shared" si="777"/>
        <v>1730</v>
      </c>
      <c r="AI536" s="181">
        <f t="shared" si="777"/>
        <v>1306</v>
      </c>
      <c r="AJ536" s="127">
        <f t="shared" si="777"/>
        <v>1114</v>
      </c>
      <c r="AK536" s="129">
        <f t="shared" si="777"/>
        <v>769</v>
      </c>
      <c r="AL536" s="128">
        <f t="shared" si="777"/>
        <v>1423</v>
      </c>
      <c r="AM536" s="181">
        <f t="shared" si="777"/>
        <v>1492</v>
      </c>
      <c r="AN536" s="127">
        <f t="shared" si="777"/>
        <v>552</v>
      </c>
      <c r="AO536" s="129">
        <f t="shared" si="777"/>
        <v>830</v>
      </c>
      <c r="AP536" s="128">
        <f t="shared" si="777"/>
        <v>455</v>
      </c>
      <c r="AQ536" s="127">
        <f t="shared" si="777"/>
        <v>2006</v>
      </c>
      <c r="AR536" s="180">
        <f t="shared" si="777"/>
        <v>1615</v>
      </c>
      <c r="AS536" s="182">
        <f t="shared" si="777"/>
        <v>2619</v>
      </c>
      <c r="AT536" s="127">
        <f t="shared" si="777"/>
        <v>1564</v>
      </c>
      <c r="AU536" s="129">
        <f t="shared" si="777"/>
        <v>1532</v>
      </c>
      <c r="AV536" s="128">
        <f t="shared" si="777"/>
        <v>1669</v>
      </c>
      <c r="AW536" s="181">
        <f t="shared" si="777"/>
        <v>1652</v>
      </c>
      <c r="AX536" s="127">
        <f t="shared" si="777"/>
        <v>309</v>
      </c>
      <c r="AY536" s="129">
        <f t="shared" si="777"/>
        <v>1857</v>
      </c>
      <c r="AZ536" s="128">
        <f t="shared" si="777"/>
        <v>662</v>
      </c>
      <c r="BA536" s="181">
        <f t="shared" si="777"/>
        <v>2729</v>
      </c>
      <c r="BB536" s="127">
        <f t="shared" si="777"/>
        <v>1206</v>
      </c>
      <c r="BC536" s="129">
        <f t="shared" si="777"/>
        <v>1624</v>
      </c>
      <c r="BD536" s="187">
        <f t="shared" si="777"/>
        <v>4843</v>
      </c>
      <c r="BE536" s="188">
        <f t="shared" si="777"/>
        <v>2444</v>
      </c>
      <c r="BF536" s="171">
        <f>AF536+AH536+AJ536+AL536+AN536+AP536+AR536+AT536+AV536+AX536+AZ536+BB536+BD536</f>
        <v>23092</v>
      </c>
      <c r="BG536" s="172">
        <f>AG536+AI536+AK536+AM536+AO536+AQ536+AS536+AU536+AW536+AY536+BA536+BC536+BE536</f>
        <v>21719</v>
      </c>
      <c r="BH536" s="234"/>
      <c r="BI536" s="126" t="s">
        <v>16</v>
      </c>
      <c r="BJ536" s="130">
        <f t="shared" ref="BJ536:CK536" si="778">B536/B560</f>
        <v>0</v>
      </c>
      <c r="BK536" s="131">
        <f t="shared" si="778"/>
        <v>0</v>
      </c>
      <c r="BL536" s="132">
        <f t="shared" si="778"/>
        <v>0</v>
      </c>
      <c r="BM536" s="133">
        <f t="shared" si="778"/>
        <v>0</v>
      </c>
      <c r="BN536" s="130">
        <f t="shared" si="778"/>
        <v>0</v>
      </c>
      <c r="BO536" s="131">
        <f t="shared" si="778"/>
        <v>0</v>
      </c>
      <c r="BP536" s="132">
        <f t="shared" si="778"/>
        <v>0</v>
      </c>
      <c r="BQ536" s="133">
        <f t="shared" si="778"/>
        <v>0</v>
      </c>
      <c r="BR536" s="130">
        <f t="shared" si="778"/>
        <v>0</v>
      </c>
      <c r="BS536" s="131">
        <f t="shared" si="778"/>
        <v>0</v>
      </c>
      <c r="BT536" s="132">
        <f t="shared" si="778"/>
        <v>0</v>
      </c>
      <c r="BU536" s="130">
        <f t="shared" si="778"/>
        <v>0</v>
      </c>
      <c r="BV536" s="134">
        <f t="shared" si="778"/>
        <v>0</v>
      </c>
      <c r="BW536" s="135">
        <f t="shared" si="778"/>
        <v>0</v>
      </c>
      <c r="BX536" s="130">
        <f t="shared" si="778"/>
        <v>0</v>
      </c>
      <c r="BY536" s="131">
        <f t="shared" si="778"/>
        <v>0</v>
      </c>
      <c r="BZ536" s="132">
        <f t="shared" si="778"/>
        <v>0</v>
      </c>
      <c r="CA536" s="133">
        <f t="shared" si="778"/>
        <v>0</v>
      </c>
      <c r="CB536" s="130">
        <f t="shared" si="778"/>
        <v>0</v>
      </c>
      <c r="CC536" s="131">
        <f t="shared" si="778"/>
        <v>0</v>
      </c>
      <c r="CD536" s="132">
        <f t="shared" si="778"/>
        <v>0</v>
      </c>
      <c r="CE536" s="133">
        <f t="shared" si="778"/>
        <v>0</v>
      </c>
      <c r="CF536" s="130">
        <f t="shared" si="778"/>
        <v>0</v>
      </c>
      <c r="CG536" s="131">
        <f t="shared" si="778"/>
        <v>0</v>
      </c>
      <c r="CH536" s="132">
        <f t="shared" si="778"/>
        <v>0</v>
      </c>
      <c r="CI536" s="130">
        <f t="shared" si="778"/>
        <v>0</v>
      </c>
      <c r="CJ536" s="136">
        <f t="shared" si="778"/>
        <v>0</v>
      </c>
      <c r="CK536" s="137">
        <f t="shared" si="778"/>
        <v>0</v>
      </c>
    </row>
    <row r="537" spans="1:89">
      <c r="A537" s="138" t="s">
        <v>17</v>
      </c>
      <c r="B537" s="192">
        <v>843</v>
      </c>
      <c r="C537" s="193">
        <v>0</v>
      </c>
      <c r="D537" s="194">
        <v>202</v>
      </c>
      <c r="E537" s="195">
        <v>0</v>
      </c>
      <c r="F537" s="192">
        <v>151</v>
      </c>
      <c r="G537" s="196">
        <v>1</v>
      </c>
      <c r="H537" s="194">
        <v>325</v>
      </c>
      <c r="I537" s="195">
        <v>11</v>
      </c>
      <c r="J537" s="192">
        <v>15</v>
      </c>
      <c r="K537" s="196">
        <v>3</v>
      </c>
      <c r="L537" s="194">
        <v>10</v>
      </c>
      <c r="M537" s="192">
        <v>18</v>
      </c>
      <c r="N537" s="197">
        <v>69</v>
      </c>
      <c r="O537" s="198">
        <v>38</v>
      </c>
      <c r="P537" s="192">
        <v>12</v>
      </c>
      <c r="Q537" s="196">
        <v>0</v>
      </c>
      <c r="R537" s="194">
        <v>0</v>
      </c>
      <c r="S537" s="195">
        <v>0</v>
      </c>
      <c r="T537" s="192">
        <v>0</v>
      </c>
      <c r="U537" s="196">
        <v>0</v>
      </c>
      <c r="V537" s="194">
        <v>0</v>
      </c>
      <c r="W537" s="195">
        <v>0</v>
      </c>
      <c r="X537" s="192">
        <v>0</v>
      </c>
      <c r="Y537" s="196">
        <v>0</v>
      </c>
      <c r="Z537" s="194">
        <v>0</v>
      </c>
      <c r="AA537" s="192">
        <v>0</v>
      </c>
      <c r="AB537" s="173">
        <f t="shared" si="776"/>
        <v>1627</v>
      </c>
      <c r="AC537" s="174">
        <f t="shared" ref="AC537:AC556" si="779">C537+E537+G537+I537+K537+M537+O537+Q537+S537+U537+W537+Y537+AA537</f>
        <v>71</v>
      </c>
      <c r="AD537" s="235"/>
      <c r="AE537" s="255" t="str">
        <f>$AE$10</f>
        <v>08:00 - 08:59</v>
      </c>
      <c r="AF537" s="127">
        <f>SUMIF($A$9:$A$32,$AE537,B$536:B$559)</f>
        <v>5417</v>
      </c>
      <c r="AG537" s="193">
        <f t="shared" si="777"/>
        <v>1001</v>
      </c>
      <c r="AH537" s="194">
        <f t="shared" si="777"/>
        <v>1796</v>
      </c>
      <c r="AI537" s="195">
        <f t="shared" si="777"/>
        <v>1248</v>
      </c>
      <c r="AJ537" s="192">
        <f t="shared" si="777"/>
        <v>1199</v>
      </c>
      <c r="AK537" s="196">
        <f t="shared" si="777"/>
        <v>602</v>
      </c>
      <c r="AL537" s="194">
        <f t="shared" si="777"/>
        <v>1484</v>
      </c>
      <c r="AM537" s="195">
        <f t="shared" si="777"/>
        <v>1791</v>
      </c>
      <c r="AN537" s="192">
        <f t="shared" si="777"/>
        <v>506</v>
      </c>
      <c r="AO537" s="196">
        <f t="shared" si="777"/>
        <v>972</v>
      </c>
      <c r="AP537" s="194">
        <f t="shared" si="777"/>
        <v>460</v>
      </c>
      <c r="AQ537" s="192">
        <f t="shared" si="777"/>
        <v>2804</v>
      </c>
      <c r="AR537" s="197">
        <f t="shared" si="777"/>
        <v>1593</v>
      </c>
      <c r="AS537" s="198">
        <f t="shared" si="777"/>
        <v>3542</v>
      </c>
      <c r="AT537" s="192">
        <f t="shared" si="777"/>
        <v>1315</v>
      </c>
      <c r="AU537" s="196">
        <f t="shared" si="777"/>
        <v>1645</v>
      </c>
      <c r="AV537" s="194">
        <f t="shared" si="777"/>
        <v>1699</v>
      </c>
      <c r="AW537" s="195">
        <f t="shared" si="777"/>
        <v>1535</v>
      </c>
      <c r="AX537" s="192">
        <f t="shared" si="777"/>
        <v>267</v>
      </c>
      <c r="AY537" s="196">
        <f t="shared" si="777"/>
        <v>1678</v>
      </c>
      <c r="AZ537" s="194">
        <f t="shared" si="777"/>
        <v>680</v>
      </c>
      <c r="BA537" s="195">
        <f t="shared" si="777"/>
        <v>2753</v>
      </c>
      <c r="BB537" s="192">
        <f t="shared" si="777"/>
        <v>1163</v>
      </c>
      <c r="BC537" s="196">
        <f t="shared" si="777"/>
        <v>1750</v>
      </c>
      <c r="BD537" s="194">
        <f t="shared" si="777"/>
        <v>4820</v>
      </c>
      <c r="BE537" s="192">
        <f t="shared" si="777"/>
        <v>2187</v>
      </c>
      <c r="BF537" s="173">
        <f>SUM(AF537,AH537,AJ537,AL537,AN537,AP537,AR537,AT537,AV537,AX537,AZ537,BB537,BD537)</f>
        <v>22399</v>
      </c>
      <c r="BG537" s="174">
        <f>SUM(AG537,AI537,AK537,AM537,AO537,AQ537,AS537,AU537,AW537,AY537,BA537,BC537,BE537)</f>
        <v>23508</v>
      </c>
      <c r="BH537" s="235"/>
      <c r="BI537" s="138" t="s">
        <v>17</v>
      </c>
      <c r="BJ537" s="130">
        <f t="shared" ref="BJ537:CK537" si="780">B537/B560</f>
        <v>1.427458683283663E-2</v>
      </c>
      <c r="BK537" s="131">
        <f t="shared" si="780"/>
        <v>0</v>
      </c>
      <c r="BL537" s="132">
        <f t="shared" si="780"/>
        <v>8.3956774729842063E-3</v>
      </c>
      <c r="BM537" s="133">
        <f t="shared" si="780"/>
        <v>0</v>
      </c>
      <c r="BN537" s="130">
        <f t="shared" si="780"/>
        <v>1.0130828581013083E-2</v>
      </c>
      <c r="BO537" s="131">
        <f t="shared" si="780"/>
        <v>1.2196609342602757E-4</v>
      </c>
      <c r="BP537" s="132">
        <f t="shared" si="780"/>
        <v>1.18626126948206E-2</v>
      </c>
      <c r="BQ537" s="133">
        <f t="shared" si="780"/>
        <v>2.9182363240834084E-4</v>
      </c>
      <c r="BR537" s="130">
        <f t="shared" si="780"/>
        <v>2.3176761433868973E-3</v>
      </c>
      <c r="BS537" s="131">
        <f t="shared" si="780"/>
        <v>3.4997666822211853E-4</v>
      </c>
      <c r="BT537" s="132">
        <f t="shared" si="780"/>
        <v>8.7001914042108923E-4</v>
      </c>
      <c r="BU537" s="130">
        <f t="shared" si="780"/>
        <v>7.9939601190211836E-4</v>
      </c>
      <c r="BV537" s="134">
        <f t="shared" si="780"/>
        <v>2.7806883211090512E-3</v>
      </c>
      <c r="BW537" s="135">
        <f t="shared" si="780"/>
        <v>1.0709655600022547E-3</v>
      </c>
      <c r="BX537" s="130">
        <f t="shared" si="780"/>
        <v>7.5652502836968851E-4</v>
      </c>
      <c r="BY537" s="131">
        <f t="shared" si="780"/>
        <v>0</v>
      </c>
      <c r="BZ537" s="132">
        <f t="shared" si="780"/>
        <v>0</v>
      </c>
      <c r="CA537" s="133">
        <f t="shared" si="780"/>
        <v>0</v>
      </c>
      <c r="CB537" s="130">
        <f t="shared" si="780"/>
        <v>0</v>
      </c>
      <c r="CC537" s="131">
        <f t="shared" si="780"/>
        <v>0</v>
      </c>
      <c r="CD537" s="132">
        <f t="shared" si="780"/>
        <v>0</v>
      </c>
      <c r="CE537" s="133">
        <f t="shared" si="780"/>
        <v>0</v>
      </c>
      <c r="CF537" s="130">
        <f t="shared" si="780"/>
        <v>0</v>
      </c>
      <c r="CG537" s="131">
        <f t="shared" si="780"/>
        <v>0</v>
      </c>
      <c r="CH537" s="132">
        <f t="shared" si="780"/>
        <v>0</v>
      </c>
      <c r="CI537" s="130">
        <f t="shared" si="780"/>
        <v>0</v>
      </c>
      <c r="CJ537" s="136">
        <f t="shared" si="780"/>
        <v>5.2722141030917147E-3</v>
      </c>
      <c r="CK537" s="137">
        <f t="shared" si="780"/>
        <v>2.31694502640012E-4</v>
      </c>
    </row>
    <row r="538" spans="1:89" ht="14" thickBot="1">
      <c r="A538" s="147" t="s">
        <v>18</v>
      </c>
      <c r="B538" s="199">
        <v>3800</v>
      </c>
      <c r="C538" s="200">
        <v>0</v>
      </c>
      <c r="D538" s="201">
        <v>1406</v>
      </c>
      <c r="E538" s="202">
        <v>3</v>
      </c>
      <c r="F538" s="199">
        <v>909</v>
      </c>
      <c r="G538" s="203">
        <v>6</v>
      </c>
      <c r="H538" s="201">
        <v>1430</v>
      </c>
      <c r="I538" s="202">
        <v>124</v>
      </c>
      <c r="J538" s="199">
        <v>102</v>
      </c>
      <c r="K538" s="203">
        <v>106</v>
      </c>
      <c r="L538" s="201">
        <v>103</v>
      </c>
      <c r="M538" s="199">
        <v>520</v>
      </c>
      <c r="N538" s="204">
        <v>555</v>
      </c>
      <c r="O538" s="205">
        <v>791</v>
      </c>
      <c r="P538" s="199">
        <v>297</v>
      </c>
      <c r="Q538" s="203">
        <v>457</v>
      </c>
      <c r="R538" s="201">
        <v>496</v>
      </c>
      <c r="S538" s="202">
        <v>703</v>
      </c>
      <c r="T538" s="199">
        <v>60</v>
      </c>
      <c r="U538" s="203">
        <v>429</v>
      </c>
      <c r="V538" s="201">
        <v>127</v>
      </c>
      <c r="W538" s="202">
        <v>897</v>
      </c>
      <c r="X538" s="199">
        <v>413</v>
      </c>
      <c r="Y538" s="203">
        <v>572</v>
      </c>
      <c r="Z538" s="201">
        <v>1600</v>
      </c>
      <c r="AA538" s="199">
        <v>822</v>
      </c>
      <c r="AB538" s="173">
        <f t="shared" si="776"/>
        <v>11298</v>
      </c>
      <c r="AC538" s="174">
        <f t="shared" si="779"/>
        <v>5430</v>
      </c>
      <c r="AE538" s="254" t="str">
        <f>$AE$11</f>
        <v>09:00 - 09:59</v>
      </c>
      <c r="AF538" s="127">
        <f>SUMIF($A$9:$A$32,$AE538,B$536:B$559)</f>
        <v>5444</v>
      </c>
      <c r="AG538" s="200">
        <f t="shared" si="777"/>
        <v>1100</v>
      </c>
      <c r="AH538" s="201">
        <f t="shared" si="777"/>
        <v>1901</v>
      </c>
      <c r="AI538" s="202">
        <f t="shared" si="777"/>
        <v>1053</v>
      </c>
      <c r="AJ538" s="199">
        <f t="shared" si="777"/>
        <v>1124</v>
      </c>
      <c r="AK538" s="203">
        <f t="shared" si="777"/>
        <v>649</v>
      </c>
      <c r="AL538" s="201">
        <f t="shared" si="777"/>
        <v>1358</v>
      </c>
      <c r="AM538" s="202">
        <f t="shared" si="777"/>
        <v>2092</v>
      </c>
      <c r="AN538" s="199">
        <f t="shared" si="777"/>
        <v>367</v>
      </c>
      <c r="AO538" s="203">
        <f t="shared" si="777"/>
        <v>1093</v>
      </c>
      <c r="AP538" s="201">
        <f t="shared" si="777"/>
        <v>629</v>
      </c>
      <c r="AQ538" s="199">
        <f t="shared" si="777"/>
        <v>2712</v>
      </c>
      <c r="AR538" s="204">
        <f t="shared" si="777"/>
        <v>1421</v>
      </c>
      <c r="AS538" s="205">
        <f t="shared" si="777"/>
        <v>3380</v>
      </c>
      <c r="AT538" s="199">
        <f t="shared" si="777"/>
        <v>1076</v>
      </c>
      <c r="AU538" s="203">
        <f t="shared" si="777"/>
        <v>1549</v>
      </c>
      <c r="AV538" s="201">
        <f t="shared" si="777"/>
        <v>1545</v>
      </c>
      <c r="AW538" s="202">
        <f t="shared" si="777"/>
        <v>1413</v>
      </c>
      <c r="AX538" s="199">
        <f t="shared" si="777"/>
        <v>264</v>
      </c>
      <c r="AY538" s="203">
        <f t="shared" si="777"/>
        <v>1131</v>
      </c>
      <c r="AZ538" s="201">
        <f t="shared" si="777"/>
        <v>673</v>
      </c>
      <c r="BA538" s="202">
        <f t="shared" si="777"/>
        <v>2622</v>
      </c>
      <c r="BB538" s="199">
        <f t="shared" si="777"/>
        <v>112</v>
      </c>
      <c r="BC538" s="203">
        <f t="shared" si="777"/>
        <v>408</v>
      </c>
      <c r="BD538" s="201">
        <f t="shared" si="777"/>
        <v>4210</v>
      </c>
      <c r="BE538" s="199">
        <f t="shared" si="777"/>
        <v>2117</v>
      </c>
      <c r="BF538" s="173">
        <f>SUM(AF538,AH538,AJ538,AL538,AN538,AP538,AR538,AT538,AV538,AX538,AZ538,BB538,BD538)</f>
        <v>20124</v>
      </c>
      <c r="BG538" s="174">
        <f>SUM(AG538,AI538,AK538,AM538,AO538,AQ538,AS538,AU538,AW538,AY538,BA538,BC538,BE538)</f>
        <v>21319</v>
      </c>
      <c r="BI538" s="147" t="s">
        <v>18</v>
      </c>
      <c r="BJ538" s="130">
        <f t="shared" ref="BJ538:CK538" si="781">B538/B560</f>
        <v>6.4345705770793821E-2</v>
      </c>
      <c r="BK538" s="131">
        <f t="shared" si="781"/>
        <v>0</v>
      </c>
      <c r="BL538" s="132">
        <f t="shared" si="781"/>
        <v>5.8437240232751451E-2</v>
      </c>
      <c r="BM538" s="133">
        <f t="shared" si="781"/>
        <v>1.5679715674489102E-4</v>
      </c>
      <c r="BN538" s="130">
        <f t="shared" si="781"/>
        <v>6.0986246226098627E-2</v>
      </c>
      <c r="BO538" s="131">
        <f t="shared" si="781"/>
        <v>7.3179656055616534E-4</v>
      </c>
      <c r="BP538" s="132">
        <f t="shared" si="781"/>
        <v>5.2195495857210644E-2</v>
      </c>
      <c r="BQ538" s="133">
        <f t="shared" si="781"/>
        <v>3.2896482198758424E-3</v>
      </c>
      <c r="BR538" s="130">
        <f t="shared" si="781"/>
        <v>1.5760197775030901E-2</v>
      </c>
      <c r="BS538" s="131">
        <f t="shared" si="781"/>
        <v>1.2365842277181521E-2</v>
      </c>
      <c r="BT538" s="132">
        <f t="shared" si="781"/>
        <v>8.961197146337219E-3</v>
      </c>
      <c r="BU538" s="130">
        <f t="shared" si="781"/>
        <v>2.3093662566061199E-2</v>
      </c>
      <c r="BV538" s="134">
        <f t="shared" si="781"/>
        <v>2.2366406061094544E-2</v>
      </c>
      <c r="BW538" s="135">
        <f t="shared" si="781"/>
        <v>2.2292993630573247E-2</v>
      </c>
      <c r="BX538" s="130">
        <f t="shared" si="781"/>
        <v>1.8723994452149791E-2</v>
      </c>
      <c r="BY538" s="131">
        <f t="shared" si="781"/>
        <v>2.2666402142644579E-2</v>
      </c>
      <c r="BZ538" s="132">
        <f t="shared" si="781"/>
        <v>2.4612941643509328E-2</v>
      </c>
      <c r="CA538" s="133">
        <f t="shared" si="781"/>
        <v>2.9601246368268136E-2</v>
      </c>
      <c r="CB538" s="130">
        <f t="shared" si="781"/>
        <v>7.6297049847405905E-3</v>
      </c>
      <c r="CC538" s="131">
        <f t="shared" si="781"/>
        <v>3.5361028684470823E-2</v>
      </c>
      <c r="CD538" s="132">
        <f t="shared" si="781"/>
        <v>5.7375197650779306E-3</v>
      </c>
      <c r="CE538" s="133">
        <f t="shared" si="781"/>
        <v>3.0110775427995971E-2</v>
      </c>
      <c r="CF538" s="130">
        <f t="shared" si="781"/>
        <v>2.1984456510167144E-2</v>
      </c>
      <c r="CG538" s="131">
        <f t="shared" si="781"/>
        <v>4.1290695156283835E-2</v>
      </c>
      <c r="CH538" s="132">
        <f t="shared" si="781"/>
        <v>2.8775943311391678E-2</v>
      </c>
      <c r="CI538" s="130">
        <f t="shared" si="781"/>
        <v>1.8602756466834135E-2</v>
      </c>
      <c r="CJ538" s="136">
        <f t="shared" si="781"/>
        <v>3.6610617662403311E-2</v>
      </c>
      <c r="CK538" s="137">
        <f t="shared" si="781"/>
        <v>1.7719734497679791E-2</v>
      </c>
    </row>
    <row r="539" spans="1:89" ht="15" thickTop="1" thickBot="1">
      <c r="A539" s="138" t="s">
        <v>19</v>
      </c>
      <c r="B539" s="192">
        <v>6052</v>
      </c>
      <c r="C539" s="193">
        <v>578</v>
      </c>
      <c r="D539" s="194">
        <v>2326</v>
      </c>
      <c r="E539" s="195">
        <v>810</v>
      </c>
      <c r="F539" s="192">
        <v>1074</v>
      </c>
      <c r="G539" s="196">
        <v>399</v>
      </c>
      <c r="H539" s="194">
        <v>1158</v>
      </c>
      <c r="I539" s="195">
        <v>1193</v>
      </c>
      <c r="J539" s="192">
        <v>271</v>
      </c>
      <c r="K539" s="196">
        <v>481</v>
      </c>
      <c r="L539" s="194">
        <v>304</v>
      </c>
      <c r="M539" s="192">
        <v>1094</v>
      </c>
      <c r="N539" s="197">
        <v>1338</v>
      </c>
      <c r="O539" s="198">
        <v>2025</v>
      </c>
      <c r="P539" s="192">
        <v>835</v>
      </c>
      <c r="Q539" s="196">
        <v>886</v>
      </c>
      <c r="R539" s="194">
        <v>1376</v>
      </c>
      <c r="S539" s="195">
        <v>1360</v>
      </c>
      <c r="T539" s="192">
        <v>180</v>
      </c>
      <c r="U539" s="196">
        <v>1032</v>
      </c>
      <c r="V539" s="194">
        <v>431</v>
      </c>
      <c r="W539" s="195">
        <v>2135</v>
      </c>
      <c r="X539" s="192">
        <v>1057</v>
      </c>
      <c r="Y539" s="196">
        <v>1379</v>
      </c>
      <c r="Z539" s="194">
        <v>3607</v>
      </c>
      <c r="AA539" s="192">
        <v>1570</v>
      </c>
      <c r="AB539" s="173">
        <f t="shared" si="776"/>
        <v>20009</v>
      </c>
      <c r="AC539" s="174">
        <f t="shared" si="779"/>
        <v>14942</v>
      </c>
      <c r="AE539" s="253" t="s">
        <v>13</v>
      </c>
      <c r="AF539" s="20">
        <f t="shared" ref="AF539:BG539" si="782">SUM(AF536:AF538)</f>
        <v>16811</v>
      </c>
      <c r="AG539" s="21">
        <f t="shared" si="782"/>
        <v>2960</v>
      </c>
      <c r="AH539" s="20">
        <f t="shared" si="782"/>
        <v>5427</v>
      </c>
      <c r="AI539" s="21">
        <f t="shared" si="782"/>
        <v>3607</v>
      </c>
      <c r="AJ539" s="20">
        <f t="shared" si="782"/>
        <v>3437</v>
      </c>
      <c r="AK539" s="21">
        <f t="shared" si="782"/>
        <v>2020</v>
      </c>
      <c r="AL539" s="20">
        <f t="shared" si="782"/>
        <v>4265</v>
      </c>
      <c r="AM539" s="21">
        <f t="shared" si="782"/>
        <v>5375</v>
      </c>
      <c r="AN539" s="20">
        <f t="shared" si="782"/>
        <v>1425</v>
      </c>
      <c r="AO539" s="21">
        <f t="shared" si="782"/>
        <v>2895</v>
      </c>
      <c r="AP539" s="20">
        <f t="shared" si="782"/>
        <v>1544</v>
      </c>
      <c r="AQ539" s="21">
        <f t="shared" si="782"/>
        <v>7522</v>
      </c>
      <c r="AR539" s="20">
        <f t="shared" si="782"/>
        <v>4629</v>
      </c>
      <c r="AS539" s="21">
        <f t="shared" si="782"/>
        <v>9541</v>
      </c>
      <c r="AT539" s="20">
        <f t="shared" si="782"/>
        <v>3955</v>
      </c>
      <c r="AU539" s="21">
        <f t="shared" si="782"/>
        <v>4726</v>
      </c>
      <c r="AV539" s="20">
        <f t="shared" si="782"/>
        <v>4913</v>
      </c>
      <c r="AW539" s="21">
        <f t="shared" si="782"/>
        <v>4600</v>
      </c>
      <c r="AX539" s="20">
        <f t="shared" si="782"/>
        <v>840</v>
      </c>
      <c r="AY539" s="21">
        <f t="shared" si="782"/>
        <v>4666</v>
      </c>
      <c r="AZ539" s="20">
        <f t="shared" si="782"/>
        <v>2015</v>
      </c>
      <c r="BA539" s="21">
        <f t="shared" si="782"/>
        <v>8104</v>
      </c>
      <c r="BB539" s="20">
        <f t="shared" si="782"/>
        <v>2481</v>
      </c>
      <c r="BC539" s="21">
        <f t="shared" si="782"/>
        <v>3782</v>
      </c>
      <c r="BD539" s="20">
        <f t="shared" si="782"/>
        <v>13873</v>
      </c>
      <c r="BE539" s="21">
        <f t="shared" si="782"/>
        <v>6748</v>
      </c>
      <c r="BF539" s="175">
        <f t="shared" si="782"/>
        <v>65615</v>
      </c>
      <c r="BG539" s="176">
        <f t="shared" si="782"/>
        <v>66546</v>
      </c>
      <c r="BI539" s="138" t="s">
        <v>19</v>
      </c>
      <c r="BJ539" s="130">
        <f t="shared" ref="BJ539:CK539" si="783">B539/B560</f>
        <v>0.10247900298022217</v>
      </c>
      <c r="BK539" s="131">
        <f t="shared" si="783"/>
        <v>1.866442779643503E-2</v>
      </c>
      <c r="BL539" s="132">
        <f t="shared" si="783"/>
        <v>9.6674979218620116E-2</v>
      </c>
      <c r="BM539" s="133">
        <f t="shared" si="783"/>
        <v>4.2335232321120575E-2</v>
      </c>
      <c r="BN539" s="130">
        <f t="shared" si="783"/>
        <v>7.2056356927205634E-2</v>
      </c>
      <c r="BO539" s="131">
        <f t="shared" si="783"/>
        <v>4.8664471276984998E-2</v>
      </c>
      <c r="BP539" s="132">
        <f t="shared" si="783"/>
        <v>4.2267401540314636E-2</v>
      </c>
      <c r="BQ539" s="133">
        <f t="shared" si="783"/>
        <v>3.1649599405740969E-2</v>
      </c>
      <c r="BR539" s="130">
        <f t="shared" si="783"/>
        <v>4.1872682323856616E-2</v>
      </c>
      <c r="BS539" s="131">
        <f t="shared" si="783"/>
        <v>5.611292580494634E-2</v>
      </c>
      <c r="BT539" s="132">
        <f t="shared" si="783"/>
        <v>2.6448581868801113E-2</v>
      </c>
      <c r="BU539" s="130">
        <f t="shared" si="783"/>
        <v>4.8585513167828755E-2</v>
      </c>
      <c r="BV539" s="134">
        <f t="shared" si="783"/>
        <v>5.3921173531071169E-2</v>
      </c>
      <c r="BW539" s="135">
        <f t="shared" si="783"/>
        <v>5.7071191026435937E-2</v>
      </c>
      <c r="BX539" s="130">
        <f t="shared" si="783"/>
        <v>5.2641533224057499E-2</v>
      </c>
      <c r="BY539" s="131">
        <f t="shared" si="783"/>
        <v>4.3944053169328437E-2</v>
      </c>
      <c r="BZ539" s="132">
        <f t="shared" si="783"/>
        <v>6.8281063914251691E-2</v>
      </c>
      <c r="CA539" s="133">
        <f t="shared" si="783"/>
        <v>5.72655690765927E-2</v>
      </c>
      <c r="CB539" s="130">
        <f t="shared" si="783"/>
        <v>2.288911495422177E-2</v>
      </c>
      <c r="CC539" s="131">
        <f t="shared" si="783"/>
        <v>8.5064292779426315E-2</v>
      </c>
      <c r="CD539" s="132">
        <f t="shared" si="783"/>
        <v>1.9471425344477072E-2</v>
      </c>
      <c r="CE539" s="133">
        <f t="shared" si="783"/>
        <v>7.166834508224236E-2</v>
      </c>
      <c r="CF539" s="130">
        <f t="shared" si="783"/>
        <v>5.6265303949749816E-2</v>
      </c>
      <c r="CG539" s="131">
        <f t="shared" si="783"/>
        <v>9.9545224861040935E-2</v>
      </c>
      <c r="CH539" s="132">
        <f t="shared" si="783"/>
        <v>6.4871767202618613E-2</v>
      </c>
      <c r="CI539" s="130">
        <f t="shared" si="783"/>
        <v>3.5530812229841356E-2</v>
      </c>
      <c r="CJ539" s="136">
        <f t="shared" si="783"/>
        <v>6.4838188069306774E-2</v>
      </c>
      <c r="CK539" s="137">
        <f t="shared" si="783"/>
        <v>4.8760271245733233E-2</v>
      </c>
    </row>
    <row r="540" spans="1:89" ht="14" thickTop="1">
      <c r="A540" s="147" t="s">
        <v>20</v>
      </c>
      <c r="B540" s="199">
        <v>5950</v>
      </c>
      <c r="C540" s="200">
        <v>859</v>
      </c>
      <c r="D540" s="201">
        <v>1730</v>
      </c>
      <c r="E540" s="202">
        <v>1306</v>
      </c>
      <c r="F540" s="199">
        <v>1114</v>
      </c>
      <c r="G540" s="203">
        <v>769</v>
      </c>
      <c r="H540" s="201">
        <v>1423</v>
      </c>
      <c r="I540" s="202">
        <v>1492</v>
      </c>
      <c r="J540" s="199">
        <v>552</v>
      </c>
      <c r="K540" s="203">
        <v>830</v>
      </c>
      <c r="L540" s="201">
        <v>455</v>
      </c>
      <c r="M540" s="199">
        <v>2006</v>
      </c>
      <c r="N540" s="204">
        <v>1615</v>
      </c>
      <c r="O540" s="205">
        <v>2619</v>
      </c>
      <c r="P540" s="199">
        <v>1564</v>
      </c>
      <c r="Q540" s="203">
        <v>1532</v>
      </c>
      <c r="R540" s="201">
        <v>1669</v>
      </c>
      <c r="S540" s="202">
        <v>1652</v>
      </c>
      <c r="T540" s="199">
        <v>309</v>
      </c>
      <c r="U540" s="203">
        <v>1857</v>
      </c>
      <c r="V540" s="201">
        <v>662</v>
      </c>
      <c r="W540" s="202">
        <v>2729</v>
      </c>
      <c r="X540" s="199">
        <v>1206</v>
      </c>
      <c r="Y540" s="203">
        <v>1624</v>
      </c>
      <c r="Z540" s="201">
        <v>4843</v>
      </c>
      <c r="AA540" s="199">
        <v>2444</v>
      </c>
      <c r="AB540" s="173">
        <f t="shared" si="776"/>
        <v>23092</v>
      </c>
      <c r="AC540" s="174">
        <f t="shared" si="779"/>
        <v>21719</v>
      </c>
      <c r="BI540" s="147" t="s">
        <v>20</v>
      </c>
      <c r="BJ540" s="130">
        <f t="shared" ref="BJ540:CK540" si="784">B540/B560</f>
        <v>0.10075182877269033</v>
      </c>
      <c r="BK540" s="131">
        <f t="shared" si="784"/>
        <v>2.7738310514079049E-2</v>
      </c>
      <c r="BL540" s="132">
        <f t="shared" si="784"/>
        <v>7.1903574397339978E-2</v>
      </c>
      <c r="BM540" s="133">
        <f t="shared" si="784"/>
        <v>6.8259028902942553E-2</v>
      </c>
      <c r="BN540" s="130">
        <f t="shared" si="784"/>
        <v>7.4740020127474008E-2</v>
      </c>
      <c r="BO540" s="131">
        <f t="shared" si="784"/>
        <v>9.3791925844615195E-2</v>
      </c>
      <c r="BP540" s="132">
        <f t="shared" si="784"/>
        <v>5.1939993429937582E-2</v>
      </c>
      <c r="BQ540" s="133">
        <f t="shared" si="784"/>
        <v>3.9581896323022232E-2</v>
      </c>
      <c r="BR540" s="130">
        <f t="shared" si="784"/>
        <v>8.5290482076637822E-2</v>
      </c>
      <c r="BS540" s="131">
        <f t="shared" si="784"/>
        <v>9.6826878208119457E-2</v>
      </c>
      <c r="BT540" s="132">
        <f t="shared" si="784"/>
        <v>3.9585870889159561E-2</v>
      </c>
      <c r="BU540" s="130">
        <f t="shared" si="784"/>
        <v>8.9088244437536088E-2</v>
      </c>
      <c r="BV540" s="134">
        <f t="shared" si="784"/>
        <v>6.5084226646248092E-2</v>
      </c>
      <c r="BW540" s="135">
        <f t="shared" si="784"/>
        <v>7.3812073727523811E-2</v>
      </c>
      <c r="BX540" s="130">
        <f t="shared" si="784"/>
        <v>9.8600428697516077E-2</v>
      </c>
      <c r="BY540" s="131">
        <f t="shared" si="784"/>
        <v>7.5984525344707871E-2</v>
      </c>
      <c r="BZ540" s="132">
        <f t="shared" si="784"/>
        <v>8.2820563715760229E-2</v>
      </c>
      <c r="CA540" s="133">
        <f t="shared" si="784"/>
        <v>6.9560823613625838E-2</v>
      </c>
      <c r="CB540" s="130">
        <f t="shared" si="784"/>
        <v>3.9292980671414041E-2</v>
      </c>
      <c r="CC540" s="131">
        <f t="shared" si="784"/>
        <v>0.15306627101879328</v>
      </c>
      <c r="CD540" s="132">
        <f t="shared" si="784"/>
        <v>2.9907386491981026E-2</v>
      </c>
      <c r="CE540" s="133">
        <f t="shared" si="784"/>
        <v>9.1607922121517291E-2</v>
      </c>
      <c r="CF540" s="130">
        <f t="shared" si="784"/>
        <v>6.4196742254870653E-2</v>
      </c>
      <c r="CG540" s="131">
        <f t="shared" si="784"/>
        <v>0.11723092470944922</v>
      </c>
      <c r="CH540" s="132">
        <f t="shared" si="784"/>
        <v>8.7101183410668678E-2</v>
      </c>
      <c r="CI540" s="130">
        <f t="shared" si="784"/>
        <v>5.5310385407472788E-2</v>
      </c>
      <c r="CJ540" s="136">
        <f t="shared" si="784"/>
        <v>7.4828499120217495E-2</v>
      </c>
      <c r="CK540" s="137">
        <f t="shared" si="784"/>
        <v>7.0875674687865084E-2</v>
      </c>
    </row>
    <row r="541" spans="1:89" ht="14" thickBot="1">
      <c r="A541" s="138" t="s">
        <v>21</v>
      </c>
      <c r="B541" s="192">
        <v>5417</v>
      </c>
      <c r="C541" s="193">
        <v>1001</v>
      </c>
      <c r="D541" s="194">
        <v>1796</v>
      </c>
      <c r="E541" s="195">
        <v>1248</v>
      </c>
      <c r="F541" s="192">
        <v>1199</v>
      </c>
      <c r="G541" s="196">
        <v>602</v>
      </c>
      <c r="H541" s="194">
        <v>1484</v>
      </c>
      <c r="I541" s="195">
        <v>1791</v>
      </c>
      <c r="J541" s="192">
        <v>506</v>
      </c>
      <c r="K541" s="196">
        <v>972</v>
      </c>
      <c r="L541" s="194">
        <v>460</v>
      </c>
      <c r="M541" s="192">
        <v>2804</v>
      </c>
      <c r="N541" s="197">
        <v>1593</v>
      </c>
      <c r="O541" s="198">
        <v>3542</v>
      </c>
      <c r="P541" s="192">
        <v>1315</v>
      </c>
      <c r="Q541" s="196">
        <v>1645</v>
      </c>
      <c r="R541" s="194">
        <v>1699</v>
      </c>
      <c r="S541" s="195">
        <v>1535</v>
      </c>
      <c r="T541" s="192">
        <v>267</v>
      </c>
      <c r="U541" s="196">
        <v>1678</v>
      </c>
      <c r="V541" s="194">
        <v>680</v>
      </c>
      <c r="W541" s="195">
        <v>2753</v>
      </c>
      <c r="X541" s="192">
        <v>1163</v>
      </c>
      <c r="Y541" s="196">
        <v>1750</v>
      </c>
      <c r="Z541" s="194">
        <v>4820</v>
      </c>
      <c r="AA541" s="192">
        <v>2187</v>
      </c>
      <c r="AB541" s="173">
        <f t="shared" si="776"/>
        <v>22399</v>
      </c>
      <c r="AC541" s="174">
        <f t="shared" si="779"/>
        <v>23508</v>
      </c>
      <c r="AE541" s="246" t="s">
        <v>88</v>
      </c>
      <c r="BI541" s="138" t="s">
        <v>21</v>
      </c>
      <c r="BJ541" s="130">
        <f t="shared" ref="BJ541:CK541" si="785">B541/B560</f>
        <v>9.1726496884313197E-2</v>
      </c>
      <c r="BK541" s="131">
        <f t="shared" si="785"/>
        <v>3.2323688969258586E-2</v>
      </c>
      <c r="BL541" s="132">
        <f t="shared" si="785"/>
        <v>7.4646716541978381E-2</v>
      </c>
      <c r="BM541" s="133">
        <f t="shared" si="785"/>
        <v>6.5227617205874666E-2</v>
      </c>
      <c r="BN541" s="130">
        <f t="shared" si="785"/>
        <v>8.0442804428044287E-2</v>
      </c>
      <c r="BO541" s="131">
        <f t="shared" si="785"/>
        <v>7.3423588242468599E-2</v>
      </c>
      <c r="BP541" s="132">
        <f t="shared" si="785"/>
        <v>5.4166514581888529E-2</v>
      </c>
      <c r="BQ541" s="133">
        <f t="shared" si="785"/>
        <v>4.7514193240303496E-2</v>
      </c>
      <c r="BR541" s="130">
        <f t="shared" si="785"/>
        <v>7.8182941903584671E-2</v>
      </c>
      <c r="BS541" s="131">
        <f t="shared" si="785"/>
        <v>0.11339244050396641</v>
      </c>
      <c r="BT541" s="132">
        <f t="shared" si="785"/>
        <v>4.0020880459370106E-2</v>
      </c>
      <c r="BU541" s="130">
        <f t="shared" si="785"/>
        <v>0.12452813429853</v>
      </c>
      <c r="BV541" s="134">
        <f t="shared" si="785"/>
        <v>6.4197630369952449E-2</v>
      </c>
      <c r="BW541" s="135">
        <f t="shared" si="785"/>
        <v>9.9825263513894369E-2</v>
      </c>
      <c r="BX541" s="130">
        <f t="shared" si="785"/>
        <v>8.2902534358845037E-2</v>
      </c>
      <c r="BY541" s="131">
        <f t="shared" si="785"/>
        <v>8.1589128062692196E-2</v>
      </c>
      <c r="BZ541" s="132">
        <f t="shared" si="785"/>
        <v>8.4309249702262806E-2</v>
      </c>
      <c r="CA541" s="133">
        <f t="shared" si="785"/>
        <v>6.4634300391595442E-2</v>
      </c>
      <c r="CB541" s="130">
        <f t="shared" si="785"/>
        <v>3.3952187182095625E-2</v>
      </c>
      <c r="CC541" s="131">
        <f t="shared" si="785"/>
        <v>0.1383119024068579</v>
      </c>
      <c r="CD541" s="132">
        <f t="shared" si="785"/>
        <v>3.0720578269708608E-2</v>
      </c>
      <c r="CE541" s="133">
        <f t="shared" si="785"/>
        <v>9.2413561597851634E-2</v>
      </c>
      <c r="CF541" s="130">
        <f t="shared" si="785"/>
        <v>6.1907803683594165E-2</v>
      </c>
      <c r="CG541" s="131">
        <f t="shared" si="785"/>
        <v>0.12632642748863063</v>
      </c>
      <c r="CH541" s="132">
        <f t="shared" si="785"/>
        <v>8.6687529225567425E-2</v>
      </c>
      <c r="CI541" s="130">
        <f t="shared" si="785"/>
        <v>4.9494195125263089E-2</v>
      </c>
      <c r="CJ541" s="136">
        <f t="shared" si="785"/>
        <v>7.2582866438322874E-2</v>
      </c>
      <c r="CK541" s="137">
        <f t="shared" si="785"/>
        <v>7.6713723493822564E-2</v>
      </c>
    </row>
    <row r="542" spans="1:89" ht="15" thickTop="1" thickBot="1">
      <c r="A542" s="147" t="s">
        <v>22</v>
      </c>
      <c r="B542" s="199">
        <v>5444</v>
      </c>
      <c r="C542" s="200">
        <v>1100</v>
      </c>
      <c r="D542" s="201">
        <v>1901</v>
      </c>
      <c r="E542" s="202">
        <v>1053</v>
      </c>
      <c r="F542" s="199">
        <v>1124</v>
      </c>
      <c r="G542" s="203">
        <v>649</v>
      </c>
      <c r="H542" s="201">
        <v>1358</v>
      </c>
      <c r="I542" s="202">
        <v>2092</v>
      </c>
      <c r="J542" s="199">
        <v>367</v>
      </c>
      <c r="K542" s="203">
        <v>1093</v>
      </c>
      <c r="L542" s="201">
        <v>629</v>
      </c>
      <c r="M542" s="199">
        <v>2712</v>
      </c>
      <c r="N542" s="204">
        <v>1421</v>
      </c>
      <c r="O542" s="205">
        <v>3380</v>
      </c>
      <c r="P542" s="199">
        <v>1076</v>
      </c>
      <c r="Q542" s="203">
        <v>1549</v>
      </c>
      <c r="R542" s="201">
        <v>1545</v>
      </c>
      <c r="S542" s="202">
        <v>1413</v>
      </c>
      <c r="T542" s="199">
        <v>264</v>
      </c>
      <c r="U542" s="203">
        <v>1131</v>
      </c>
      <c r="V542" s="201">
        <v>673</v>
      </c>
      <c r="W542" s="202">
        <v>2622</v>
      </c>
      <c r="X542" s="199">
        <v>112</v>
      </c>
      <c r="Y542" s="203">
        <v>408</v>
      </c>
      <c r="Z542" s="201">
        <v>4210</v>
      </c>
      <c r="AA542" s="199">
        <v>2117</v>
      </c>
      <c r="AB542" s="173">
        <f t="shared" si="776"/>
        <v>20124</v>
      </c>
      <c r="AC542" s="174">
        <f t="shared" si="779"/>
        <v>21319</v>
      </c>
      <c r="AE542" s="315" t="s">
        <v>0</v>
      </c>
      <c r="AF542" s="309" t="s">
        <v>1</v>
      </c>
      <c r="AG542" s="310"/>
      <c r="AH542" s="309" t="s">
        <v>2</v>
      </c>
      <c r="AI542" s="310"/>
      <c r="AJ542" s="309" t="s">
        <v>3</v>
      </c>
      <c r="AK542" s="310"/>
      <c r="AL542" s="309" t="s">
        <v>4</v>
      </c>
      <c r="AM542" s="310"/>
      <c r="AN542" s="309" t="s">
        <v>5</v>
      </c>
      <c r="AO542" s="310"/>
      <c r="AP542" s="309" t="s">
        <v>6</v>
      </c>
      <c r="AQ542" s="310"/>
      <c r="AR542" s="309" t="s">
        <v>7</v>
      </c>
      <c r="AS542" s="310"/>
      <c r="AT542" s="309" t="s">
        <v>8</v>
      </c>
      <c r="AU542" s="310"/>
      <c r="AV542" s="309" t="s">
        <v>9</v>
      </c>
      <c r="AW542" s="310"/>
      <c r="AX542" s="309" t="s">
        <v>10</v>
      </c>
      <c r="AY542" s="310"/>
      <c r="AZ542" s="309" t="s">
        <v>11</v>
      </c>
      <c r="BA542" s="310"/>
      <c r="BB542" s="309" t="s">
        <v>12</v>
      </c>
      <c r="BC542" s="310"/>
      <c r="BD542" s="311" t="s">
        <v>40</v>
      </c>
      <c r="BE542" s="312"/>
      <c r="BF542" s="313" t="s">
        <v>41</v>
      </c>
      <c r="BG542" s="314"/>
      <c r="BI542" s="147" t="s">
        <v>22</v>
      </c>
      <c r="BJ542" s="130">
        <f t="shared" ref="BJ542:CK542" si="786">B542/B560</f>
        <v>9.2183690056895154E-2</v>
      </c>
      <c r="BK542" s="131">
        <f t="shared" si="786"/>
        <v>3.5520537328855593E-2</v>
      </c>
      <c r="BL542" s="132">
        <f t="shared" si="786"/>
        <v>7.9010806317539484E-2</v>
      </c>
      <c r="BM542" s="133">
        <f t="shared" si="786"/>
        <v>5.5035802017456753E-2</v>
      </c>
      <c r="BN542" s="130">
        <f t="shared" si="786"/>
        <v>7.5410935927541098E-2</v>
      </c>
      <c r="BO542" s="131">
        <f t="shared" si="786"/>
        <v>7.9155994633491891E-2</v>
      </c>
      <c r="BP542" s="132">
        <f t="shared" si="786"/>
        <v>4.9567470890973464E-2</v>
      </c>
      <c r="BQ542" s="133">
        <f t="shared" si="786"/>
        <v>5.5499548999840824E-2</v>
      </c>
      <c r="BR542" s="130">
        <f t="shared" si="786"/>
        <v>5.6705809641532753E-2</v>
      </c>
      <c r="BS542" s="131">
        <f t="shared" si="786"/>
        <v>0.12750816612225851</v>
      </c>
      <c r="BT542" s="132">
        <f t="shared" si="786"/>
        <v>5.4724203932486518E-2</v>
      </c>
      <c r="BU542" s="130">
        <f t="shared" si="786"/>
        <v>0.12044233245991917</v>
      </c>
      <c r="BV542" s="134">
        <f t="shared" si="786"/>
        <v>5.7266059482550175E-2</v>
      </c>
      <c r="BW542" s="135">
        <f t="shared" si="786"/>
        <v>9.5259568231779487E-2</v>
      </c>
      <c r="BX542" s="130">
        <f t="shared" si="786"/>
        <v>6.7835077543815403E-2</v>
      </c>
      <c r="BY542" s="131">
        <f t="shared" si="786"/>
        <v>7.6827695665112591E-2</v>
      </c>
      <c r="BZ542" s="132">
        <f t="shared" si="786"/>
        <v>7.666732830488289E-2</v>
      </c>
      <c r="CA542" s="133">
        <f t="shared" si="786"/>
        <v>5.9497241989136383E-2</v>
      </c>
      <c r="CB542" s="130">
        <f t="shared" si="786"/>
        <v>3.3570701932858597E-2</v>
      </c>
      <c r="CC542" s="131">
        <f t="shared" si="786"/>
        <v>9.3224530168150341E-2</v>
      </c>
      <c r="CD542" s="132">
        <f t="shared" si="786"/>
        <v>3.0404337022814545E-2</v>
      </c>
      <c r="CE542" s="133">
        <f t="shared" si="786"/>
        <v>8.8016112789526688E-2</v>
      </c>
      <c r="CF542" s="130">
        <f t="shared" si="786"/>
        <v>5.9618865112317683E-3</v>
      </c>
      <c r="CG542" s="131">
        <f t="shared" si="786"/>
        <v>2.945210423734931E-2</v>
      </c>
      <c r="CH542" s="132">
        <f t="shared" si="786"/>
        <v>7.5716700838099352E-2</v>
      </c>
      <c r="CI542" s="130">
        <f t="shared" si="786"/>
        <v>4.7910018783805193E-2</v>
      </c>
      <c r="CJ542" s="136">
        <f t="shared" si="786"/>
        <v>6.521083995735566E-2</v>
      </c>
      <c r="CK542" s="137">
        <f t="shared" si="786"/>
        <v>6.9570353546231214E-2</v>
      </c>
    </row>
    <row r="543" spans="1:89" ht="15" thickTop="1" thickBot="1">
      <c r="A543" s="138" t="s">
        <v>23</v>
      </c>
      <c r="B543" s="192">
        <v>3990</v>
      </c>
      <c r="C543" s="193">
        <v>1139</v>
      </c>
      <c r="D543" s="194">
        <v>1651</v>
      </c>
      <c r="E543" s="195">
        <v>900</v>
      </c>
      <c r="F543" s="192">
        <v>1339</v>
      </c>
      <c r="G543" s="196">
        <v>510</v>
      </c>
      <c r="H543" s="194">
        <v>2080</v>
      </c>
      <c r="I543" s="195">
        <v>1922</v>
      </c>
      <c r="J543" s="192">
        <v>404</v>
      </c>
      <c r="K543" s="196">
        <v>915</v>
      </c>
      <c r="L543" s="194">
        <v>516</v>
      </c>
      <c r="M543" s="192">
        <v>1868</v>
      </c>
      <c r="N543" s="197">
        <v>1377</v>
      </c>
      <c r="O543" s="198">
        <v>2655</v>
      </c>
      <c r="P543" s="192">
        <v>851</v>
      </c>
      <c r="Q543" s="196">
        <v>1356</v>
      </c>
      <c r="R543" s="194">
        <v>1318</v>
      </c>
      <c r="S543" s="195">
        <v>1701</v>
      </c>
      <c r="T543" s="192">
        <v>352</v>
      </c>
      <c r="U543" s="196">
        <v>1020</v>
      </c>
      <c r="V543" s="194">
        <v>734</v>
      </c>
      <c r="W543" s="195">
        <v>2382</v>
      </c>
      <c r="X543" s="192">
        <v>95</v>
      </c>
      <c r="Y543" s="196">
        <v>293</v>
      </c>
      <c r="Z543" s="194">
        <v>3576</v>
      </c>
      <c r="AA543" s="192">
        <v>2434</v>
      </c>
      <c r="AB543" s="173">
        <f t="shared" si="776"/>
        <v>18283</v>
      </c>
      <c r="AC543" s="174">
        <f t="shared" si="779"/>
        <v>19095</v>
      </c>
      <c r="AE543" s="316"/>
      <c r="AF543" s="117" t="s">
        <v>14</v>
      </c>
      <c r="AG543" s="118" t="s">
        <v>15</v>
      </c>
      <c r="AH543" s="119" t="s">
        <v>14</v>
      </c>
      <c r="AI543" s="120" t="s">
        <v>15</v>
      </c>
      <c r="AJ543" s="117" t="s">
        <v>14</v>
      </c>
      <c r="AK543" s="118" t="s">
        <v>15</v>
      </c>
      <c r="AL543" s="119" t="s">
        <v>14</v>
      </c>
      <c r="AM543" s="120" t="s">
        <v>15</v>
      </c>
      <c r="AN543" s="117" t="s">
        <v>14</v>
      </c>
      <c r="AO543" s="118" t="s">
        <v>15</v>
      </c>
      <c r="AP543" s="119" t="s">
        <v>14</v>
      </c>
      <c r="AQ543" s="117" t="s">
        <v>15</v>
      </c>
      <c r="AR543" s="121" t="s">
        <v>14</v>
      </c>
      <c r="AS543" s="122" t="s">
        <v>15</v>
      </c>
      <c r="AT543" s="117" t="s">
        <v>14</v>
      </c>
      <c r="AU543" s="118" t="s">
        <v>15</v>
      </c>
      <c r="AV543" s="119" t="s">
        <v>14</v>
      </c>
      <c r="AW543" s="120" t="s">
        <v>15</v>
      </c>
      <c r="AX543" s="117" t="s">
        <v>14</v>
      </c>
      <c r="AY543" s="118" t="s">
        <v>15</v>
      </c>
      <c r="AZ543" s="119" t="s">
        <v>14</v>
      </c>
      <c r="BA543" s="120" t="s">
        <v>15</v>
      </c>
      <c r="BB543" s="117" t="s">
        <v>14</v>
      </c>
      <c r="BC543" s="118" t="s">
        <v>15</v>
      </c>
      <c r="BD543" s="28" t="s">
        <v>14</v>
      </c>
      <c r="BE543" s="123" t="s">
        <v>15</v>
      </c>
      <c r="BF543" s="177" t="s">
        <v>14</v>
      </c>
      <c r="BG543" s="178" t="s">
        <v>15</v>
      </c>
      <c r="BI543" s="138" t="s">
        <v>23</v>
      </c>
      <c r="BJ543" s="130">
        <f t="shared" ref="BJ543:CK543" si="787">B543/B560</f>
        <v>6.7562991059333513E-2</v>
      </c>
      <c r="BK543" s="131">
        <f t="shared" si="787"/>
        <v>3.6779901834151384E-2</v>
      </c>
      <c r="BL543" s="132">
        <f t="shared" si="787"/>
        <v>6.8620116375727347E-2</v>
      </c>
      <c r="BM543" s="133">
        <f t="shared" si="787"/>
        <v>4.7039147023467308E-2</v>
      </c>
      <c r="BN543" s="130">
        <f t="shared" si="787"/>
        <v>8.9835625628983562E-2</v>
      </c>
      <c r="BO543" s="131">
        <f t="shared" si="787"/>
        <v>6.2202707647274057E-2</v>
      </c>
      <c r="BP543" s="132">
        <f t="shared" si="787"/>
        <v>7.5920721246851841E-2</v>
      </c>
      <c r="BQ543" s="133">
        <f t="shared" si="787"/>
        <v>5.0989547408075556E-2</v>
      </c>
      <c r="BR543" s="130">
        <f t="shared" si="787"/>
        <v>6.2422744128553767E-2</v>
      </c>
      <c r="BS543" s="131">
        <f t="shared" si="787"/>
        <v>0.10674288380774614</v>
      </c>
      <c r="BT543" s="132">
        <f t="shared" si="787"/>
        <v>4.4892987645728209E-2</v>
      </c>
      <c r="BU543" s="130">
        <f t="shared" si="787"/>
        <v>8.2959541679619844E-2</v>
      </c>
      <c r="BV543" s="134">
        <f t="shared" si="787"/>
        <v>5.5492866929958896E-2</v>
      </c>
      <c r="BW543" s="135">
        <f t="shared" si="787"/>
        <v>7.4826672679104894E-2</v>
      </c>
      <c r="BX543" s="130">
        <f t="shared" si="787"/>
        <v>5.3650233261883749E-2</v>
      </c>
      <c r="BY543" s="131">
        <f t="shared" si="787"/>
        <v>6.7255232615811927E-2</v>
      </c>
      <c r="BZ543" s="132">
        <f t="shared" si="787"/>
        <v>6.5402937673680037E-2</v>
      </c>
      <c r="CA543" s="133">
        <f t="shared" si="787"/>
        <v>7.1624068381826597E-2</v>
      </c>
      <c r="CB543" s="130">
        <f t="shared" si="787"/>
        <v>4.4760935910478125E-2</v>
      </c>
      <c r="CC543" s="131">
        <f t="shared" si="787"/>
        <v>8.4075173095944603E-2</v>
      </c>
      <c r="CD543" s="132">
        <f t="shared" si="787"/>
        <v>3.3160153602891346E-2</v>
      </c>
      <c r="CE543" s="133">
        <f t="shared" si="787"/>
        <v>7.9959718026183277E-2</v>
      </c>
      <c r="CF543" s="130">
        <f t="shared" si="787"/>
        <v>5.0569573086340896E-3</v>
      </c>
      <c r="CG543" s="131">
        <f t="shared" si="787"/>
        <v>2.1150653288096441E-2</v>
      </c>
      <c r="CH543" s="132">
        <f t="shared" si="787"/>
        <v>6.4314233300960394E-2</v>
      </c>
      <c r="CI543" s="130">
        <f t="shared" si="787"/>
        <v>5.5084074501550229E-2</v>
      </c>
      <c r="CJ543" s="136">
        <f t="shared" si="787"/>
        <v>5.9245169297372967E-2</v>
      </c>
      <c r="CK543" s="137">
        <f t="shared" si="787"/>
        <v>6.2312767998746889E-2</v>
      </c>
    </row>
    <row r="544" spans="1:89" ht="14" thickTop="1">
      <c r="A544" s="147" t="s">
        <v>24</v>
      </c>
      <c r="B544" s="206">
        <v>4062</v>
      </c>
      <c r="C544" s="200">
        <v>1119</v>
      </c>
      <c r="D544" s="201">
        <v>1662</v>
      </c>
      <c r="E544" s="202">
        <v>826</v>
      </c>
      <c r="F544" s="199">
        <v>1177</v>
      </c>
      <c r="G544" s="203">
        <v>466</v>
      </c>
      <c r="H544" s="201">
        <v>2002</v>
      </c>
      <c r="I544" s="202">
        <v>2037</v>
      </c>
      <c r="J544" s="199">
        <v>418</v>
      </c>
      <c r="K544" s="203">
        <v>695</v>
      </c>
      <c r="L544" s="201">
        <v>564</v>
      </c>
      <c r="M544" s="199">
        <v>1879</v>
      </c>
      <c r="N544" s="204">
        <v>1433</v>
      </c>
      <c r="O544" s="207">
        <v>2546</v>
      </c>
      <c r="P544" s="199">
        <v>841</v>
      </c>
      <c r="Q544" s="203">
        <v>1181</v>
      </c>
      <c r="R544" s="201">
        <v>1289</v>
      </c>
      <c r="S544" s="202">
        <v>1370</v>
      </c>
      <c r="T544" s="199">
        <v>374</v>
      </c>
      <c r="U544" s="203">
        <v>711</v>
      </c>
      <c r="V544" s="201">
        <v>901</v>
      </c>
      <c r="W544" s="208">
        <v>2268</v>
      </c>
      <c r="X544" s="199">
        <v>0</v>
      </c>
      <c r="Y544" s="203">
        <v>0</v>
      </c>
      <c r="Z544" s="201">
        <v>3300</v>
      </c>
      <c r="AA544" s="199">
        <v>2494</v>
      </c>
      <c r="AB544" s="173">
        <f t="shared" si="776"/>
        <v>18023</v>
      </c>
      <c r="AC544" s="174">
        <f t="shared" si="779"/>
        <v>17592</v>
      </c>
      <c r="AE544" s="254" t="str">
        <f>$AE$17</f>
        <v>17:00 - 17:59</v>
      </c>
      <c r="AF544" s="127">
        <f t="shared" ref="AF544:AO546" si="788">SUMIF($A$9:$A$32,$AE544,B$536:B$559)</f>
        <v>2703</v>
      </c>
      <c r="AG544" s="189">
        <f t="shared" si="788"/>
        <v>4197</v>
      </c>
      <c r="AH544" s="128">
        <f t="shared" si="788"/>
        <v>1928</v>
      </c>
      <c r="AI544" s="181">
        <f t="shared" si="788"/>
        <v>1902</v>
      </c>
      <c r="AJ544" s="127">
        <f t="shared" si="788"/>
        <v>1117</v>
      </c>
      <c r="AK544" s="129">
        <f t="shared" si="788"/>
        <v>534</v>
      </c>
      <c r="AL544" s="128">
        <f t="shared" si="788"/>
        <v>2296</v>
      </c>
      <c r="AM544" s="181">
        <f t="shared" si="788"/>
        <v>3831</v>
      </c>
      <c r="AN544" s="127">
        <f t="shared" si="788"/>
        <v>731</v>
      </c>
      <c r="AO544" s="129">
        <f t="shared" si="788"/>
        <v>300</v>
      </c>
      <c r="AP544" s="128">
        <f t="shared" ref="AP544:AY546" si="789">SUMIF($A$9:$A$32,$AE544,L$536:L$559)</f>
        <v>1560</v>
      </c>
      <c r="AQ544" s="127">
        <f t="shared" si="789"/>
        <v>1054</v>
      </c>
      <c r="AR544" s="180">
        <f t="shared" si="789"/>
        <v>2317</v>
      </c>
      <c r="AS544" s="182">
        <f t="shared" si="789"/>
        <v>2137</v>
      </c>
      <c r="AT544" s="127">
        <f t="shared" si="789"/>
        <v>1387</v>
      </c>
      <c r="AU544" s="129">
        <f t="shared" si="789"/>
        <v>1499</v>
      </c>
      <c r="AV544" s="128">
        <f t="shared" si="789"/>
        <v>1384</v>
      </c>
      <c r="AW544" s="181">
        <f t="shared" si="789"/>
        <v>1987</v>
      </c>
      <c r="AX544" s="127">
        <f t="shared" si="789"/>
        <v>1007</v>
      </c>
      <c r="AY544" s="129">
        <f t="shared" si="789"/>
        <v>391</v>
      </c>
      <c r="AZ544" s="128">
        <f t="shared" ref="AZ544:BE546" si="790">SUMIF($A$9:$A$32,$AE544,V$536:V$559)</f>
        <v>2435</v>
      </c>
      <c r="BA544" s="181">
        <f t="shared" si="790"/>
        <v>1614</v>
      </c>
      <c r="BB544" s="127">
        <f t="shared" si="790"/>
        <v>2711</v>
      </c>
      <c r="BC544" s="129">
        <f t="shared" si="790"/>
        <v>707</v>
      </c>
      <c r="BD544" s="187">
        <f t="shared" si="790"/>
        <v>4236</v>
      </c>
      <c r="BE544" s="188">
        <f t="shared" si="790"/>
        <v>4488</v>
      </c>
      <c r="BF544" s="171">
        <f>AF544+AH544+AJ544+AL544+AN544+AP544+AR544+AT544+AV544+AX544+AZ544+BB544+BD544</f>
        <v>25812</v>
      </c>
      <c r="BG544" s="172">
        <f>AG544+AI544+AK544+AM544+AO544+AQ544+AS544+AU544+AW544+AY544+BA544+BC544+BE544</f>
        <v>24641</v>
      </c>
      <c r="BI544" s="147" t="s">
        <v>24</v>
      </c>
      <c r="BJ544" s="130">
        <f t="shared" ref="BJ544:CK544" si="791">B544/B560</f>
        <v>6.8782172852885404E-2</v>
      </c>
      <c r="BK544" s="131">
        <f t="shared" si="791"/>
        <v>3.6134073882717645E-2</v>
      </c>
      <c r="BL544" s="132">
        <f t="shared" si="791"/>
        <v>6.9077306733167088E-2</v>
      </c>
      <c r="BM544" s="133">
        <f t="shared" si="791"/>
        <v>4.3171483823759994E-2</v>
      </c>
      <c r="BN544" s="130">
        <f t="shared" si="791"/>
        <v>7.8966789667896678E-2</v>
      </c>
      <c r="BO544" s="131">
        <f t="shared" si="791"/>
        <v>5.6836199536528846E-2</v>
      </c>
      <c r="BP544" s="132">
        <f t="shared" si="791"/>
        <v>7.3073694200094907E-2</v>
      </c>
      <c r="BQ544" s="133">
        <f t="shared" si="791"/>
        <v>5.4040430837799122E-2</v>
      </c>
      <c r="BR544" s="130">
        <f t="shared" si="791"/>
        <v>6.4585908529048205E-2</v>
      </c>
      <c r="BS544" s="131">
        <f t="shared" si="791"/>
        <v>8.1077928138124131E-2</v>
      </c>
      <c r="BT544" s="132">
        <f t="shared" si="791"/>
        <v>4.9069079519749433E-2</v>
      </c>
      <c r="BU544" s="130">
        <f t="shared" si="791"/>
        <v>8.3448061464671139E-2</v>
      </c>
      <c r="BV544" s="134">
        <f t="shared" si="791"/>
        <v>5.7749657451438702E-2</v>
      </c>
      <c r="BW544" s="135">
        <f t="shared" si="791"/>
        <v>7.1754692520151056E-2</v>
      </c>
      <c r="BX544" s="130">
        <f t="shared" si="791"/>
        <v>5.3019795738242337E-2</v>
      </c>
      <c r="BY544" s="131">
        <f t="shared" si="791"/>
        <v>5.8575538141057433E-2</v>
      </c>
      <c r="BZ544" s="132">
        <f t="shared" si="791"/>
        <v>6.3963874553394209E-2</v>
      </c>
      <c r="CA544" s="133">
        <f t="shared" si="791"/>
        <v>5.7686639437449998E-2</v>
      </c>
      <c r="CB544" s="130">
        <f t="shared" si="791"/>
        <v>4.7558494404883009E-2</v>
      </c>
      <c r="CC544" s="131">
        <f t="shared" si="791"/>
        <v>5.8605341246290799E-2</v>
      </c>
      <c r="CD544" s="132">
        <f t="shared" si="791"/>
        <v>4.07047662073639E-2</v>
      </c>
      <c r="CE544" s="133">
        <f t="shared" si="791"/>
        <v>7.6132930513595168E-2</v>
      </c>
      <c r="CF544" s="130">
        <f t="shared" si="791"/>
        <v>0</v>
      </c>
      <c r="CG544" s="131">
        <f t="shared" si="791"/>
        <v>0</v>
      </c>
      <c r="CH544" s="132">
        <f t="shared" si="791"/>
        <v>5.9350383079745335E-2</v>
      </c>
      <c r="CI544" s="130">
        <f t="shared" si="791"/>
        <v>5.6441939937085565E-2</v>
      </c>
      <c r="CJ544" s="136">
        <f t="shared" si="791"/>
        <v>5.8402651985262427E-2</v>
      </c>
      <c r="CK544" s="137">
        <f t="shared" si="791"/>
        <v>5.7408023809057622E-2</v>
      </c>
    </row>
    <row r="545" spans="1:89">
      <c r="A545" s="138" t="s">
        <v>25</v>
      </c>
      <c r="B545" s="209">
        <v>3659</v>
      </c>
      <c r="C545" s="193">
        <v>1087</v>
      </c>
      <c r="D545" s="194">
        <v>1430</v>
      </c>
      <c r="E545" s="195">
        <v>771</v>
      </c>
      <c r="F545" s="192">
        <v>906</v>
      </c>
      <c r="G545" s="196">
        <v>392</v>
      </c>
      <c r="H545" s="194">
        <v>1972</v>
      </c>
      <c r="I545" s="195">
        <v>1947</v>
      </c>
      <c r="J545" s="192">
        <v>340</v>
      </c>
      <c r="K545" s="193">
        <v>418</v>
      </c>
      <c r="L545" s="194">
        <v>623</v>
      </c>
      <c r="M545" s="192">
        <v>1489</v>
      </c>
      <c r="N545" s="197">
        <v>1395</v>
      </c>
      <c r="O545" s="210">
        <v>2024</v>
      </c>
      <c r="P545" s="192">
        <v>906</v>
      </c>
      <c r="Q545" s="193">
        <v>998</v>
      </c>
      <c r="R545" s="194">
        <v>1147</v>
      </c>
      <c r="S545" s="195">
        <v>1270</v>
      </c>
      <c r="T545" s="201">
        <v>459</v>
      </c>
      <c r="U545" s="192">
        <v>652</v>
      </c>
      <c r="V545" s="194">
        <v>952</v>
      </c>
      <c r="W545" s="211">
        <v>1975</v>
      </c>
      <c r="X545" s="192">
        <v>730</v>
      </c>
      <c r="Y545" s="196">
        <v>1569</v>
      </c>
      <c r="Z545" s="194">
        <v>3180</v>
      </c>
      <c r="AA545" s="192">
        <v>2698</v>
      </c>
      <c r="AB545" s="173">
        <f t="shared" si="776"/>
        <v>17699</v>
      </c>
      <c r="AC545" s="174">
        <f t="shared" si="779"/>
        <v>17290</v>
      </c>
      <c r="AE545" s="255" t="str">
        <f>$AE$18</f>
        <v>18:00 - 18:59</v>
      </c>
      <c r="AF545" s="127">
        <f t="shared" si="788"/>
        <v>1744</v>
      </c>
      <c r="AG545" s="193">
        <f t="shared" si="788"/>
        <v>2143</v>
      </c>
      <c r="AH545" s="194">
        <f t="shared" si="788"/>
        <v>942</v>
      </c>
      <c r="AI545" s="195">
        <f t="shared" si="788"/>
        <v>1082</v>
      </c>
      <c r="AJ545" s="192">
        <f t="shared" si="788"/>
        <v>515</v>
      </c>
      <c r="AK545" s="196">
        <f t="shared" si="788"/>
        <v>582</v>
      </c>
      <c r="AL545" s="194">
        <f t="shared" si="788"/>
        <v>984</v>
      </c>
      <c r="AM545" s="195">
        <f t="shared" si="788"/>
        <v>2492</v>
      </c>
      <c r="AN545" s="192">
        <f t="shared" si="788"/>
        <v>340</v>
      </c>
      <c r="AO545" s="196">
        <f t="shared" si="788"/>
        <v>743</v>
      </c>
      <c r="AP545" s="194">
        <f t="shared" si="789"/>
        <v>907</v>
      </c>
      <c r="AQ545" s="192">
        <f t="shared" si="789"/>
        <v>410</v>
      </c>
      <c r="AR545" s="197">
        <f t="shared" si="789"/>
        <v>1023</v>
      </c>
      <c r="AS545" s="198">
        <f t="shared" si="789"/>
        <v>977</v>
      </c>
      <c r="AT545" s="192">
        <f t="shared" si="789"/>
        <v>643</v>
      </c>
      <c r="AU545" s="196">
        <f t="shared" si="789"/>
        <v>821</v>
      </c>
      <c r="AV545" s="194">
        <f t="shared" si="789"/>
        <v>876</v>
      </c>
      <c r="AW545" s="195">
        <f t="shared" si="789"/>
        <v>876</v>
      </c>
      <c r="AX545" s="192">
        <f t="shared" si="789"/>
        <v>410</v>
      </c>
      <c r="AY545" s="196">
        <f t="shared" si="789"/>
        <v>185</v>
      </c>
      <c r="AZ545" s="194">
        <f t="shared" si="790"/>
        <v>1464</v>
      </c>
      <c r="BA545" s="195">
        <f t="shared" si="790"/>
        <v>664</v>
      </c>
      <c r="BB545" s="192">
        <f t="shared" si="790"/>
        <v>1616</v>
      </c>
      <c r="BC545" s="196">
        <f t="shared" si="790"/>
        <v>450</v>
      </c>
      <c r="BD545" s="194">
        <f t="shared" si="790"/>
        <v>2336</v>
      </c>
      <c r="BE545" s="192">
        <f t="shared" si="790"/>
        <v>2485</v>
      </c>
      <c r="BF545" s="173">
        <f>SUM(AF545,AH545,AJ545,AL545,AN545,AP545,AR545,AT545,AV545,AX545,AZ545,BB545,BD545)</f>
        <v>13800</v>
      </c>
      <c r="BG545" s="174">
        <f>SUM(AG545,AI545,AK545,AM545,AO545,AQ545,AS545,AU545,AW545,AY545,BA545,BC545,BE545)</f>
        <v>13910</v>
      </c>
      <c r="BI545" s="138" t="s">
        <v>25</v>
      </c>
      <c r="BJ545" s="130">
        <f t="shared" ref="BJ545:CK545" si="792">B545/B560</f>
        <v>6.1958141425088049E-2</v>
      </c>
      <c r="BK545" s="131">
        <f t="shared" si="792"/>
        <v>3.5100749160423661E-2</v>
      </c>
      <c r="BL545" s="132">
        <f t="shared" si="792"/>
        <v>5.9434746467165421E-2</v>
      </c>
      <c r="BM545" s="133">
        <f t="shared" si="792"/>
        <v>4.0296869283436995E-2</v>
      </c>
      <c r="BN545" s="130">
        <f t="shared" si="792"/>
        <v>6.0784971486078497E-2</v>
      </c>
      <c r="BO545" s="131">
        <f t="shared" si="792"/>
        <v>4.7810708623002802E-2</v>
      </c>
      <c r="BP545" s="132">
        <f t="shared" si="792"/>
        <v>7.1978683797496071E-2</v>
      </c>
      <c r="BQ545" s="133">
        <f t="shared" si="792"/>
        <v>5.1652782936276329E-2</v>
      </c>
      <c r="BR545" s="130">
        <f t="shared" si="792"/>
        <v>5.2533992583436342E-2</v>
      </c>
      <c r="BS545" s="131">
        <f t="shared" si="792"/>
        <v>4.8763415772281847E-2</v>
      </c>
      <c r="BT545" s="132">
        <f t="shared" si="792"/>
        <v>5.4202192448233863E-2</v>
      </c>
      <c r="BU545" s="130">
        <f t="shared" si="792"/>
        <v>6.6127814540125243E-2</v>
      </c>
      <c r="BV545" s="134">
        <f t="shared" si="792"/>
        <v>5.6218263883291687E-2</v>
      </c>
      <c r="BW545" s="135">
        <f t="shared" si="792"/>
        <v>5.7043007722225356E-2</v>
      </c>
      <c r="BX545" s="130">
        <f t="shared" si="792"/>
        <v>5.7117639641911487E-2</v>
      </c>
      <c r="BY545" s="131">
        <f t="shared" si="792"/>
        <v>4.9499057633171313E-2</v>
      </c>
      <c r="BZ545" s="132">
        <f t="shared" si="792"/>
        <v>5.6917427550615324E-2</v>
      </c>
      <c r="CA545" s="133">
        <f t="shared" si="792"/>
        <v>5.3475935828877004E-2</v>
      </c>
      <c r="CB545" s="130">
        <f t="shared" si="792"/>
        <v>5.8367243133265516E-2</v>
      </c>
      <c r="CC545" s="131">
        <f t="shared" si="792"/>
        <v>5.3742169469172436E-2</v>
      </c>
      <c r="CD545" s="132">
        <f t="shared" si="792"/>
        <v>4.3008809577592046E-2</v>
      </c>
      <c r="CE545" s="133">
        <f t="shared" si="792"/>
        <v>6.6297415240013424E-2</v>
      </c>
      <c r="CF545" s="130">
        <f t="shared" si="792"/>
        <v>3.8858724582135636E-2</v>
      </c>
      <c r="CG545" s="131">
        <f t="shared" si="792"/>
        <v>0.11326066555980654</v>
      </c>
      <c r="CH545" s="132">
        <f t="shared" si="792"/>
        <v>5.7192187331390955E-2</v>
      </c>
      <c r="CI545" s="130">
        <f t="shared" si="792"/>
        <v>6.105868241790572E-2</v>
      </c>
      <c r="CJ545" s="136">
        <f t="shared" si="792"/>
        <v>5.7352745796324683E-2</v>
      </c>
      <c r="CK545" s="137">
        <f t="shared" si="792"/>
        <v>5.6422506347124049E-2</v>
      </c>
    </row>
    <row r="546" spans="1:89" ht="14" thickBot="1">
      <c r="A546" s="147" t="s">
        <v>26</v>
      </c>
      <c r="B546" s="206">
        <v>2960</v>
      </c>
      <c r="C546" s="200">
        <v>1254</v>
      </c>
      <c r="D546" s="201">
        <v>1367</v>
      </c>
      <c r="E546" s="202">
        <v>831</v>
      </c>
      <c r="F546" s="199">
        <v>686</v>
      </c>
      <c r="G546" s="203">
        <v>444</v>
      </c>
      <c r="H546" s="201">
        <v>1509</v>
      </c>
      <c r="I546" s="202">
        <v>2175</v>
      </c>
      <c r="J546" s="199">
        <v>324</v>
      </c>
      <c r="K546" s="200">
        <v>448</v>
      </c>
      <c r="L546" s="201">
        <v>545</v>
      </c>
      <c r="M546" s="199">
        <v>1353</v>
      </c>
      <c r="N546" s="204">
        <v>1292</v>
      </c>
      <c r="O546" s="207">
        <v>1949</v>
      </c>
      <c r="P546" s="199">
        <v>838</v>
      </c>
      <c r="Q546" s="200">
        <v>1119</v>
      </c>
      <c r="R546" s="201">
        <v>1065</v>
      </c>
      <c r="S546" s="202">
        <v>1206</v>
      </c>
      <c r="T546" s="199">
        <v>427</v>
      </c>
      <c r="U546" s="203">
        <v>564</v>
      </c>
      <c r="V546" s="201">
        <v>1013</v>
      </c>
      <c r="W546" s="208">
        <v>1785</v>
      </c>
      <c r="X546" s="199">
        <v>968</v>
      </c>
      <c r="Y546" s="203">
        <v>923</v>
      </c>
      <c r="Z546" s="201">
        <v>2923</v>
      </c>
      <c r="AA546" s="199">
        <v>2348</v>
      </c>
      <c r="AB546" s="173">
        <f t="shared" si="776"/>
        <v>15917</v>
      </c>
      <c r="AC546" s="174">
        <f t="shared" si="779"/>
        <v>16399</v>
      </c>
      <c r="AE546" s="254" t="str">
        <f>$AE$19</f>
        <v>19:00 - 19:59</v>
      </c>
      <c r="AF546" s="127">
        <f t="shared" si="788"/>
        <v>2785</v>
      </c>
      <c r="AG546" s="200">
        <f t="shared" si="788"/>
        <v>3438</v>
      </c>
      <c r="AH546" s="201">
        <f t="shared" si="788"/>
        <v>1136</v>
      </c>
      <c r="AI546" s="202">
        <f t="shared" si="788"/>
        <v>1367</v>
      </c>
      <c r="AJ546" s="199">
        <f t="shared" si="788"/>
        <v>679</v>
      </c>
      <c r="AK546" s="203">
        <f t="shared" si="788"/>
        <v>484</v>
      </c>
      <c r="AL546" s="201">
        <f t="shared" si="788"/>
        <v>1926</v>
      </c>
      <c r="AM546" s="202">
        <f t="shared" si="788"/>
        <v>2598</v>
      </c>
      <c r="AN546" s="199">
        <f t="shared" si="788"/>
        <v>407</v>
      </c>
      <c r="AO546" s="203">
        <f t="shared" si="788"/>
        <v>191</v>
      </c>
      <c r="AP546" s="201">
        <f t="shared" si="789"/>
        <v>1180</v>
      </c>
      <c r="AQ546" s="199">
        <f t="shared" si="789"/>
        <v>780</v>
      </c>
      <c r="AR546" s="204">
        <f t="shared" si="789"/>
        <v>1855</v>
      </c>
      <c r="AS546" s="205">
        <f t="shared" si="789"/>
        <v>1878</v>
      </c>
      <c r="AT546" s="199">
        <f t="shared" si="789"/>
        <v>990</v>
      </c>
      <c r="AU546" s="203">
        <f t="shared" si="789"/>
        <v>1220</v>
      </c>
      <c r="AV546" s="201">
        <f t="shared" si="789"/>
        <v>1050</v>
      </c>
      <c r="AW546" s="202">
        <f t="shared" si="789"/>
        <v>1607</v>
      </c>
      <c r="AX546" s="199">
        <f t="shared" si="789"/>
        <v>470</v>
      </c>
      <c r="AY546" s="203">
        <f t="shared" si="789"/>
        <v>403</v>
      </c>
      <c r="AZ546" s="201">
        <f t="shared" si="790"/>
        <v>2351</v>
      </c>
      <c r="BA546" s="202">
        <f t="shared" si="790"/>
        <v>1110</v>
      </c>
      <c r="BB546" s="199">
        <f t="shared" si="790"/>
        <v>1479</v>
      </c>
      <c r="BC546" s="203">
        <f t="shared" si="790"/>
        <v>779</v>
      </c>
      <c r="BD546" s="201">
        <f t="shared" si="790"/>
        <v>3024</v>
      </c>
      <c r="BE546" s="199">
        <f t="shared" si="790"/>
        <v>2588</v>
      </c>
      <c r="BF546" s="173">
        <f>SUM(AF546,AH546,AJ546,AL546,AN546,AP546,AR546,AT546,AV546,AX546,AZ546,BB546,BD546)</f>
        <v>19332</v>
      </c>
      <c r="BG546" s="174">
        <f>SUM(AG546,AI546,AK546,AM546,AO546,AQ546,AS546,AU546,AW546,AY546,BA546,BC546,BE546)</f>
        <v>18443</v>
      </c>
      <c r="BI546" s="147" t="s">
        <v>26</v>
      </c>
      <c r="BJ546" s="130">
        <f t="shared" ref="BJ546:CK546" si="793">B546/B560</f>
        <v>5.0121918179355185E-2</v>
      </c>
      <c r="BK546" s="131">
        <f t="shared" si="793"/>
        <v>4.0493412554895379E-2</v>
      </c>
      <c r="BL546" s="132">
        <f t="shared" si="793"/>
        <v>5.6816292601828765E-2</v>
      </c>
      <c r="BM546" s="133">
        <f t="shared" si="793"/>
        <v>4.3432812418334812E-2</v>
      </c>
      <c r="BN546" s="130">
        <f t="shared" si="793"/>
        <v>4.6024823884602481E-2</v>
      </c>
      <c r="BO546" s="131">
        <f t="shared" si="793"/>
        <v>5.4152945481156241E-2</v>
      </c>
      <c r="BP546" s="132">
        <f t="shared" si="793"/>
        <v>5.5079023250720879E-2</v>
      </c>
      <c r="BQ546" s="133">
        <f t="shared" si="793"/>
        <v>5.7701490953467396E-2</v>
      </c>
      <c r="BR546" s="130">
        <f t="shared" si="793"/>
        <v>5.0061804697156986E-2</v>
      </c>
      <c r="BS546" s="131">
        <f t="shared" si="793"/>
        <v>5.2263182454503031E-2</v>
      </c>
      <c r="BT546" s="132">
        <f t="shared" si="793"/>
        <v>4.7416043152949366E-2</v>
      </c>
      <c r="BU546" s="130">
        <f t="shared" si="793"/>
        <v>6.0087933561309231E-2</v>
      </c>
      <c r="BV546" s="134">
        <f t="shared" si="793"/>
        <v>5.2067381316998472E-2</v>
      </c>
      <c r="BW546" s="135">
        <f t="shared" si="793"/>
        <v>5.4929259906431431E-2</v>
      </c>
      <c r="BX546" s="130">
        <f t="shared" si="793"/>
        <v>5.2830664481149918E-2</v>
      </c>
      <c r="BY546" s="131">
        <f t="shared" si="793"/>
        <v>5.5500446384287271E-2</v>
      </c>
      <c r="BZ546" s="132">
        <f t="shared" si="793"/>
        <v>5.2848352520841607E-2</v>
      </c>
      <c r="CA546" s="133">
        <f t="shared" si="793"/>
        <v>5.0781085519390291E-2</v>
      </c>
      <c r="CB546" s="130">
        <f t="shared" si="793"/>
        <v>5.4298067141403866E-2</v>
      </c>
      <c r="CC546" s="131">
        <f t="shared" si="793"/>
        <v>4.6488625123639958E-2</v>
      </c>
      <c r="CD546" s="132">
        <f t="shared" si="793"/>
        <v>4.5764626157668853E-2</v>
      </c>
      <c r="CE546" s="133">
        <f t="shared" si="793"/>
        <v>5.9919436052366569E-2</v>
      </c>
      <c r="CF546" s="130">
        <f t="shared" si="793"/>
        <v>5.1527733418503141E-2</v>
      </c>
      <c r="CG546" s="131">
        <f t="shared" si="793"/>
        <v>6.6628167184003467E-2</v>
      </c>
      <c r="CH546" s="132">
        <f t="shared" si="793"/>
        <v>5.2570051436998666E-2</v>
      </c>
      <c r="CI546" s="130">
        <f t="shared" si="793"/>
        <v>5.3137800710616245E-2</v>
      </c>
      <c r="CJ546" s="136">
        <f t="shared" si="793"/>
        <v>5.1578261757167065E-2</v>
      </c>
      <c r="CK546" s="137">
        <f t="shared" si="793"/>
        <v>5.3514903504134605E-2</v>
      </c>
    </row>
    <row r="547" spans="1:89" ht="15" thickTop="1" thickBot="1">
      <c r="A547" s="138" t="s">
        <v>27</v>
      </c>
      <c r="B547" s="209">
        <v>2514</v>
      </c>
      <c r="C547" s="193">
        <v>1900</v>
      </c>
      <c r="D547" s="194">
        <v>1046</v>
      </c>
      <c r="E547" s="195">
        <v>1107</v>
      </c>
      <c r="F547" s="192">
        <v>635</v>
      </c>
      <c r="G547" s="196">
        <v>459</v>
      </c>
      <c r="H547" s="194">
        <v>1900</v>
      </c>
      <c r="I547" s="195">
        <v>2016</v>
      </c>
      <c r="J547" s="192">
        <v>375</v>
      </c>
      <c r="K547" s="193">
        <v>317</v>
      </c>
      <c r="L547" s="194">
        <v>711</v>
      </c>
      <c r="M547" s="192">
        <v>1129</v>
      </c>
      <c r="N547" s="197">
        <v>1477</v>
      </c>
      <c r="O547" s="210">
        <v>1815</v>
      </c>
      <c r="P547" s="192">
        <v>912</v>
      </c>
      <c r="Q547" s="193">
        <v>1086</v>
      </c>
      <c r="R547" s="194">
        <v>1142</v>
      </c>
      <c r="S547" s="195">
        <v>1452</v>
      </c>
      <c r="T547" s="192">
        <v>565</v>
      </c>
      <c r="U547" s="196">
        <v>632</v>
      </c>
      <c r="V547" s="194">
        <v>1290</v>
      </c>
      <c r="W547" s="211">
        <v>1743</v>
      </c>
      <c r="X547" s="192">
        <v>1131</v>
      </c>
      <c r="Y547" s="196">
        <v>679</v>
      </c>
      <c r="Z547" s="194">
        <v>2837</v>
      </c>
      <c r="AA547" s="192">
        <v>2654</v>
      </c>
      <c r="AB547" s="173">
        <f t="shared" si="776"/>
        <v>16535</v>
      </c>
      <c r="AC547" s="174">
        <f t="shared" si="779"/>
        <v>16989</v>
      </c>
      <c r="AE547" s="253" t="s">
        <v>13</v>
      </c>
      <c r="AF547" s="20">
        <f t="shared" ref="AF547:BG547" si="794">SUM(AF544:AF546)</f>
        <v>7232</v>
      </c>
      <c r="AG547" s="21">
        <f t="shared" si="794"/>
        <v>9778</v>
      </c>
      <c r="AH547" s="20">
        <f t="shared" si="794"/>
        <v>4006</v>
      </c>
      <c r="AI547" s="21">
        <f t="shared" si="794"/>
        <v>4351</v>
      </c>
      <c r="AJ547" s="20">
        <f t="shared" si="794"/>
        <v>2311</v>
      </c>
      <c r="AK547" s="21">
        <f t="shared" si="794"/>
        <v>1600</v>
      </c>
      <c r="AL547" s="20">
        <f t="shared" si="794"/>
        <v>5206</v>
      </c>
      <c r="AM547" s="21">
        <f t="shared" si="794"/>
        <v>8921</v>
      </c>
      <c r="AN547" s="20">
        <f t="shared" si="794"/>
        <v>1478</v>
      </c>
      <c r="AO547" s="21">
        <f t="shared" si="794"/>
        <v>1234</v>
      </c>
      <c r="AP547" s="20">
        <f t="shared" si="794"/>
        <v>3647</v>
      </c>
      <c r="AQ547" s="21">
        <f t="shared" si="794"/>
        <v>2244</v>
      </c>
      <c r="AR547" s="20">
        <f t="shared" si="794"/>
        <v>5195</v>
      </c>
      <c r="AS547" s="21">
        <f t="shared" si="794"/>
        <v>4992</v>
      </c>
      <c r="AT547" s="20">
        <f t="shared" si="794"/>
        <v>3020</v>
      </c>
      <c r="AU547" s="21">
        <f t="shared" si="794"/>
        <v>3540</v>
      </c>
      <c r="AV547" s="20">
        <f t="shared" si="794"/>
        <v>3310</v>
      </c>
      <c r="AW547" s="21">
        <f t="shared" si="794"/>
        <v>4470</v>
      </c>
      <c r="AX547" s="20">
        <f t="shared" si="794"/>
        <v>1887</v>
      </c>
      <c r="AY547" s="21">
        <f t="shared" si="794"/>
        <v>979</v>
      </c>
      <c r="AZ547" s="20">
        <f t="shared" si="794"/>
        <v>6250</v>
      </c>
      <c r="BA547" s="21">
        <f t="shared" si="794"/>
        <v>3388</v>
      </c>
      <c r="BB547" s="20">
        <f t="shared" si="794"/>
        <v>5806</v>
      </c>
      <c r="BC547" s="21">
        <f t="shared" si="794"/>
        <v>1936</v>
      </c>
      <c r="BD547" s="20">
        <f t="shared" si="794"/>
        <v>9596</v>
      </c>
      <c r="BE547" s="21">
        <f t="shared" si="794"/>
        <v>9561</v>
      </c>
      <c r="BF547" s="175">
        <f t="shared" si="794"/>
        <v>58944</v>
      </c>
      <c r="BG547" s="176">
        <f t="shared" si="794"/>
        <v>56994</v>
      </c>
      <c r="BI547" s="138" t="s">
        <v>27</v>
      </c>
      <c r="BJ547" s="130">
        <f t="shared" ref="BJ547:CK547" si="795">B547/B560</f>
        <v>4.2569764291519915E-2</v>
      </c>
      <c r="BK547" s="131">
        <f t="shared" si="795"/>
        <v>6.1353655386205116E-2</v>
      </c>
      <c r="BL547" s="132">
        <f t="shared" si="795"/>
        <v>4.3474646716541977E-2</v>
      </c>
      <c r="BM547" s="133">
        <f t="shared" si="795"/>
        <v>5.7858150838864787E-2</v>
      </c>
      <c r="BN547" s="130">
        <f t="shared" si="795"/>
        <v>4.2603153304260316E-2</v>
      </c>
      <c r="BO547" s="131">
        <f t="shared" si="795"/>
        <v>5.598243688254665E-2</v>
      </c>
      <c r="BP547" s="132">
        <f t="shared" si="795"/>
        <v>6.9350658831258891E-2</v>
      </c>
      <c r="BQ547" s="133">
        <f t="shared" si="795"/>
        <v>5.3483312994110466E-2</v>
      </c>
      <c r="BR547" s="130">
        <f t="shared" si="795"/>
        <v>5.7941903584672438E-2</v>
      </c>
      <c r="BS547" s="131">
        <f t="shared" si="795"/>
        <v>3.6980867942137188E-2</v>
      </c>
      <c r="BT547" s="132">
        <f t="shared" si="795"/>
        <v>6.1858360883939444E-2</v>
      </c>
      <c r="BU547" s="130">
        <f t="shared" si="795"/>
        <v>5.013989430208287E-2</v>
      </c>
      <c r="BV547" s="134">
        <f t="shared" si="795"/>
        <v>5.952285000402998E-2</v>
      </c>
      <c r="BW547" s="135">
        <f t="shared" si="795"/>
        <v>5.1152697142212954E-2</v>
      </c>
      <c r="BX547" s="130">
        <f t="shared" si="795"/>
        <v>5.7495902156096332E-2</v>
      </c>
      <c r="BY547" s="131">
        <f t="shared" si="795"/>
        <v>5.3863703997619285E-2</v>
      </c>
      <c r="BZ547" s="132">
        <f t="shared" si="795"/>
        <v>5.6669313219531559E-2</v>
      </c>
      <c r="CA547" s="133">
        <f t="shared" si="795"/>
        <v>6.1139416396479851E-2</v>
      </c>
      <c r="CB547" s="130">
        <f t="shared" si="795"/>
        <v>7.1846388606307224E-2</v>
      </c>
      <c r="CC547" s="131">
        <f t="shared" si="795"/>
        <v>5.2093636663369601E-2</v>
      </c>
      <c r="CD547" s="132">
        <f t="shared" si="795"/>
        <v>5.8278744070476618E-2</v>
      </c>
      <c r="CE547" s="133">
        <f t="shared" si="795"/>
        <v>5.8509566968781471E-2</v>
      </c>
      <c r="CF547" s="130">
        <f t="shared" si="795"/>
        <v>6.0204407537527947E-2</v>
      </c>
      <c r="CG547" s="131">
        <f t="shared" si="795"/>
        <v>4.9014653865588682E-2</v>
      </c>
      <c r="CH547" s="132">
        <f t="shared" si="795"/>
        <v>5.1023344484011364E-2</v>
      </c>
      <c r="CI547" s="130">
        <f t="shared" si="795"/>
        <v>6.006291443184647E-2</v>
      </c>
      <c r="CJ547" s="136">
        <f t="shared" si="795"/>
        <v>5.3580860599029806E-2</v>
      </c>
      <c r="CK547" s="137">
        <f t="shared" si="795"/>
        <v>5.5440252188044561E-2</v>
      </c>
    </row>
    <row r="548" spans="1:89" ht="14" thickTop="1">
      <c r="A548" s="147" t="s">
        <v>28</v>
      </c>
      <c r="B548" s="206">
        <v>2136</v>
      </c>
      <c r="C548" s="200">
        <v>1703</v>
      </c>
      <c r="D548" s="201">
        <v>1051</v>
      </c>
      <c r="E548" s="202">
        <v>1119</v>
      </c>
      <c r="F548" s="199">
        <v>705</v>
      </c>
      <c r="G548" s="203">
        <v>445</v>
      </c>
      <c r="H548" s="201">
        <v>1807</v>
      </c>
      <c r="I548" s="202">
        <v>2756</v>
      </c>
      <c r="J548" s="199">
        <v>412</v>
      </c>
      <c r="K548" s="200">
        <v>336</v>
      </c>
      <c r="L548" s="201">
        <v>856</v>
      </c>
      <c r="M548" s="199">
        <v>995</v>
      </c>
      <c r="N548" s="204">
        <v>1677</v>
      </c>
      <c r="O548" s="207">
        <v>1818</v>
      </c>
      <c r="P548" s="199">
        <v>887</v>
      </c>
      <c r="Q548" s="200">
        <v>1005</v>
      </c>
      <c r="R548" s="201">
        <v>1077</v>
      </c>
      <c r="S548" s="202">
        <v>1453</v>
      </c>
      <c r="T548" s="199">
        <v>707</v>
      </c>
      <c r="U548" s="203">
        <v>396</v>
      </c>
      <c r="V548" s="201">
        <v>1831</v>
      </c>
      <c r="W548" s="208">
        <v>1388</v>
      </c>
      <c r="X548" s="199">
        <v>1395</v>
      </c>
      <c r="Y548" s="203">
        <v>631</v>
      </c>
      <c r="Z548" s="201">
        <v>2992</v>
      </c>
      <c r="AA548" s="199">
        <v>2792</v>
      </c>
      <c r="AB548" s="173">
        <f t="shared" si="776"/>
        <v>17533</v>
      </c>
      <c r="AC548" s="174">
        <f t="shared" si="779"/>
        <v>16837</v>
      </c>
      <c r="BI548" s="147" t="s">
        <v>28</v>
      </c>
      <c r="BJ548" s="130">
        <f t="shared" ref="BJ548:CK548" si="796">B548/B560</f>
        <v>3.6169059875372528E-2</v>
      </c>
      <c r="BK548" s="131">
        <f t="shared" si="796"/>
        <v>5.4992250064582797E-2</v>
      </c>
      <c r="BL548" s="132">
        <f t="shared" si="796"/>
        <v>4.3682460515378219E-2</v>
      </c>
      <c r="BM548" s="133">
        <f t="shared" si="796"/>
        <v>5.8485339465844353E-2</v>
      </c>
      <c r="BN548" s="130">
        <f t="shared" si="796"/>
        <v>4.7299563904729953E-2</v>
      </c>
      <c r="BO548" s="131">
        <f t="shared" si="796"/>
        <v>5.4274911574582266E-2</v>
      </c>
      <c r="BP548" s="132">
        <f t="shared" si="796"/>
        <v>6.5956126583202546E-2</v>
      </c>
      <c r="BQ548" s="133">
        <f t="shared" si="796"/>
        <v>7.3115084628853397E-2</v>
      </c>
      <c r="BR548" s="130">
        <f t="shared" si="796"/>
        <v>6.3658838071693452E-2</v>
      </c>
      <c r="BS548" s="131">
        <f t="shared" si="796"/>
        <v>3.9197386840877278E-2</v>
      </c>
      <c r="BT548" s="132">
        <f t="shared" si="796"/>
        <v>7.4473638420045243E-2</v>
      </c>
      <c r="BU548" s="130">
        <f t="shared" si="796"/>
        <v>4.4188835102367104E-2</v>
      </c>
      <c r="BV548" s="134">
        <f t="shared" si="796"/>
        <v>6.7582816152172168E-2</v>
      </c>
      <c r="BW548" s="135">
        <f t="shared" si="796"/>
        <v>5.1237247054844712E-2</v>
      </c>
      <c r="BX548" s="130">
        <f t="shared" si="796"/>
        <v>5.5919808346992811E-2</v>
      </c>
      <c r="BY548" s="131">
        <f t="shared" si="796"/>
        <v>4.984624541216149E-2</v>
      </c>
      <c r="BZ548" s="132">
        <f t="shared" si="796"/>
        <v>5.3443826915442638E-2</v>
      </c>
      <c r="CA548" s="133">
        <f t="shared" si="796"/>
        <v>6.1181523432565582E-2</v>
      </c>
      <c r="CB548" s="130">
        <f t="shared" si="796"/>
        <v>8.9903357070193285E-2</v>
      </c>
      <c r="CC548" s="131">
        <f t="shared" si="796"/>
        <v>3.2640949554896145E-2</v>
      </c>
      <c r="CD548" s="132">
        <f t="shared" si="796"/>
        <v>8.2719674723288908E-2</v>
      </c>
      <c r="CE548" s="133">
        <f t="shared" si="796"/>
        <v>4.659281638133602E-2</v>
      </c>
      <c r="CF548" s="130">
        <f t="shared" si="796"/>
        <v>7.4257425742574254E-2</v>
      </c>
      <c r="CG548" s="131">
        <f t="shared" si="796"/>
        <v>4.5549700425900529E-2</v>
      </c>
      <c r="CH548" s="132">
        <f t="shared" si="796"/>
        <v>5.3811013992302432E-2</v>
      </c>
      <c r="CI548" s="130">
        <f t="shared" si="796"/>
        <v>6.3186004933577747E-2</v>
      </c>
      <c r="CJ548" s="136">
        <f t="shared" si="796"/>
        <v>5.6814830897054108E-2</v>
      </c>
      <c r="CK548" s="137">
        <f t="shared" si="796"/>
        <v>5.4944230154223693E-2</v>
      </c>
    </row>
    <row r="549" spans="1:89">
      <c r="A549" s="138" t="s">
        <v>29</v>
      </c>
      <c r="B549" s="209">
        <v>2400</v>
      </c>
      <c r="C549" s="193">
        <v>2031</v>
      </c>
      <c r="D549" s="194">
        <v>1402</v>
      </c>
      <c r="E549" s="195">
        <v>1145</v>
      </c>
      <c r="F549" s="192">
        <v>933</v>
      </c>
      <c r="G549" s="196">
        <v>413</v>
      </c>
      <c r="H549" s="194">
        <v>1933</v>
      </c>
      <c r="I549" s="195">
        <v>2675</v>
      </c>
      <c r="J549" s="192">
        <v>504</v>
      </c>
      <c r="K549" s="193">
        <v>279</v>
      </c>
      <c r="L549" s="194">
        <v>986</v>
      </c>
      <c r="M549" s="192">
        <v>934</v>
      </c>
      <c r="N549" s="197">
        <v>1889</v>
      </c>
      <c r="O549" s="210">
        <v>1795</v>
      </c>
      <c r="P549" s="192">
        <v>965</v>
      </c>
      <c r="Q549" s="193">
        <v>1004</v>
      </c>
      <c r="R549" s="194">
        <v>1214</v>
      </c>
      <c r="S549" s="195">
        <v>1659</v>
      </c>
      <c r="T549" s="192">
        <v>892</v>
      </c>
      <c r="U549" s="196">
        <v>373</v>
      </c>
      <c r="V549" s="194">
        <v>2197</v>
      </c>
      <c r="W549" s="211">
        <v>1229</v>
      </c>
      <c r="X549" s="192">
        <v>2118</v>
      </c>
      <c r="Y549" s="196">
        <v>572</v>
      </c>
      <c r="Z549" s="194">
        <v>3663</v>
      </c>
      <c r="AA549" s="192">
        <v>3131</v>
      </c>
      <c r="AB549" s="173">
        <f t="shared" si="776"/>
        <v>21096</v>
      </c>
      <c r="AC549" s="174">
        <f t="shared" si="779"/>
        <v>17240</v>
      </c>
      <c r="BI549" s="138" t="s">
        <v>29</v>
      </c>
      <c r="BJ549" s="130">
        <f t="shared" ref="BJ549:CK549" si="797">B549/B560</f>
        <v>4.0639393118396101E-2</v>
      </c>
      <c r="BK549" s="131">
        <f t="shared" si="797"/>
        <v>6.55838284680961E-2</v>
      </c>
      <c r="BL549" s="132">
        <f t="shared" si="797"/>
        <v>5.8270989193682461E-2</v>
      </c>
      <c r="BM549" s="133">
        <f t="shared" si="797"/>
        <v>5.9844248157633409E-2</v>
      </c>
      <c r="BN549" s="130">
        <f t="shared" si="797"/>
        <v>6.2596444146259644E-2</v>
      </c>
      <c r="BO549" s="131">
        <f t="shared" si="797"/>
        <v>5.0371996584949383E-2</v>
      </c>
      <c r="BP549" s="132">
        <f t="shared" si="797"/>
        <v>7.0555170274117604E-2</v>
      </c>
      <c r="BQ549" s="133">
        <f t="shared" si="797"/>
        <v>7.0966201517482883E-2</v>
      </c>
      <c r="BR549" s="130">
        <f t="shared" si="797"/>
        <v>7.7873918417799753E-2</v>
      </c>
      <c r="BS549" s="131">
        <f t="shared" si="797"/>
        <v>3.2547830144657022E-2</v>
      </c>
      <c r="BT549" s="132">
        <f t="shared" si="797"/>
        <v>8.57838872455194E-2</v>
      </c>
      <c r="BU549" s="130">
        <f t="shared" si="797"/>
        <v>4.1479770839809922E-2</v>
      </c>
      <c r="BV549" s="134">
        <f t="shared" si="797"/>
        <v>7.6126380269202876E-2</v>
      </c>
      <c r="BW549" s="135">
        <f t="shared" si="797"/>
        <v>5.0589031058001242E-2</v>
      </c>
      <c r="BX549" s="130">
        <f t="shared" si="797"/>
        <v>6.0837221031395786E-2</v>
      </c>
      <c r="BY549" s="131">
        <f t="shared" si="797"/>
        <v>4.9796647158020041E-2</v>
      </c>
      <c r="BZ549" s="132">
        <f t="shared" si="797"/>
        <v>6.0242159587137752E-2</v>
      </c>
      <c r="CA549" s="133">
        <f t="shared" si="797"/>
        <v>6.9855572866225943E-2</v>
      </c>
      <c r="CB549" s="130">
        <f t="shared" si="797"/>
        <v>0.11342828077314344</v>
      </c>
      <c r="CC549" s="131">
        <f t="shared" si="797"/>
        <v>3.0745136828222882E-2</v>
      </c>
      <c r="CD549" s="132">
        <f t="shared" si="797"/>
        <v>9.9254574203749724E-2</v>
      </c>
      <c r="CE549" s="133">
        <f t="shared" si="797"/>
        <v>4.1255454850621015E-2</v>
      </c>
      <c r="CF549" s="130">
        <f t="shared" si="797"/>
        <v>0.11274353241775791</v>
      </c>
      <c r="CG549" s="131">
        <f t="shared" si="797"/>
        <v>4.1290695156283835E-2</v>
      </c>
      <c r="CH549" s="132">
        <f t="shared" si="797"/>
        <v>6.587892521851732E-2</v>
      </c>
      <c r="CI549" s="130">
        <f t="shared" si="797"/>
        <v>7.0857944644352411E-2</v>
      </c>
      <c r="CJ549" s="136">
        <f t="shared" si="797"/>
        <v>6.8360558524168905E-2</v>
      </c>
      <c r="CK549" s="137">
        <f t="shared" si="797"/>
        <v>5.6259341204419819E-2</v>
      </c>
    </row>
    <row r="550" spans="1:89">
      <c r="A550" s="147" t="s">
        <v>30</v>
      </c>
      <c r="B550" s="206">
        <v>2703</v>
      </c>
      <c r="C550" s="200">
        <v>4197</v>
      </c>
      <c r="D550" s="201">
        <v>1928</v>
      </c>
      <c r="E550" s="202">
        <v>1902</v>
      </c>
      <c r="F550" s="199">
        <v>1117</v>
      </c>
      <c r="G550" s="203">
        <v>534</v>
      </c>
      <c r="H550" s="201">
        <v>2296</v>
      </c>
      <c r="I550" s="202">
        <v>3831</v>
      </c>
      <c r="J550" s="199">
        <v>731</v>
      </c>
      <c r="K550" s="200">
        <v>300</v>
      </c>
      <c r="L550" s="201">
        <v>1560</v>
      </c>
      <c r="M550" s="199">
        <v>1054</v>
      </c>
      <c r="N550" s="204">
        <v>2317</v>
      </c>
      <c r="O550" s="207">
        <v>2137</v>
      </c>
      <c r="P550" s="199">
        <v>1387</v>
      </c>
      <c r="Q550" s="200">
        <v>1499</v>
      </c>
      <c r="R550" s="201">
        <v>1384</v>
      </c>
      <c r="S550" s="202">
        <v>1987</v>
      </c>
      <c r="T550" s="199">
        <v>1007</v>
      </c>
      <c r="U550" s="203">
        <v>391</v>
      </c>
      <c r="V550" s="201">
        <v>2435</v>
      </c>
      <c r="W550" s="208">
        <v>1614</v>
      </c>
      <c r="X550" s="199">
        <v>2711</v>
      </c>
      <c r="Y550" s="203">
        <v>707</v>
      </c>
      <c r="Z550" s="201">
        <v>4236</v>
      </c>
      <c r="AA550" s="199">
        <v>4488</v>
      </c>
      <c r="AB550" s="173">
        <f t="shared" si="776"/>
        <v>25812</v>
      </c>
      <c r="AC550" s="174">
        <f t="shared" si="779"/>
        <v>24641</v>
      </c>
      <c r="BI550" s="147" t="s">
        <v>30</v>
      </c>
      <c r="BJ550" s="130">
        <f t="shared" ref="BJ550:CK550" si="798">B550/B560</f>
        <v>4.5770116499593609E-2</v>
      </c>
      <c r="BK550" s="131">
        <f t="shared" si="798"/>
        <v>0.13552699560836992</v>
      </c>
      <c r="BL550" s="132">
        <f t="shared" si="798"/>
        <v>8.0133000831255199E-2</v>
      </c>
      <c r="BM550" s="133">
        <f t="shared" si="798"/>
        <v>9.9409397376260908E-2</v>
      </c>
      <c r="BN550" s="130">
        <f t="shared" si="798"/>
        <v>7.4941294867494124E-2</v>
      </c>
      <c r="BO550" s="131">
        <f t="shared" si="798"/>
        <v>6.5129893889498719E-2</v>
      </c>
      <c r="BP550" s="132">
        <f t="shared" si="798"/>
        <v>8.3804796145563382E-2</v>
      </c>
      <c r="BQ550" s="133">
        <f t="shared" si="798"/>
        <v>0.10163421234148672</v>
      </c>
      <c r="BR550" s="130">
        <f t="shared" si="798"/>
        <v>0.11294808405438814</v>
      </c>
      <c r="BS550" s="131">
        <f t="shared" si="798"/>
        <v>3.4997666822211851E-2</v>
      </c>
      <c r="BT550" s="132">
        <f t="shared" si="798"/>
        <v>0.13572298590568993</v>
      </c>
      <c r="BU550" s="130">
        <f t="shared" si="798"/>
        <v>4.6809077585824047E-2</v>
      </c>
      <c r="BV550" s="134">
        <f t="shared" si="798"/>
        <v>9.337470782622713E-2</v>
      </c>
      <c r="BW550" s="135">
        <f t="shared" si="798"/>
        <v>6.0227721098021533E-2</v>
      </c>
      <c r="BX550" s="130">
        <f t="shared" si="798"/>
        <v>8.7441684529063174E-2</v>
      </c>
      <c r="BY550" s="131">
        <f t="shared" si="798"/>
        <v>7.4347782958039871E-2</v>
      </c>
      <c r="BZ550" s="132">
        <f t="shared" si="798"/>
        <v>6.8678046843985707E-2</v>
      </c>
      <c r="CA550" s="133">
        <f t="shared" si="798"/>
        <v>8.3666680702345356E-2</v>
      </c>
      <c r="CB550" s="130">
        <f t="shared" si="798"/>
        <v>0.12805188199389625</v>
      </c>
      <c r="CC550" s="131">
        <f t="shared" si="798"/>
        <v>3.2228816353445433E-2</v>
      </c>
      <c r="CD550" s="132">
        <f t="shared" si="798"/>
        <v>0.11000677659814773</v>
      </c>
      <c r="CE550" s="133">
        <f t="shared" si="798"/>
        <v>5.4179254783484392E-2</v>
      </c>
      <c r="CF550" s="130">
        <f t="shared" si="798"/>
        <v>0.14430959224954754</v>
      </c>
      <c r="CG550" s="131">
        <f t="shared" si="798"/>
        <v>5.1035876705406769E-2</v>
      </c>
      <c r="CH550" s="132">
        <f t="shared" si="798"/>
        <v>7.6184309916909471E-2</v>
      </c>
      <c r="CI550" s="130">
        <f t="shared" si="798"/>
        <v>0.10156833457804332</v>
      </c>
      <c r="CJ550" s="136">
        <f t="shared" si="798"/>
        <v>8.3642526385373894E-2</v>
      </c>
      <c r="CK550" s="137">
        <f t="shared" si="798"/>
        <v>8.041104562750051E-2</v>
      </c>
    </row>
    <row r="551" spans="1:89">
      <c r="A551" s="138" t="s">
        <v>31</v>
      </c>
      <c r="B551" s="209">
        <v>1744</v>
      </c>
      <c r="C551" s="193">
        <v>2143</v>
      </c>
      <c r="D551" s="194">
        <v>942</v>
      </c>
      <c r="E551" s="195">
        <v>1082</v>
      </c>
      <c r="F551" s="192">
        <v>515</v>
      </c>
      <c r="G551" s="196">
        <v>582</v>
      </c>
      <c r="H551" s="194">
        <v>984</v>
      </c>
      <c r="I551" s="195">
        <v>2492</v>
      </c>
      <c r="J551" s="192">
        <v>340</v>
      </c>
      <c r="K551" s="193">
        <v>743</v>
      </c>
      <c r="L551" s="194">
        <v>907</v>
      </c>
      <c r="M551" s="192">
        <v>410</v>
      </c>
      <c r="N551" s="197">
        <v>1023</v>
      </c>
      <c r="O551" s="210">
        <v>977</v>
      </c>
      <c r="P551" s="192">
        <v>643</v>
      </c>
      <c r="Q551" s="193">
        <v>821</v>
      </c>
      <c r="R551" s="194">
        <v>876</v>
      </c>
      <c r="S551" s="195">
        <v>876</v>
      </c>
      <c r="T551" s="192">
        <v>410</v>
      </c>
      <c r="U551" s="196">
        <v>185</v>
      </c>
      <c r="V551" s="194">
        <v>1464</v>
      </c>
      <c r="W551" s="211">
        <v>664</v>
      </c>
      <c r="X551" s="192">
        <v>1616</v>
      </c>
      <c r="Y551" s="196">
        <v>450</v>
      </c>
      <c r="Z551" s="194">
        <v>2336</v>
      </c>
      <c r="AA551" s="192">
        <v>2485</v>
      </c>
      <c r="AB551" s="173">
        <f t="shared" si="776"/>
        <v>13800</v>
      </c>
      <c r="AC551" s="174">
        <f t="shared" si="779"/>
        <v>13910</v>
      </c>
      <c r="BI551" s="138" t="s">
        <v>31</v>
      </c>
      <c r="BJ551" s="130">
        <f t="shared" ref="BJ551:CK551" si="799">B551/B560</f>
        <v>2.9531292332701166E-2</v>
      </c>
      <c r="BK551" s="131">
        <f t="shared" si="799"/>
        <v>6.9200464996125033E-2</v>
      </c>
      <c r="BL551" s="132">
        <f t="shared" si="799"/>
        <v>3.9152119700748132E-2</v>
      </c>
      <c r="BM551" s="133">
        <f t="shared" si="799"/>
        <v>5.6551507865990697E-2</v>
      </c>
      <c r="BN551" s="130">
        <f t="shared" si="799"/>
        <v>3.4552163703455215E-2</v>
      </c>
      <c r="BO551" s="131">
        <f t="shared" si="799"/>
        <v>7.0984266373948043E-2</v>
      </c>
      <c r="BP551" s="132">
        <f t="shared" si="799"/>
        <v>3.5916341205241453E-2</v>
      </c>
      <c r="BQ551" s="133">
        <f t="shared" si="799"/>
        <v>6.6111317451053211E-2</v>
      </c>
      <c r="BR551" s="130">
        <f t="shared" si="799"/>
        <v>5.2533992583436342E-2</v>
      </c>
      <c r="BS551" s="131">
        <f t="shared" si="799"/>
        <v>8.6677554829678025E-2</v>
      </c>
      <c r="BT551" s="132">
        <f t="shared" si="799"/>
        <v>7.8910736036192794E-2</v>
      </c>
      <c r="BU551" s="130">
        <f t="shared" si="799"/>
        <v>1.8208464715548253E-2</v>
      </c>
      <c r="BV551" s="134">
        <f t="shared" si="799"/>
        <v>4.1226726847747239E-2</v>
      </c>
      <c r="BW551" s="135">
        <f t="shared" si="799"/>
        <v>2.7535088213742179E-2</v>
      </c>
      <c r="BX551" s="130">
        <f t="shared" si="799"/>
        <v>4.0537132770142481E-2</v>
      </c>
      <c r="BY551" s="131">
        <f t="shared" si="799"/>
        <v>4.0720166650133914E-2</v>
      </c>
      <c r="BZ551" s="132">
        <f t="shared" si="799"/>
        <v>4.3469630805875348E-2</v>
      </c>
      <c r="CA551" s="133">
        <f t="shared" si="799"/>
        <v>3.6885763611099416E-2</v>
      </c>
      <c r="CB551" s="130">
        <f t="shared" si="799"/>
        <v>5.2136317395727362E-2</v>
      </c>
      <c r="CC551" s="131">
        <f t="shared" si="799"/>
        <v>1.5248928453676229E-2</v>
      </c>
      <c r="CD551" s="132">
        <f t="shared" si="799"/>
        <v>6.6139597921843235E-2</v>
      </c>
      <c r="CE551" s="133">
        <f t="shared" si="799"/>
        <v>2.2289358845250084E-2</v>
      </c>
      <c r="CF551" s="130">
        <f t="shared" si="799"/>
        <v>8.6021505376344093E-2</v>
      </c>
      <c r="CG551" s="131">
        <f t="shared" si="799"/>
        <v>3.2483938497076446E-2</v>
      </c>
      <c r="CH551" s="132">
        <f t="shared" si="799"/>
        <v>4.2012877234631846E-2</v>
      </c>
      <c r="CI551" s="130">
        <f t="shared" si="799"/>
        <v>5.6238260121755271E-2</v>
      </c>
      <c r="CJ551" s="136">
        <f t="shared" si="799"/>
        <v>4.4718226565867034E-2</v>
      </c>
      <c r="CK551" s="137">
        <f t="shared" si="799"/>
        <v>4.5392542700317846E-2</v>
      </c>
    </row>
    <row r="552" spans="1:89">
      <c r="A552" s="147" t="s">
        <v>32</v>
      </c>
      <c r="B552" s="206">
        <v>2785</v>
      </c>
      <c r="C552" s="200">
        <v>3438</v>
      </c>
      <c r="D552" s="201">
        <v>1136</v>
      </c>
      <c r="E552" s="202">
        <v>1367</v>
      </c>
      <c r="F552" s="199">
        <v>679</v>
      </c>
      <c r="G552" s="203">
        <v>484</v>
      </c>
      <c r="H552" s="201">
        <v>1926</v>
      </c>
      <c r="I552" s="202">
        <v>2598</v>
      </c>
      <c r="J552" s="199">
        <v>407</v>
      </c>
      <c r="K552" s="200">
        <v>191</v>
      </c>
      <c r="L552" s="201">
        <v>1180</v>
      </c>
      <c r="M552" s="199">
        <v>780</v>
      </c>
      <c r="N552" s="204">
        <v>1855</v>
      </c>
      <c r="O552" s="207">
        <v>1878</v>
      </c>
      <c r="P552" s="199">
        <v>990</v>
      </c>
      <c r="Q552" s="200">
        <v>1220</v>
      </c>
      <c r="R552" s="201">
        <v>1050</v>
      </c>
      <c r="S552" s="202">
        <v>1607</v>
      </c>
      <c r="T552" s="199">
        <v>470</v>
      </c>
      <c r="U552" s="203">
        <v>403</v>
      </c>
      <c r="V552" s="201">
        <v>2351</v>
      </c>
      <c r="W552" s="208">
        <v>1110</v>
      </c>
      <c r="X552" s="199">
        <v>1479</v>
      </c>
      <c r="Y552" s="203">
        <v>779</v>
      </c>
      <c r="Z552" s="201">
        <v>3024</v>
      </c>
      <c r="AA552" s="199">
        <v>2588</v>
      </c>
      <c r="AB552" s="173">
        <f t="shared" si="776"/>
        <v>19332</v>
      </c>
      <c r="AC552" s="174">
        <f t="shared" si="779"/>
        <v>18443</v>
      </c>
      <c r="BI552" s="147" t="s">
        <v>32</v>
      </c>
      <c r="BJ552" s="130">
        <f t="shared" ref="BJ552:CK552" si="800">B552/B560</f>
        <v>4.7158629097805473E-2</v>
      </c>
      <c r="BK552" s="131">
        <f t="shared" si="800"/>
        <v>0.11101782485145957</v>
      </c>
      <c r="BL552" s="132">
        <f t="shared" si="800"/>
        <v>4.7215295095594349E-2</v>
      </c>
      <c r="BM552" s="133">
        <f t="shared" si="800"/>
        <v>7.144723775675535E-2</v>
      </c>
      <c r="BN552" s="130">
        <f t="shared" si="800"/>
        <v>4.5555182824555521E-2</v>
      </c>
      <c r="BO552" s="131">
        <f t="shared" si="800"/>
        <v>5.9031589218197345E-2</v>
      </c>
      <c r="BP552" s="132">
        <f t="shared" si="800"/>
        <v>7.0299667846844549E-2</v>
      </c>
      <c r="BQ552" s="133">
        <f t="shared" si="800"/>
        <v>6.8923436090624499E-2</v>
      </c>
      <c r="BR552" s="130">
        <f t="shared" si="800"/>
        <v>6.2886279357231151E-2</v>
      </c>
      <c r="BS552" s="131">
        <f t="shared" si="800"/>
        <v>2.2281847876808213E-2</v>
      </c>
      <c r="BT552" s="132">
        <f t="shared" si="800"/>
        <v>0.10266225856968854</v>
      </c>
      <c r="BU552" s="130">
        <f t="shared" si="800"/>
        <v>3.4640493849091798E-2</v>
      </c>
      <c r="BV552" s="134">
        <f t="shared" si="800"/>
        <v>7.4756186024018706E-2</v>
      </c>
      <c r="BW552" s="135">
        <f t="shared" si="800"/>
        <v>5.2928245307479846E-2</v>
      </c>
      <c r="BX552" s="130">
        <f t="shared" si="800"/>
        <v>6.2413314840499307E-2</v>
      </c>
      <c r="BY552" s="131">
        <f t="shared" si="800"/>
        <v>6.0509870052574147E-2</v>
      </c>
      <c r="BZ552" s="132">
        <f t="shared" si="800"/>
        <v>5.2104009527590311E-2</v>
      </c>
      <c r="CA552" s="133">
        <f t="shared" si="800"/>
        <v>6.7666006989767991E-2</v>
      </c>
      <c r="CB552" s="130">
        <f t="shared" si="800"/>
        <v>5.9766022380467958E-2</v>
      </c>
      <c r="CC552" s="131">
        <f t="shared" si="800"/>
        <v>3.3217936036927131E-2</v>
      </c>
      <c r="CD552" s="132">
        <f t="shared" si="800"/>
        <v>0.10621188163541902</v>
      </c>
      <c r="CE552" s="133">
        <f t="shared" si="800"/>
        <v>3.726082578046324E-2</v>
      </c>
      <c r="CF552" s="130">
        <f t="shared" si="800"/>
        <v>7.8728840625998081E-2</v>
      </c>
      <c r="CG552" s="131">
        <f t="shared" si="800"/>
        <v>5.6233306864938999E-2</v>
      </c>
      <c r="CH552" s="132">
        <f t="shared" si="800"/>
        <v>5.4386532858530269E-2</v>
      </c>
      <c r="CI552" s="130">
        <f t="shared" si="800"/>
        <v>5.8569262452757599E-2</v>
      </c>
      <c r="CJ552" s="136">
        <f t="shared" si="800"/>
        <v>6.2644402606618951E-2</v>
      </c>
      <c r="CK552" s="137">
        <f t="shared" si="800"/>
        <v>6.0185094537883684E-2</v>
      </c>
    </row>
    <row r="553" spans="1:89">
      <c r="A553" s="138" t="s">
        <v>33</v>
      </c>
      <c r="B553" s="209">
        <v>2171</v>
      </c>
      <c r="C553" s="193">
        <v>3409</v>
      </c>
      <c r="D553" s="194">
        <v>863</v>
      </c>
      <c r="E553" s="195">
        <v>1616</v>
      </c>
      <c r="F553" s="192">
        <v>524</v>
      </c>
      <c r="G553" s="196">
        <v>463</v>
      </c>
      <c r="H553" s="194">
        <v>1344</v>
      </c>
      <c r="I553" s="195">
        <v>3317</v>
      </c>
      <c r="J553" s="192">
        <v>271</v>
      </c>
      <c r="K553" s="193">
        <v>256</v>
      </c>
      <c r="L553" s="194">
        <v>722</v>
      </c>
      <c r="M553" s="192">
        <v>778</v>
      </c>
      <c r="N553" s="197">
        <v>1524</v>
      </c>
      <c r="O553" s="210">
        <v>1895</v>
      </c>
      <c r="P553" s="192">
        <v>883</v>
      </c>
      <c r="Q553" s="193">
        <v>1568</v>
      </c>
      <c r="R553" s="194">
        <v>1040</v>
      </c>
      <c r="S553" s="195">
        <v>1369</v>
      </c>
      <c r="T553" s="192">
        <v>674</v>
      </c>
      <c r="U553" s="196">
        <v>360</v>
      </c>
      <c r="V553" s="194">
        <v>2231</v>
      </c>
      <c r="W553" s="211">
        <v>1397</v>
      </c>
      <c r="X553" s="192">
        <v>1672</v>
      </c>
      <c r="Y553" s="196">
        <v>792</v>
      </c>
      <c r="Z553" s="194">
        <v>2852</v>
      </c>
      <c r="AA553" s="192">
        <v>4234</v>
      </c>
      <c r="AB553" s="173">
        <f t="shared" si="776"/>
        <v>16771</v>
      </c>
      <c r="AC553" s="174">
        <f t="shared" si="779"/>
        <v>21454</v>
      </c>
      <c r="BI553" s="138" t="s">
        <v>33</v>
      </c>
      <c r="BJ553" s="130">
        <f t="shared" ref="BJ553:CK553" si="801">B553/B560</f>
        <v>3.6761717691682468E-2</v>
      </c>
      <c r="BK553" s="131">
        <f t="shared" si="801"/>
        <v>0.11008137432188066</v>
      </c>
      <c r="BL553" s="132">
        <f t="shared" si="801"/>
        <v>3.5868661679135494E-2</v>
      </c>
      <c r="BM553" s="133">
        <f t="shared" si="801"/>
        <v>8.4461401766581304E-2</v>
      </c>
      <c r="BN553" s="130">
        <f t="shared" si="801"/>
        <v>3.5155987923515597E-2</v>
      </c>
      <c r="BO553" s="131">
        <f t="shared" si="801"/>
        <v>5.6470301256250764E-2</v>
      </c>
      <c r="BP553" s="132">
        <f t="shared" si="801"/>
        <v>4.9056466036427347E-2</v>
      </c>
      <c r="BQ553" s="133">
        <f t="shared" si="801"/>
        <v>8.7998089881678787E-2</v>
      </c>
      <c r="BR553" s="130">
        <f t="shared" si="801"/>
        <v>4.1872682323856616E-2</v>
      </c>
      <c r="BS553" s="131">
        <f t="shared" si="801"/>
        <v>2.9864675688287448E-2</v>
      </c>
      <c r="BT553" s="132">
        <f t="shared" si="801"/>
        <v>6.2815381938402651E-2</v>
      </c>
      <c r="BU553" s="130">
        <f t="shared" si="801"/>
        <v>3.455167206999156E-2</v>
      </c>
      <c r="BV553" s="134">
        <f t="shared" si="801"/>
        <v>6.1416942048843397E-2</v>
      </c>
      <c r="BW553" s="135">
        <f t="shared" si="801"/>
        <v>5.3407361479059806E-2</v>
      </c>
      <c r="BX553" s="130">
        <f t="shared" si="801"/>
        <v>5.566763333753625E-2</v>
      </c>
      <c r="BY553" s="131">
        <f t="shared" si="801"/>
        <v>7.7770062493800224E-2</v>
      </c>
      <c r="BZ553" s="132">
        <f t="shared" si="801"/>
        <v>5.1607780865422788E-2</v>
      </c>
      <c r="CA553" s="133">
        <f t="shared" si="801"/>
        <v>5.7644532401364267E-2</v>
      </c>
      <c r="CB553" s="130">
        <f t="shared" si="801"/>
        <v>8.5707019328585959E-2</v>
      </c>
      <c r="CC553" s="131">
        <f t="shared" si="801"/>
        <v>2.967359050445104E-2</v>
      </c>
      <c r="CD553" s="132">
        <f t="shared" si="801"/>
        <v>0.10079060311723514</v>
      </c>
      <c r="CE553" s="133">
        <f t="shared" si="801"/>
        <v>4.6894931184961394E-2</v>
      </c>
      <c r="CF553" s="130">
        <f t="shared" si="801"/>
        <v>8.9002448631959968E-2</v>
      </c>
      <c r="CG553" s="131">
        <f t="shared" si="801"/>
        <v>5.7171731754854543E-2</v>
      </c>
      <c r="CH553" s="132">
        <f t="shared" si="801"/>
        <v>5.1293118952555665E-2</v>
      </c>
      <c r="CI553" s="130">
        <f t="shared" si="801"/>
        <v>9.5820037567610386E-2</v>
      </c>
      <c r="CJ553" s="136">
        <f t="shared" si="801"/>
        <v>5.4345607082330147E-2</v>
      </c>
      <c r="CK553" s="137">
        <f t="shared" si="801"/>
        <v>7.0010899431532644E-2</v>
      </c>
    </row>
    <row r="554" spans="1:89">
      <c r="A554" s="147" t="s">
        <v>34</v>
      </c>
      <c r="B554" s="206">
        <v>426</v>
      </c>
      <c r="C554" s="200">
        <v>2714</v>
      </c>
      <c r="D554" s="201">
        <v>220</v>
      </c>
      <c r="E554" s="202">
        <v>1451</v>
      </c>
      <c r="F554" s="199">
        <v>112</v>
      </c>
      <c r="G554" s="203">
        <v>422</v>
      </c>
      <c r="H554" s="201">
        <v>450</v>
      </c>
      <c r="I554" s="202">
        <v>2176</v>
      </c>
      <c r="J554" s="199">
        <v>115</v>
      </c>
      <c r="K554" s="200">
        <v>120</v>
      </c>
      <c r="L554" s="201">
        <v>317</v>
      </c>
      <c r="M554" s="199">
        <v>578</v>
      </c>
      <c r="N554" s="204">
        <v>867</v>
      </c>
      <c r="O554" s="207">
        <v>1411</v>
      </c>
      <c r="P554" s="199">
        <v>544</v>
      </c>
      <c r="Q554" s="200">
        <v>1123</v>
      </c>
      <c r="R554" s="201">
        <v>684</v>
      </c>
      <c r="S554" s="202">
        <v>1061</v>
      </c>
      <c r="T554" s="199">
        <v>397</v>
      </c>
      <c r="U554" s="203">
        <v>313</v>
      </c>
      <c r="V554" s="201">
        <v>2106</v>
      </c>
      <c r="W554" s="208">
        <v>1062</v>
      </c>
      <c r="X554" s="199">
        <v>830</v>
      </c>
      <c r="Y554" s="203">
        <v>711</v>
      </c>
      <c r="Z554" s="201">
        <v>1577</v>
      </c>
      <c r="AA554" s="199">
        <v>2652</v>
      </c>
      <c r="AB554" s="173">
        <f t="shared" si="776"/>
        <v>8645</v>
      </c>
      <c r="AC554" s="174">
        <f t="shared" si="779"/>
        <v>15794</v>
      </c>
      <c r="BI554" s="147" t="s">
        <v>34</v>
      </c>
      <c r="BJ554" s="130">
        <f t="shared" ref="BJ554:CK554" si="802">B554/B560</f>
        <v>7.2134922785153073E-3</v>
      </c>
      <c r="BK554" s="131">
        <f t="shared" si="802"/>
        <v>8.763885300955826E-2</v>
      </c>
      <c r="BL554" s="132">
        <f t="shared" si="802"/>
        <v>9.14380714879468E-3</v>
      </c>
      <c r="BM554" s="133">
        <f t="shared" si="802"/>
        <v>7.5837558145612299E-2</v>
      </c>
      <c r="BN554" s="130">
        <f t="shared" si="802"/>
        <v>7.5142569607514259E-3</v>
      </c>
      <c r="BO554" s="131">
        <f t="shared" si="802"/>
        <v>5.1469691425783635E-2</v>
      </c>
      <c r="BP554" s="132">
        <f t="shared" si="802"/>
        <v>1.6425156038982369E-2</v>
      </c>
      <c r="BQ554" s="133">
        <f t="shared" si="802"/>
        <v>5.7728020374595429E-2</v>
      </c>
      <c r="BR554" s="130">
        <f t="shared" si="802"/>
        <v>1.776885043263288E-2</v>
      </c>
      <c r="BS554" s="131">
        <f t="shared" si="802"/>
        <v>1.3999066728884742E-2</v>
      </c>
      <c r="BT554" s="132">
        <f t="shared" si="802"/>
        <v>2.7579606751348528E-2</v>
      </c>
      <c r="BU554" s="130">
        <f t="shared" si="802"/>
        <v>2.5669494159968023E-2</v>
      </c>
      <c r="BV554" s="134">
        <f t="shared" si="802"/>
        <v>3.4939953252196343E-2</v>
      </c>
      <c r="BW554" s="135">
        <f t="shared" si="802"/>
        <v>3.9766642241136352E-2</v>
      </c>
      <c r="BX554" s="130">
        <f t="shared" si="802"/>
        <v>3.4295801286092546E-2</v>
      </c>
      <c r="BY554" s="131">
        <f t="shared" si="802"/>
        <v>5.5698839400853087E-2</v>
      </c>
      <c r="BZ554" s="132">
        <f t="shared" si="802"/>
        <v>3.3942040492258831E-2</v>
      </c>
      <c r="CA554" s="133">
        <f t="shared" si="802"/>
        <v>4.467556528695945E-2</v>
      </c>
      <c r="CB554" s="130">
        <f t="shared" si="802"/>
        <v>5.0483214649033568E-2</v>
      </c>
      <c r="CC554" s="131">
        <f t="shared" si="802"/>
        <v>2.5799538410814376E-2</v>
      </c>
      <c r="CD554" s="132">
        <f t="shared" si="802"/>
        <v>9.5143437994126945E-2</v>
      </c>
      <c r="CE554" s="133">
        <f t="shared" si="802"/>
        <v>3.5649546827794559E-2</v>
      </c>
      <c r="CF554" s="130">
        <f t="shared" si="802"/>
        <v>4.4181837538592568E-2</v>
      </c>
      <c r="CG554" s="131">
        <f t="shared" si="802"/>
        <v>5.1324622825380785E-2</v>
      </c>
      <c r="CH554" s="132">
        <f t="shared" si="802"/>
        <v>2.8362289126290421E-2</v>
      </c>
      <c r="CI554" s="130">
        <f t="shared" si="802"/>
        <v>6.0017652250661961E-2</v>
      </c>
      <c r="CJ554" s="136">
        <f t="shared" si="802"/>
        <v>2.8013700627675397E-2</v>
      </c>
      <c r="CK554" s="137">
        <f t="shared" si="802"/>
        <v>5.1540605277413373E-2</v>
      </c>
    </row>
    <row r="555" spans="1:89">
      <c r="A555" s="138" t="s">
        <v>35</v>
      </c>
      <c r="B555" s="209">
        <v>0</v>
      </c>
      <c r="C555" s="193">
        <v>1296</v>
      </c>
      <c r="D555" s="194">
        <v>1</v>
      </c>
      <c r="E555" s="195">
        <v>596</v>
      </c>
      <c r="F555" s="192">
        <v>6</v>
      </c>
      <c r="G555" s="196">
        <v>159</v>
      </c>
      <c r="H555" s="194">
        <v>16</v>
      </c>
      <c r="I555" s="195">
        <v>1049</v>
      </c>
      <c r="J555" s="192">
        <v>18</v>
      </c>
      <c r="K555" s="193">
        <v>69</v>
      </c>
      <c r="L555" s="194">
        <v>46</v>
      </c>
      <c r="M555" s="192">
        <v>96</v>
      </c>
      <c r="N555" s="197">
        <v>97</v>
      </c>
      <c r="O555" s="210">
        <v>187</v>
      </c>
      <c r="P555" s="192">
        <v>116</v>
      </c>
      <c r="Q555" s="193">
        <v>113</v>
      </c>
      <c r="R555" s="194">
        <v>81</v>
      </c>
      <c r="S555" s="195">
        <v>75</v>
      </c>
      <c r="T555" s="192">
        <v>50</v>
      </c>
      <c r="U555" s="196">
        <v>5</v>
      </c>
      <c r="V555" s="194">
        <v>57</v>
      </c>
      <c r="W555" s="211">
        <v>37</v>
      </c>
      <c r="X555" s="192">
        <v>90</v>
      </c>
      <c r="Y555" s="196">
        <v>14</v>
      </c>
      <c r="Z555" s="194">
        <v>26</v>
      </c>
      <c r="AA555" s="192">
        <v>49</v>
      </c>
      <c r="AB555" s="173">
        <f t="shared" si="776"/>
        <v>604</v>
      </c>
      <c r="AC555" s="174">
        <f t="shared" si="779"/>
        <v>3745</v>
      </c>
      <c r="BI555" s="138" t="s">
        <v>35</v>
      </c>
      <c r="BJ555" s="130">
        <f t="shared" ref="BJ555:CK555" si="803">B555/B560</f>
        <v>0</v>
      </c>
      <c r="BK555" s="131">
        <f t="shared" si="803"/>
        <v>4.1849651252906225E-2</v>
      </c>
      <c r="BL555" s="132">
        <f t="shared" si="803"/>
        <v>4.1562759767248545E-5</v>
      </c>
      <c r="BM555" s="133">
        <f t="shared" si="803"/>
        <v>3.1150368473318351E-2</v>
      </c>
      <c r="BN555" s="130">
        <f t="shared" si="803"/>
        <v>4.0254948004025493E-4</v>
      </c>
      <c r="BO555" s="131">
        <f t="shared" si="803"/>
        <v>1.9392608854738383E-2</v>
      </c>
      <c r="BP555" s="132">
        <f t="shared" si="803"/>
        <v>5.8400554805270648E-4</v>
      </c>
      <c r="BQ555" s="133">
        <f t="shared" si="803"/>
        <v>2.7829362763304506E-2</v>
      </c>
      <c r="BR555" s="130">
        <f t="shared" si="803"/>
        <v>2.781211372064277E-3</v>
      </c>
      <c r="BS555" s="131">
        <f t="shared" si="803"/>
        <v>8.049463369108726E-3</v>
      </c>
      <c r="BT555" s="132">
        <f t="shared" si="803"/>
        <v>4.0020880459370103E-3</v>
      </c>
      <c r="BU555" s="130">
        <f t="shared" si="803"/>
        <v>4.2634453968112985E-3</v>
      </c>
      <c r="BV555" s="134">
        <f t="shared" si="803"/>
        <v>3.909083581848956E-3</v>
      </c>
      <c r="BW555" s="135">
        <f t="shared" si="803"/>
        <v>5.2702778873795165E-3</v>
      </c>
      <c r="BX555" s="130">
        <f t="shared" si="803"/>
        <v>7.3130752742403228E-3</v>
      </c>
      <c r="BY555" s="131">
        <f t="shared" si="803"/>
        <v>5.6046027179843267E-3</v>
      </c>
      <c r="BZ555" s="132">
        <f t="shared" si="803"/>
        <v>4.0194521635569672E-3</v>
      </c>
      <c r="CA555" s="133">
        <f t="shared" si="803"/>
        <v>3.1580277064297444E-3</v>
      </c>
      <c r="CB555" s="130">
        <f t="shared" si="803"/>
        <v>6.3580874872838254E-3</v>
      </c>
      <c r="CC555" s="131">
        <f t="shared" si="803"/>
        <v>4.1213320145070889E-4</v>
      </c>
      <c r="CD555" s="132">
        <f t="shared" si="803"/>
        <v>2.5751072961373391E-3</v>
      </c>
      <c r="CE555" s="133">
        <f t="shared" si="803"/>
        <v>1.2420275260154414E-3</v>
      </c>
      <c r="CF555" s="130">
        <f t="shared" si="803"/>
        <v>4.7908016608112424E-3</v>
      </c>
      <c r="CG555" s="131">
        <f t="shared" si="803"/>
        <v>1.0106114199090451E-3</v>
      </c>
      <c r="CH555" s="132">
        <f t="shared" si="803"/>
        <v>4.6760907881011475E-4</v>
      </c>
      <c r="CI555" s="130">
        <f t="shared" si="803"/>
        <v>1.1089234390205265E-3</v>
      </c>
      <c r="CJ555" s="136">
        <f t="shared" si="803"/>
        <v>1.957232525056789E-3</v>
      </c>
      <c r="CK555" s="137">
        <f t="shared" si="803"/>
        <v>1.2221069188547113E-2</v>
      </c>
    </row>
    <row r="556" spans="1:89">
      <c r="A556" s="147" t="s">
        <v>36</v>
      </c>
      <c r="B556" s="206">
        <v>0</v>
      </c>
      <c r="C556" s="200">
        <v>0</v>
      </c>
      <c r="D556" s="201">
        <v>0</v>
      </c>
      <c r="E556" s="202">
        <v>0</v>
      </c>
      <c r="F556" s="199">
        <v>0</v>
      </c>
      <c r="G556" s="203">
        <v>0</v>
      </c>
      <c r="H556" s="201">
        <v>0</v>
      </c>
      <c r="I556" s="202">
        <v>0</v>
      </c>
      <c r="J556" s="199">
        <v>0</v>
      </c>
      <c r="K556" s="203">
        <v>0</v>
      </c>
      <c r="L556" s="201">
        <v>0</v>
      </c>
      <c r="M556" s="199">
        <v>20</v>
      </c>
      <c r="N556" s="204">
        <v>0</v>
      </c>
      <c r="O556" s="207">
        <v>0</v>
      </c>
      <c r="P556" s="199">
        <v>0</v>
      </c>
      <c r="Q556" s="203">
        <v>0</v>
      </c>
      <c r="R556" s="201">
        <v>0</v>
      </c>
      <c r="S556" s="202">
        <v>0</v>
      </c>
      <c r="T556" s="199">
        <v>0</v>
      </c>
      <c r="U556" s="203">
        <v>0</v>
      </c>
      <c r="V556" s="201">
        <v>0</v>
      </c>
      <c r="W556" s="202">
        <v>0</v>
      </c>
      <c r="X556" s="199">
        <v>0</v>
      </c>
      <c r="Y556" s="203">
        <v>0</v>
      </c>
      <c r="Z556" s="201">
        <v>0</v>
      </c>
      <c r="AA556" s="199">
        <v>0</v>
      </c>
      <c r="AB556" s="173">
        <f t="shared" si="776"/>
        <v>0</v>
      </c>
      <c r="AC556" s="174">
        <f t="shared" si="779"/>
        <v>20</v>
      </c>
      <c r="BI556" s="147" t="s">
        <v>36</v>
      </c>
      <c r="BJ556" s="130">
        <f t="shared" ref="BJ556:CK556" si="804">B556/B560</f>
        <v>0</v>
      </c>
      <c r="BK556" s="131">
        <f t="shared" si="804"/>
        <v>0</v>
      </c>
      <c r="BL556" s="132">
        <f t="shared" si="804"/>
        <v>0</v>
      </c>
      <c r="BM556" s="133">
        <f t="shared" si="804"/>
        <v>0</v>
      </c>
      <c r="BN556" s="130">
        <f t="shared" si="804"/>
        <v>0</v>
      </c>
      <c r="BO556" s="131">
        <f t="shared" si="804"/>
        <v>0</v>
      </c>
      <c r="BP556" s="132">
        <f t="shared" si="804"/>
        <v>0</v>
      </c>
      <c r="BQ556" s="133">
        <f t="shared" si="804"/>
        <v>0</v>
      </c>
      <c r="BR556" s="130">
        <f t="shared" si="804"/>
        <v>0</v>
      </c>
      <c r="BS556" s="131">
        <f t="shared" si="804"/>
        <v>0</v>
      </c>
      <c r="BT556" s="132">
        <f t="shared" si="804"/>
        <v>0</v>
      </c>
      <c r="BU556" s="130">
        <f t="shared" si="804"/>
        <v>8.8821779100235374E-4</v>
      </c>
      <c r="BV556" s="134">
        <f t="shared" si="804"/>
        <v>0</v>
      </c>
      <c r="BW556" s="135">
        <f t="shared" si="804"/>
        <v>0</v>
      </c>
      <c r="BX556" s="130">
        <f t="shared" si="804"/>
        <v>0</v>
      </c>
      <c r="BY556" s="131">
        <f t="shared" si="804"/>
        <v>0</v>
      </c>
      <c r="BZ556" s="132">
        <f t="shared" si="804"/>
        <v>0</v>
      </c>
      <c r="CA556" s="133">
        <f t="shared" si="804"/>
        <v>0</v>
      </c>
      <c r="CB556" s="130">
        <f t="shared" si="804"/>
        <v>0</v>
      </c>
      <c r="CC556" s="131">
        <f t="shared" si="804"/>
        <v>0</v>
      </c>
      <c r="CD556" s="132">
        <f t="shared" si="804"/>
        <v>0</v>
      </c>
      <c r="CE556" s="133">
        <f t="shared" si="804"/>
        <v>0</v>
      </c>
      <c r="CF556" s="130">
        <f t="shared" si="804"/>
        <v>0</v>
      </c>
      <c r="CG556" s="131">
        <f t="shared" si="804"/>
        <v>0</v>
      </c>
      <c r="CH556" s="132">
        <f t="shared" si="804"/>
        <v>0</v>
      </c>
      <c r="CI556" s="130">
        <f t="shared" si="804"/>
        <v>0</v>
      </c>
      <c r="CJ556" s="136">
        <f t="shared" si="804"/>
        <v>0</v>
      </c>
      <c r="CK556" s="137">
        <f t="shared" si="804"/>
        <v>6.526605708169352E-5</v>
      </c>
    </row>
    <row r="557" spans="1:89">
      <c r="A557" s="138" t="s">
        <v>37</v>
      </c>
      <c r="B557" s="60">
        <v>0</v>
      </c>
      <c r="C557" s="61">
        <v>0</v>
      </c>
      <c r="D557" s="140">
        <v>0</v>
      </c>
      <c r="E557" s="141">
        <v>0</v>
      </c>
      <c r="F557" s="139">
        <v>0</v>
      </c>
      <c r="G557" s="142">
        <v>0</v>
      </c>
      <c r="H557" s="140">
        <v>0</v>
      </c>
      <c r="I557" s="141">
        <v>0</v>
      </c>
      <c r="J557" s="139">
        <v>0</v>
      </c>
      <c r="K557" s="142">
        <v>0</v>
      </c>
      <c r="L557" s="140">
        <v>0</v>
      </c>
      <c r="M557" s="139">
        <v>0</v>
      </c>
      <c r="N557" s="143">
        <v>0</v>
      </c>
      <c r="O557" s="144">
        <v>0</v>
      </c>
      <c r="P557" s="139">
        <v>0</v>
      </c>
      <c r="Q557" s="142">
        <v>0</v>
      </c>
      <c r="R557" s="140">
        <v>0</v>
      </c>
      <c r="S557" s="141">
        <v>0</v>
      </c>
      <c r="T557" s="139">
        <v>0</v>
      </c>
      <c r="U557" s="142">
        <v>0</v>
      </c>
      <c r="V557" s="140">
        <v>0</v>
      </c>
      <c r="W557" s="141">
        <v>0</v>
      </c>
      <c r="X557" s="139">
        <v>0</v>
      </c>
      <c r="Y557" s="142">
        <v>0</v>
      </c>
      <c r="Z557" s="145">
        <v>0</v>
      </c>
      <c r="AA557" s="146">
        <v>0</v>
      </c>
      <c r="AB557" s="173">
        <f t="shared" si="776"/>
        <v>0</v>
      </c>
      <c r="AC557" s="174">
        <f>C557+E557+G557+I557+K557+M557+O557+Q557+S557+U557+W557+Y557+AA557</f>
        <v>0</v>
      </c>
      <c r="BI557" s="138" t="s">
        <v>37</v>
      </c>
      <c r="BJ557" s="130">
        <f t="shared" ref="BJ557:CK557" si="805">B557/B560</f>
        <v>0</v>
      </c>
      <c r="BK557" s="131">
        <f t="shared" si="805"/>
        <v>0</v>
      </c>
      <c r="BL557" s="132">
        <f t="shared" si="805"/>
        <v>0</v>
      </c>
      <c r="BM557" s="133">
        <f t="shared" si="805"/>
        <v>0</v>
      </c>
      <c r="BN557" s="130">
        <f t="shared" si="805"/>
        <v>0</v>
      </c>
      <c r="BO557" s="131">
        <f t="shared" si="805"/>
        <v>0</v>
      </c>
      <c r="BP557" s="132">
        <f t="shared" si="805"/>
        <v>0</v>
      </c>
      <c r="BQ557" s="133">
        <f t="shared" si="805"/>
        <v>0</v>
      </c>
      <c r="BR557" s="130">
        <f t="shared" si="805"/>
        <v>0</v>
      </c>
      <c r="BS557" s="131">
        <f t="shared" si="805"/>
        <v>0</v>
      </c>
      <c r="BT557" s="132">
        <f t="shared" si="805"/>
        <v>0</v>
      </c>
      <c r="BU557" s="130">
        <f t="shared" si="805"/>
        <v>0</v>
      </c>
      <c r="BV557" s="134">
        <f t="shared" si="805"/>
        <v>0</v>
      </c>
      <c r="BW557" s="135">
        <f t="shared" si="805"/>
        <v>0</v>
      </c>
      <c r="BX557" s="130">
        <f t="shared" si="805"/>
        <v>0</v>
      </c>
      <c r="BY557" s="131">
        <f t="shared" si="805"/>
        <v>0</v>
      </c>
      <c r="BZ557" s="132">
        <f t="shared" si="805"/>
        <v>0</v>
      </c>
      <c r="CA557" s="133">
        <f t="shared" si="805"/>
        <v>0</v>
      </c>
      <c r="CB557" s="130">
        <f t="shared" si="805"/>
        <v>0</v>
      </c>
      <c r="CC557" s="131">
        <f t="shared" si="805"/>
        <v>0</v>
      </c>
      <c r="CD557" s="132">
        <f t="shared" si="805"/>
        <v>0</v>
      </c>
      <c r="CE557" s="133">
        <f t="shared" si="805"/>
        <v>0</v>
      </c>
      <c r="CF557" s="130">
        <f t="shared" si="805"/>
        <v>0</v>
      </c>
      <c r="CG557" s="131">
        <f t="shared" si="805"/>
        <v>0</v>
      </c>
      <c r="CH557" s="132">
        <f t="shared" si="805"/>
        <v>0</v>
      </c>
      <c r="CI557" s="130">
        <f t="shared" si="805"/>
        <v>0</v>
      </c>
      <c r="CJ557" s="136">
        <f t="shared" si="805"/>
        <v>0</v>
      </c>
      <c r="CK557" s="137">
        <f t="shared" si="805"/>
        <v>0</v>
      </c>
    </row>
    <row r="558" spans="1:89">
      <c r="A558" s="147" t="s">
        <v>38</v>
      </c>
      <c r="B558" s="58"/>
      <c r="C558" s="59"/>
      <c r="D558" s="153"/>
      <c r="E558" s="150"/>
      <c r="F558" s="151"/>
      <c r="G558" s="152"/>
      <c r="H558" s="153"/>
      <c r="I558" s="150"/>
      <c r="J558" s="151"/>
      <c r="K558" s="152"/>
      <c r="L558" s="153"/>
      <c r="M558" s="151"/>
      <c r="N558" s="155"/>
      <c r="O558" s="154"/>
      <c r="P558" s="151"/>
      <c r="Q558" s="152"/>
      <c r="R558" s="153"/>
      <c r="S558" s="150"/>
      <c r="T558" s="151"/>
      <c r="U558" s="152"/>
      <c r="V558" s="153"/>
      <c r="W558" s="150"/>
      <c r="X558" s="151"/>
      <c r="Y558" s="152"/>
      <c r="Z558" s="149"/>
      <c r="AA558" s="148"/>
      <c r="AB558" s="173">
        <f t="shared" si="776"/>
        <v>0</v>
      </c>
      <c r="AC558" s="174"/>
      <c r="BI558" s="147" t="s">
        <v>38</v>
      </c>
      <c r="BJ558" s="130">
        <f t="shared" ref="BJ558:CK558" si="806">B558/B560</f>
        <v>0</v>
      </c>
      <c r="BK558" s="131">
        <f t="shared" si="806"/>
        <v>0</v>
      </c>
      <c r="BL558" s="132">
        <f t="shared" si="806"/>
        <v>0</v>
      </c>
      <c r="BM558" s="133">
        <f t="shared" si="806"/>
        <v>0</v>
      </c>
      <c r="BN558" s="130">
        <f t="shared" si="806"/>
        <v>0</v>
      </c>
      <c r="BO558" s="131">
        <f t="shared" si="806"/>
        <v>0</v>
      </c>
      <c r="BP558" s="132">
        <f t="shared" si="806"/>
        <v>0</v>
      </c>
      <c r="BQ558" s="133">
        <f t="shared" si="806"/>
        <v>0</v>
      </c>
      <c r="BR558" s="130">
        <f t="shared" si="806"/>
        <v>0</v>
      </c>
      <c r="BS558" s="131">
        <f t="shared" si="806"/>
        <v>0</v>
      </c>
      <c r="BT558" s="132">
        <f t="shared" si="806"/>
        <v>0</v>
      </c>
      <c r="BU558" s="130">
        <f t="shared" si="806"/>
        <v>0</v>
      </c>
      <c r="BV558" s="134">
        <f t="shared" si="806"/>
        <v>0</v>
      </c>
      <c r="BW558" s="135">
        <f t="shared" si="806"/>
        <v>0</v>
      </c>
      <c r="BX558" s="130">
        <f t="shared" si="806"/>
        <v>0</v>
      </c>
      <c r="BY558" s="131">
        <f t="shared" si="806"/>
        <v>0</v>
      </c>
      <c r="BZ558" s="132">
        <f t="shared" si="806"/>
        <v>0</v>
      </c>
      <c r="CA558" s="133">
        <f t="shared" si="806"/>
        <v>0</v>
      </c>
      <c r="CB558" s="130">
        <f t="shared" si="806"/>
        <v>0</v>
      </c>
      <c r="CC558" s="131">
        <f t="shared" si="806"/>
        <v>0</v>
      </c>
      <c r="CD558" s="132">
        <f t="shared" si="806"/>
        <v>0</v>
      </c>
      <c r="CE558" s="133">
        <f t="shared" si="806"/>
        <v>0</v>
      </c>
      <c r="CF558" s="130">
        <f t="shared" si="806"/>
        <v>0</v>
      </c>
      <c r="CG558" s="131">
        <f t="shared" si="806"/>
        <v>0</v>
      </c>
      <c r="CH558" s="132">
        <f t="shared" si="806"/>
        <v>0</v>
      </c>
      <c r="CI558" s="130">
        <f t="shared" si="806"/>
        <v>0</v>
      </c>
      <c r="CJ558" s="136">
        <f t="shared" si="806"/>
        <v>0</v>
      </c>
      <c r="CK558" s="137">
        <f t="shared" si="806"/>
        <v>0</v>
      </c>
    </row>
    <row r="559" spans="1:89" ht="14" thickBot="1">
      <c r="A559" s="138" t="s">
        <v>39</v>
      </c>
      <c r="B559" s="60"/>
      <c r="C559" s="61"/>
      <c r="D559" s="140"/>
      <c r="E559" s="141"/>
      <c r="F559" s="139"/>
      <c r="G559" s="142"/>
      <c r="H559" s="140"/>
      <c r="I559" s="141"/>
      <c r="J559" s="139"/>
      <c r="K559" s="142"/>
      <c r="L559" s="140"/>
      <c r="M559" s="139"/>
      <c r="N559" s="143"/>
      <c r="O559" s="144"/>
      <c r="P559" s="139"/>
      <c r="Q559" s="142"/>
      <c r="R559" s="140"/>
      <c r="S559" s="141"/>
      <c r="T559" s="139"/>
      <c r="U559" s="142"/>
      <c r="V559" s="140"/>
      <c r="W559" s="141"/>
      <c r="X559" s="139"/>
      <c r="Y559" s="142"/>
      <c r="Z559" s="145"/>
      <c r="AA559" s="146"/>
      <c r="AB559" s="173">
        <f t="shared" si="776"/>
        <v>0</v>
      </c>
      <c r="AC559" s="174"/>
      <c r="BI559" s="138" t="s">
        <v>39</v>
      </c>
      <c r="BJ559" s="130">
        <f t="shared" ref="BJ559:CK559" si="807">B559/B560</f>
        <v>0</v>
      </c>
      <c r="BK559" s="131">
        <f t="shared" si="807"/>
        <v>0</v>
      </c>
      <c r="BL559" s="132">
        <f t="shared" si="807"/>
        <v>0</v>
      </c>
      <c r="BM559" s="133">
        <f t="shared" si="807"/>
        <v>0</v>
      </c>
      <c r="BN559" s="130">
        <f t="shared" si="807"/>
        <v>0</v>
      </c>
      <c r="BO559" s="131">
        <f t="shared" si="807"/>
        <v>0</v>
      </c>
      <c r="BP559" s="132">
        <f t="shared" si="807"/>
        <v>0</v>
      </c>
      <c r="BQ559" s="133">
        <f t="shared" si="807"/>
        <v>0</v>
      </c>
      <c r="BR559" s="130">
        <f t="shared" si="807"/>
        <v>0</v>
      </c>
      <c r="BS559" s="131">
        <f t="shared" si="807"/>
        <v>0</v>
      </c>
      <c r="BT559" s="132">
        <f t="shared" si="807"/>
        <v>0</v>
      </c>
      <c r="BU559" s="130">
        <f t="shared" si="807"/>
        <v>0</v>
      </c>
      <c r="BV559" s="134">
        <f t="shared" si="807"/>
        <v>0</v>
      </c>
      <c r="BW559" s="135">
        <f t="shared" si="807"/>
        <v>0</v>
      </c>
      <c r="BX559" s="130">
        <f t="shared" si="807"/>
        <v>0</v>
      </c>
      <c r="BY559" s="131">
        <f t="shared" si="807"/>
        <v>0</v>
      </c>
      <c r="BZ559" s="132">
        <f t="shared" si="807"/>
        <v>0</v>
      </c>
      <c r="CA559" s="133">
        <f t="shared" si="807"/>
        <v>0</v>
      </c>
      <c r="CB559" s="130">
        <f t="shared" si="807"/>
        <v>0</v>
      </c>
      <c r="CC559" s="131">
        <f t="shared" si="807"/>
        <v>0</v>
      </c>
      <c r="CD559" s="132">
        <f t="shared" si="807"/>
        <v>0</v>
      </c>
      <c r="CE559" s="133">
        <f t="shared" si="807"/>
        <v>0</v>
      </c>
      <c r="CF559" s="130">
        <f t="shared" si="807"/>
        <v>0</v>
      </c>
      <c r="CG559" s="131">
        <f t="shared" si="807"/>
        <v>0</v>
      </c>
      <c r="CH559" s="132">
        <f t="shared" si="807"/>
        <v>0</v>
      </c>
      <c r="CI559" s="130">
        <f t="shared" si="807"/>
        <v>0</v>
      </c>
      <c r="CJ559" s="136">
        <f t="shared" si="807"/>
        <v>0</v>
      </c>
      <c r="CK559" s="137">
        <f t="shared" si="807"/>
        <v>0</v>
      </c>
    </row>
    <row r="560" spans="1:89" ht="15" thickTop="1" thickBot="1">
      <c r="A560" s="243" t="s">
        <v>13</v>
      </c>
      <c r="B560" s="281">
        <f>SUM(B536:B559)</f>
        <v>59056</v>
      </c>
      <c r="C560" s="276">
        <f t="shared" ref="C560" si="808">SUM(C536:C559)</f>
        <v>30968</v>
      </c>
      <c r="D560" s="20">
        <f t="shared" ref="D560" si="809">SUM(D536:D559)</f>
        <v>24060</v>
      </c>
      <c r="E560" s="277">
        <f t="shared" ref="E560" si="810">SUM(E536:E559)</f>
        <v>19133</v>
      </c>
      <c r="F560" s="278">
        <f t="shared" ref="F560" si="811">SUM(F536:F559)</f>
        <v>14905</v>
      </c>
      <c r="G560" s="279">
        <f t="shared" ref="G560" si="812">SUM(G536:G559)</f>
        <v>8199</v>
      </c>
      <c r="H560" s="20">
        <f t="shared" ref="H560" si="813">SUM(H536:H559)</f>
        <v>27397</v>
      </c>
      <c r="I560" s="277">
        <f t="shared" ref="I560" si="814">SUM(I536:I559)</f>
        <v>37694</v>
      </c>
      <c r="J560" s="278">
        <f t="shared" ref="J560" si="815">SUM(J536:J559)</f>
        <v>6472</v>
      </c>
      <c r="K560" s="279">
        <f t="shared" ref="K560" si="816">SUM(K536:K559)</f>
        <v>8572</v>
      </c>
      <c r="L560" s="20">
        <f t="shared" ref="L560" si="817">SUM(L536:L559)</f>
        <v>11494</v>
      </c>
      <c r="M560" s="278">
        <f t="shared" ref="M560" si="818">SUM(M536:M559)</f>
        <v>22517</v>
      </c>
      <c r="N560" s="22">
        <f t="shared" ref="N560" si="819">SUM(N536:N559)</f>
        <v>24814</v>
      </c>
      <c r="O560" s="21">
        <f t="shared" ref="O560" si="820">SUM(O536:O559)</f>
        <v>35482</v>
      </c>
      <c r="P560" s="278">
        <f t="shared" ref="P560" si="821">SUM(P536:P559)</f>
        <v>15862</v>
      </c>
      <c r="Q560" s="279">
        <f t="shared" ref="Q560" si="822">SUM(Q536:Q559)</f>
        <v>20162</v>
      </c>
      <c r="R560" s="20">
        <f t="shared" ref="R560" si="823">SUM(R536:R559)</f>
        <v>20152</v>
      </c>
      <c r="S560" s="277">
        <f t="shared" ref="S560" si="824">SUM(S536:S559)</f>
        <v>23749</v>
      </c>
      <c r="T560" s="278">
        <f t="shared" ref="T560" si="825">SUM(T536:T559)</f>
        <v>7864</v>
      </c>
      <c r="U560" s="279">
        <f t="shared" ref="U560" si="826">SUM(U536:U559)</f>
        <v>12132</v>
      </c>
      <c r="V560" s="20">
        <f t="shared" ref="V560" si="827">SUM(V536:V559)</f>
        <v>22135</v>
      </c>
      <c r="W560" s="277">
        <f t="shared" ref="W560" si="828">SUM(W536:W559)</f>
        <v>29790</v>
      </c>
      <c r="X560" s="278">
        <f t="shared" ref="X560" si="829">SUM(X536:X559)</f>
        <v>18786</v>
      </c>
      <c r="Y560" s="279">
        <f t="shared" ref="Y560" si="830">SUM(Y536:Y559)</f>
        <v>13853</v>
      </c>
      <c r="Z560" s="20">
        <f t="shared" ref="Z560" si="831">SUM(Z536:Z559)</f>
        <v>55602</v>
      </c>
      <c r="AA560" s="278">
        <f t="shared" ref="AA560" si="832">SUM(AA536:AA559)</f>
        <v>44187</v>
      </c>
      <c r="AB560" s="175">
        <f>SUM(AB536:AB559)</f>
        <v>308599</v>
      </c>
      <c r="AC560" s="176">
        <f>SUM(AC536:AC559)</f>
        <v>306438</v>
      </c>
      <c r="BI560" s="242" t="s">
        <v>13</v>
      </c>
      <c r="BJ560" s="156">
        <f>SUM(BJ536:BJ559)</f>
        <v>1</v>
      </c>
      <c r="BK560" s="157">
        <f t="shared" ref="BK560:CK560" si="833">SUM(BK536:BK559)</f>
        <v>1.0000000000000002</v>
      </c>
      <c r="BL560" s="156">
        <f t="shared" si="833"/>
        <v>1</v>
      </c>
      <c r="BM560" s="157">
        <f t="shared" si="833"/>
        <v>1.0000000000000002</v>
      </c>
      <c r="BN560" s="156">
        <f t="shared" si="833"/>
        <v>1.0000000000000002</v>
      </c>
      <c r="BO560" s="157">
        <f t="shared" si="833"/>
        <v>1.0000000000000002</v>
      </c>
      <c r="BP560" s="156">
        <f t="shared" si="833"/>
        <v>0.99999999999999989</v>
      </c>
      <c r="BQ560" s="157">
        <f t="shared" si="833"/>
        <v>1</v>
      </c>
      <c r="BR560" s="156">
        <f t="shared" si="833"/>
        <v>1</v>
      </c>
      <c r="BS560" s="157">
        <f t="shared" si="833"/>
        <v>0.99999999999999978</v>
      </c>
      <c r="BT560" s="156">
        <f t="shared" si="833"/>
        <v>1.0000000000000002</v>
      </c>
      <c r="BU560" s="157">
        <f t="shared" si="833"/>
        <v>1.0000000000000002</v>
      </c>
      <c r="BV560" s="156">
        <f t="shared" si="833"/>
        <v>1.0000000000000002</v>
      </c>
      <c r="BW560" s="157">
        <f t="shared" si="833"/>
        <v>0.99999999999999989</v>
      </c>
      <c r="BX560" s="156">
        <f t="shared" si="833"/>
        <v>0.99999999999999989</v>
      </c>
      <c r="BY560" s="157">
        <f t="shared" si="833"/>
        <v>1</v>
      </c>
      <c r="BZ560" s="156">
        <f t="shared" si="833"/>
        <v>1.0000000000000002</v>
      </c>
      <c r="CA560" s="157">
        <f t="shared" si="833"/>
        <v>1</v>
      </c>
      <c r="CB560" s="156">
        <f t="shared" si="833"/>
        <v>1</v>
      </c>
      <c r="CC560" s="157">
        <f t="shared" si="833"/>
        <v>1</v>
      </c>
      <c r="CD560" s="156">
        <f t="shared" si="833"/>
        <v>1</v>
      </c>
      <c r="CE560" s="157">
        <f t="shared" si="833"/>
        <v>1</v>
      </c>
      <c r="CF560" s="156">
        <f t="shared" si="833"/>
        <v>1</v>
      </c>
      <c r="CG560" s="157">
        <f t="shared" si="833"/>
        <v>0.99999999999999989</v>
      </c>
      <c r="CH560" s="156">
        <f t="shared" si="833"/>
        <v>1</v>
      </c>
      <c r="CI560" s="157">
        <f t="shared" si="833"/>
        <v>1</v>
      </c>
      <c r="CJ560" s="156">
        <f t="shared" si="833"/>
        <v>0.99999999999999989</v>
      </c>
      <c r="CK560" s="157">
        <f t="shared" si="833"/>
        <v>1</v>
      </c>
    </row>
    <row r="561" spans="1:89" ht="14" thickTop="1">
      <c r="A561" s="190"/>
    </row>
    <row r="563" spans="1:89">
      <c r="A563" s="318">
        <f>+A532+1</f>
        <v>43543</v>
      </c>
      <c r="B563" s="318"/>
      <c r="C563" s="318"/>
      <c r="D563" s="318"/>
      <c r="BI563" s="317">
        <f>+BI501+2</f>
        <v>43543</v>
      </c>
      <c r="BJ563" s="317"/>
      <c r="BK563" s="317"/>
      <c r="BL563" s="317"/>
    </row>
    <row r="564" spans="1:89" ht="14" thickBot="1">
      <c r="AE564" s="246" t="s">
        <v>87</v>
      </c>
    </row>
    <row r="565" spans="1:89" ht="15" thickTop="1" thickBot="1">
      <c r="A565" s="315" t="s">
        <v>0</v>
      </c>
      <c r="B565" s="309" t="s">
        <v>1</v>
      </c>
      <c r="C565" s="310"/>
      <c r="D565" s="309" t="s">
        <v>2</v>
      </c>
      <c r="E565" s="310"/>
      <c r="F565" s="309" t="s">
        <v>3</v>
      </c>
      <c r="G565" s="310"/>
      <c r="H565" s="309" t="s">
        <v>4</v>
      </c>
      <c r="I565" s="310"/>
      <c r="J565" s="309" t="s">
        <v>5</v>
      </c>
      <c r="K565" s="310"/>
      <c r="L565" s="309" t="s">
        <v>6</v>
      </c>
      <c r="M565" s="310"/>
      <c r="N565" s="309" t="s">
        <v>7</v>
      </c>
      <c r="O565" s="310"/>
      <c r="P565" s="309" t="s">
        <v>8</v>
      </c>
      <c r="Q565" s="310"/>
      <c r="R565" s="309" t="s">
        <v>9</v>
      </c>
      <c r="S565" s="310"/>
      <c r="T565" s="309" t="s">
        <v>10</v>
      </c>
      <c r="U565" s="310"/>
      <c r="V565" s="309" t="s">
        <v>11</v>
      </c>
      <c r="W565" s="310"/>
      <c r="X565" s="309" t="s">
        <v>12</v>
      </c>
      <c r="Y565" s="310"/>
      <c r="Z565" s="311" t="s">
        <v>40</v>
      </c>
      <c r="AA565" s="312"/>
      <c r="AB565" s="313" t="s">
        <v>41</v>
      </c>
      <c r="AC565" s="314"/>
      <c r="AE565" s="315" t="s">
        <v>0</v>
      </c>
      <c r="AF565" s="309" t="s">
        <v>1</v>
      </c>
      <c r="AG565" s="310"/>
      <c r="AH565" s="309" t="s">
        <v>2</v>
      </c>
      <c r="AI565" s="310"/>
      <c r="AJ565" s="309" t="s">
        <v>3</v>
      </c>
      <c r="AK565" s="310"/>
      <c r="AL565" s="309" t="s">
        <v>4</v>
      </c>
      <c r="AM565" s="310"/>
      <c r="AN565" s="309" t="s">
        <v>5</v>
      </c>
      <c r="AO565" s="310"/>
      <c r="AP565" s="309" t="s">
        <v>6</v>
      </c>
      <c r="AQ565" s="310"/>
      <c r="AR565" s="309" t="s">
        <v>7</v>
      </c>
      <c r="AS565" s="310"/>
      <c r="AT565" s="309" t="s">
        <v>8</v>
      </c>
      <c r="AU565" s="310"/>
      <c r="AV565" s="309" t="s">
        <v>9</v>
      </c>
      <c r="AW565" s="310"/>
      <c r="AX565" s="309" t="s">
        <v>10</v>
      </c>
      <c r="AY565" s="310"/>
      <c r="AZ565" s="309" t="s">
        <v>11</v>
      </c>
      <c r="BA565" s="310"/>
      <c r="BB565" s="309" t="s">
        <v>12</v>
      </c>
      <c r="BC565" s="310"/>
      <c r="BD565" s="311" t="s">
        <v>40</v>
      </c>
      <c r="BE565" s="312"/>
      <c r="BF565" s="313" t="s">
        <v>41</v>
      </c>
      <c r="BG565" s="314"/>
      <c r="BI565" s="315" t="s">
        <v>0</v>
      </c>
      <c r="BJ565" s="309" t="s">
        <v>1</v>
      </c>
      <c r="BK565" s="310"/>
      <c r="BL565" s="309" t="s">
        <v>2</v>
      </c>
      <c r="BM565" s="310"/>
      <c r="BN565" s="309" t="s">
        <v>3</v>
      </c>
      <c r="BO565" s="310"/>
      <c r="BP565" s="309" t="s">
        <v>4</v>
      </c>
      <c r="BQ565" s="310"/>
      <c r="BR565" s="309" t="s">
        <v>5</v>
      </c>
      <c r="BS565" s="310"/>
      <c r="BT565" s="309" t="s">
        <v>6</v>
      </c>
      <c r="BU565" s="310"/>
      <c r="BV565" s="309" t="s">
        <v>7</v>
      </c>
      <c r="BW565" s="310"/>
      <c r="BX565" s="309" t="s">
        <v>8</v>
      </c>
      <c r="BY565" s="310"/>
      <c r="BZ565" s="309" t="s">
        <v>9</v>
      </c>
      <c r="CA565" s="310"/>
      <c r="CB565" s="309" t="s">
        <v>10</v>
      </c>
      <c r="CC565" s="310"/>
      <c r="CD565" s="309" t="s">
        <v>11</v>
      </c>
      <c r="CE565" s="310"/>
      <c r="CF565" s="309" t="s">
        <v>12</v>
      </c>
      <c r="CG565" s="310"/>
      <c r="CH565" s="311" t="s">
        <v>40</v>
      </c>
      <c r="CI565" s="312"/>
      <c r="CJ565" s="309" t="s">
        <v>41</v>
      </c>
      <c r="CK565" s="310"/>
    </row>
    <row r="566" spans="1:89" ht="15" thickTop="1" thickBot="1">
      <c r="A566" s="316"/>
      <c r="B566" s="117" t="s">
        <v>14</v>
      </c>
      <c r="C566" s="118" t="s">
        <v>15</v>
      </c>
      <c r="D566" s="119" t="s">
        <v>14</v>
      </c>
      <c r="E566" s="120" t="s">
        <v>15</v>
      </c>
      <c r="F566" s="117" t="s">
        <v>14</v>
      </c>
      <c r="G566" s="118" t="s">
        <v>15</v>
      </c>
      <c r="H566" s="119" t="s">
        <v>14</v>
      </c>
      <c r="I566" s="120" t="s">
        <v>15</v>
      </c>
      <c r="J566" s="117" t="s">
        <v>14</v>
      </c>
      <c r="K566" s="118" t="s">
        <v>15</v>
      </c>
      <c r="L566" s="119" t="s">
        <v>14</v>
      </c>
      <c r="M566" s="117" t="s">
        <v>15</v>
      </c>
      <c r="N566" s="121" t="s">
        <v>14</v>
      </c>
      <c r="O566" s="122" t="s">
        <v>15</v>
      </c>
      <c r="P566" s="117" t="s">
        <v>14</v>
      </c>
      <c r="Q566" s="118" t="s">
        <v>15</v>
      </c>
      <c r="R566" s="119" t="s">
        <v>14</v>
      </c>
      <c r="S566" s="120" t="s">
        <v>15</v>
      </c>
      <c r="T566" s="117" t="s">
        <v>14</v>
      </c>
      <c r="U566" s="118" t="s">
        <v>15</v>
      </c>
      <c r="V566" s="119" t="s">
        <v>14</v>
      </c>
      <c r="W566" s="120" t="s">
        <v>15</v>
      </c>
      <c r="X566" s="117" t="s">
        <v>14</v>
      </c>
      <c r="Y566" s="118" t="s">
        <v>15</v>
      </c>
      <c r="Z566" s="28" t="s">
        <v>14</v>
      </c>
      <c r="AA566" s="123" t="s">
        <v>15</v>
      </c>
      <c r="AB566" s="177" t="s">
        <v>14</v>
      </c>
      <c r="AC566" s="178" t="s">
        <v>15</v>
      </c>
      <c r="AE566" s="316"/>
      <c r="AF566" s="117" t="s">
        <v>14</v>
      </c>
      <c r="AG566" s="118" t="s">
        <v>15</v>
      </c>
      <c r="AH566" s="119" t="s">
        <v>14</v>
      </c>
      <c r="AI566" s="120" t="s">
        <v>15</v>
      </c>
      <c r="AJ566" s="117" t="s">
        <v>14</v>
      </c>
      <c r="AK566" s="118" t="s">
        <v>15</v>
      </c>
      <c r="AL566" s="119" t="s">
        <v>14</v>
      </c>
      <c r="AM566" s="120" t="s">
        <v>15</v>
      </c>
      <c r="AN566" s="117" t="s">
        <v>14</v>
      </c>
      <c r="AO566" s="118" t="s">
        <v>15</v>
      </c>
      <c r="AP566" s="119" t="s">
        <v>14</v>
      </c>
      <c r="AQ566" s="117" t="s">
        <v>15</v>
      </c>
      <c r="AR566" s="121" t="s">
        <v>14</v>
      </c>
      <c r="AS566" s="122" t="s">
        <v>15</v>
      </c>
      <c r="AT566" s="117" t="s">
        <v>14</v>
      </c>
      <c r="AU566" s="118" t="s">
        <v>15</v>
      </c>
      <c r="AV566" s="119" t="s">
        <v>14</v>
      </c>
      <c r="AW566" s="120" t="s">
        <v>15</v>
      </c>
      <c r="AX566" s="117" t="s">
        <v>14</v>
      </c>
      <c r="AY566" s="118" t="s">
        <v>15</v>
      </c>
      <c r="AZ566" s="119" t="s">
        <v>14</v>
      </c>
      <c r="BA566" s="120" t="s">
        <v>15</v>
      </c>
      <c r="BB566" s="117" t="s">
        <v>14</v>
      </c>
      <c r="BC566" s="118" t="s">
        <v>15</v>
      </c>
      <c r="BD566" s="28" t="s">
        <v>14</v>
      </c>
      <c r="BE566" s="123" t="s">
        <v>15</v>
      </c>
      <c r="BF566" s="177" t="s">
        <v>14</v>
      </c>
      <c r="BG566" s="178" t="s">
        <v>15</v>
      </c>
      <c r="BI566" s="316"/>
      <c r="BJ566" s="117" t="s">
        <v>14</v>
      </c>
      <c r="BK566" s="118" t="s">
        <v>15</v>
      </c>
      <c r="BL566" s="119" t="s">
        <v>14</v>
      </c>
      <c r="BM566" s="120" t="s">
        <v>15</v>
      </c>
      <c r="BN566" s="117" t="s">
        <v>14</v>
      </c>
      <c r="BO566" s="118" t="s">
        <v>15</v>
      </c>
      <c r="BP566" s="119" t="s">
        <v>14</v>
      </c>
      <c r="BQ566" s="120" t="s">
        <v>15</v>
      </c>
      <c r="BR566" s="117" t="s">
        <v>14</v>
      </c>
      <c r="BS566" s="118" t="s">
        <v>15</v>
      </c>
      <c r="BT566" s="119" t="s">
        <v>14</v>
      </c>
      <c r="BU566" s="117" t="s">
        <v>15</v>
      </c>
      <c r="BV566" s="121" t="s">
        <v>14</v>
      </c>
      <c r="BW566" s="122" t="s">
        <v>15</v>
      </c>
      <c r="BX566" s="117" t="s">
        <v>14</v>
      </c>
      <c r="BY566" s="118" t="s">
        <v>15</v>
      </c>
      <c r="BZ566" s="119" t="s">
        <v>14</v>
      </c>
      <c r="CA566" s="120" t="s">
        <v>15</v>
      </c>
      <c r="CB566" s="117" t="s">
        <v>14</v>
      </c>
      <c r="CC566" s="118" t="s">
        <v>15</v>
      </c>
      <c r="CD566" s="119" t="s">
        <v>14</v>
      </c>
      <c r="CE566" s="120" t="s">
        <v>15</v>
      </c>
      <c r="CF566" s="117" t="s">
        <v>14</v>
      </c>
      <c r="CG566" s="118" t="s">
        <v>15</v>
      </c>
      <c r="CH566" s="28" t="s">
        <v>14</v>
      </c>
      <c r="CI566" s="123" t="s">
        <v>15</v>
      </c>
      <c r="CJ566" s="121" t="s">
        <v>14</v>
      </c>
      <c r="CK566" s="122" t="s">
        <v>15</v>
      </c>
    </row>
    <row r="567" spans="1:89" ht="14" thickTop="1">
      <c r="A567" s="126" t="s">
        <v>16</v>
      </c>
      <c r="B567" s="127"/>
      <c r="C567" s="189"/>
      <c r="D567" s="128"/>
      <c r="E567" s="181"/>
      <c r="F567" s="127"/>
      <c r="G567" s="129"/>
      <c r="H567" s="128"/>
      <c r="I567" s="181"/>
      <c r="J567" s="127"/>
      <c r="K567" s="129"/>
      <c r="L567" s="128"/>
      <c r="M567" s="127"/>
      <c r="N567" s="180"/>
      <c r="O567" s="182"/>
      <c r="P567" s="127"/>
      <c r="Q567" s="129"/>
      <c r="R567" s="128"/>
      <c r="S567" s="181"/>
      <c r="T567" s="127"/>
      <c r="U567" s="129"/>
      <c r="V567" s="128"/>
      <c r="W567" s="181"/>
      <c r="X567" s="127"/>
      <c r="Y567" s="129"/>
      <c r="Z567" s="187"/>
      <c r="AA567" s="188"/>
      <c r="AB567" s="173">
        <f t="shared" ref="AB567:AB590" si="834">B567+D567+F567+H567+J567+L567+N567+P567+R567+T567+V567+X567+Z567</f>
        <v>0</v>
      </c>
      <c r="AC567" s="172">
        <f>C567+E567+G567+I567+K567+M567+O567+Q567+S567+U567+W567+Y567+AA567</f>
        <v>0</v>
      </c>
      <c r="AD567" s="234"/>
      <c r="AE567" s="254" t="str">
        <f>$AE$9</f>
        <v>07:00 - 07:59</v>
      </c>
      <c r="AF567" s="127">
        <f>SUMIF($A$9:$A$32,$AE567,B$567:B$590)</f>
        <v>6600</v>
      </c>
      <c r="AG567" s="189">
        <f t="shared" ref="AG567:BE569" si="835">SUMIF($A$9:$A$32,$AE567,C$567:C$590)</f>
        <v>1210</v>
      </c>
      <c r="AH567" s="128">
        <f t="shared" si="835"/>
        <v>1891</v>
      </c>
      <c r="AI567" s="181">
        <f t="shared" si="835"/>
        <v>1348</v>
      </c>
      <c r="AJ567" s="127">
        <f t="shared" si="835"/>
        <v>1103</v>
      </c>
      <c r="AK567" s="129">
        <f t="shared" si="835"/>
        <v>624</v>
      </c>
      <c r="AL567" s="128">
        <f t="shared" si="835"/>
        <v>1354</v>
      </c>
      <c r="AM567" s="181">
        <f t="shared" si="835"/>
        <v>1688</v>
      </c>
      <c r="AN567" s="127">
        <f t="shared" si="835"/>
        <v>484</v>
      </c>
      <c r="AO567" s="129">
        <f t="shared" si="835"/>
        <v>1041</v>
      </c>
      <c r="AP567" s="128">
        <f t="shared" si="835"/>
        <v>539</v>
      </c>
      <c r="AQ567" s="127">
        <f t="shared" si="835"/>
        <v>2173</v>
      </c>
      <c r="AR567" s="180">
        <f t="shared" si="835"/>
        <v>1905</v>
      </c>
      <c r="AS567" s="182">
        <f t="shared" si="835"/>
        <v>2773</v>
      </c>
      <c r="AT567" s="127">
        <f t="shared" si="835"/>
        <v>1486</v>
      </c>
      <c r="AU567" s="129">
        <f t="shared" si="835"/>
        <v>1390</v>
      </c>
      <c r="AV567" s="128">
        <f t="shared" si="835"/>
        <v>1975</v>
      </c>
      <c r="AW567" s="181">
        <f t="shared" si="835"/>
        <v>1605</v>
      </c>
      <c r="AX567" s="127">
        <f t="shared" si="835"/>
        <v>354</v>
      </c>
      <c r="AY567" s="129">
        <f t="shared" si="835"/>
        <v>1586</v>
      </c>
      <c r="AZ567" s="128">
        <f t="shared" si="835"/>
        <v>1080</v>
      </c>
      <c r="BA567" s="181">
        <f t="shared" si="835"/>
        <v>2608</v>
      </c>
      <c r="BB567" s="127">
        <f t="shared" si="835"/>
        <v>1469</v>
      </c>
      <c r="BC567" s="129">
        <f t="shared" si="835"/>
        <v>1615</v>
      </c>
      <c r="BD567" s="187">
        <f t="shared" si="835"/>
        <v>4949</v>
      </c>
      <c r="BE567" s="188">
        <f t="shared" si="835"/>
        <v>2471</v>
      </c>
      <c r="BF567" s="171">
        <f>AF567+AH567+AJ567+AL567+AN567+AP567+AR567+AT567+AV567+AX567+AZ567+BB567+BD567</f>
        <v>25189</v>
      </c>
      <c r="BG567" s="172">
        <f>AG567+AI567+AK567+AM567+AO567+AQ567+AS567+AU567+AW567+AY567+BA567+BC567+BE567</f>
        <v>22132</v>
      </c>
      <c r="BH567" s="234"/>
      <c r="BI567" s="126" t="s">
        <v>16</v>
      </c>
      <c r="BJ567" s="130">
        <f t="shared" ref="BJ567:CK567" si="836">B567/B591</f>
        <v>0</v>
      </c>
      <c r="BK567" s="131">
        <f t="shared" si="836"/>
        <v>0</v>
      </c>
      <c r="BL567" s="132">
        <f t="shared" si="836"/>
        <v>0</v>
      </c>
      <c r="BM567" s="133">
        <f t="shared" si="836"/>
        <v>0</v>
      </c>
      <c r="BN567" s="130">
        <f t="shared" si="836"/>
        <v>0</v>
      </c>
      <c r="BO567" s="131">
        <f t="shared" si="836"/>
        <v>0</v>
      </c>
      <c r="BP567" s="132">
        <f t="shared" si="836"/>
        <v>0</v>
      </c>
      <c r="BQ567" s="133">
        <f t="shared" si="836"/>
        <v>0</v>
      </c>
      <c r="BR567" s="130">
        <f t="shared" si="836"/>
        <v>0</v>
      </c>
      <c r="BS567" s="131">
        <f t="shared" si="836"/>
        <v>0</v>
      </c>
      <c r="BT567" s="132">
        <f t="shared" si="836"/>
        <v>0</v>
      </c>
      <c r="BU567" s="130">
        <f t="shared" si="836"/>
        <v>0</v>
      </c>
      <c r="BV567" s="134">
        <f t="shared" si="836"/>
        <v>0</v>
      </c>
      <c r="BW567" s="135">
        <f t="shared" si="836"/>
        <v>0</v>
      </c>
      <c r="BX567" s="130">
        <f t="shared" si="836"/>
        <v>0</v>
      </c>
      <c r="BY567" s="131">
        <f t="shared" si="836"/>
        <v>0</v>
      </c>
      <c r="BZ567" s="132">
        <f t="shared" si="836"/>
        <v>0</v>
      </c>
      <c r="CA567" s="133">
        <f t="shared" si="836"/>
        <v>0</v>
      </c>
      <c r="CB567" s="130">
        <f t="shared" si="836"/>
        <v>0</v>
      </c>
      <c r="CC567" s="131">
        <f t="shared" si="836"/>
        <v>0</v>
      </c>
      <c r="CD567" s="132">
        <f t="shared" si="836"/>
        <v>0</v>
      </c>
      <c r="CE567" s="133">
        <f t="shared" si="836"/>
        <v>0</v>
      </c>
      <c r="CF567" s="130">
        <f t="shared" si="836"/>
        <v>0</v>
      </c>
      <c r="CG567" s="131">
        <f t="shared" si="836"/>
        <v>0</v>
      </c>
      <c r="CH567" s="132">
        <f t="shared" si="836"/>
        <v>0</v>
      </c>
      <c r="CI567" s="130">
        <f t="shared" si="836"/>
        <v>0</v>
      </c>
      <c r="CJ567" s="136">
        <f t="shared" si="836"/>
        <v>0</v>
      </c>
      <c r="CK567" s="137">
        <f t="shared" si="836"/>
        <v>0</v>
      </c>
    </row>
    <row r="568" spans="1:89">
      <c r="A568" s="138" t="s">
        <v>17</v>
      </c>
      <c r="B568" s="192">
        <v>737</v>
      </c>
      <c r="C568" s="193">
        <v>0</v>
      </c>
      <c r="D568" s="194">
        <v>232</v>
      </c>
      <c r="E568" s="195">
        <v>0</v>
      </c>
      <c r="F568" s="192">
        <v>97</v>
      </c>
      <c r="G568" s="196">
        <v>0</v>
      </c>
      <c r="H568" s="194">
        <v>306</v>
      </c>
      <c r="I568" s="195">
        <v>12</v>
      </c>
      <c r="J568" s="192">
        <v>14</v>
      </c>
      <c r="K568" s="196">
        <v>3</v>
      </c>
      <c r="L568" s="194">
        <v>3</v>
      </c>
      <c r="M568" s="192">
        <v>18</v>
      </c>
      <c r="N568" s="197">
        <v>44</v>
      </c>
      <c r="O568" s="198">
        <v>10</v>
      </c>
      <c r="P568" s="192">
        <v>20</v>
      </c>
      <c r="Q568" s="196">
        <v>7</v>
      </c>
      <c r="R568" s="194">
        <v>9</v>
      </c>
      <c r="S568" s="195">
        <v>19</v>
      </c>
      <c r="T568" s="192">
        <v>0</v>
      </c>
      <c r="U568" s="196">
        <v>0</v>
      </c>
      <c r="V568" s="194">
        <v>6</v>
      </c>
      <c r="W568" s="195">
        <v>0</v>
      </c>
      <c r="X568" s="192">
        <v>0</v>
      </c>
      <c r="Y568" s="196">
        <v>0</v>
      </c>
      <c r="Z568" s="194">
        <v>0</v>
      </c>
      <c r="AA568" s="192">
        <v>0</v>
      </c>
      <c r="AB568" s="173">
        <f t="shared" si="834"/>
        <v>1468</v>
      </c>
      <c r="AC568" s="174">
        <f t="shared" ref="AC568:AC587" si="837">C568+E568+G568+I568+K568+M568+O568+Q568+S568+U568+W568+Y568+AA568</f>
        <v>69</v>
      </c>
      <c r="AE568" s="255" t="str">
        <f>$AE$10</f>
        <v>08:00 - 08:59</v>
      </c>
      <c r="AF568" s="127">
        <f>SUMIF($A$9:$A$32,$AE568,B$567:B$590)</f>
        <v>6079</v>
      </c>
      <c r="AG568" s="193">
        <f t="shared" si="835"/>
        <v>1182</v>
      </c>
      <c r="AH568" s="194">
        <f t="shared" si="835"/>
        <v>1842</v>
      </c>
      <c r="AI568" s="195">
        <f t="shared" si="835"/>
        <v>1466</v>
      </c>
      <c r="AJ568" s="192">
        <f t="shared" si="835"/>
        <v>784</v>
      </c>
      <c r="AK568" s="196">
        <f t="shared" si="835"/>
        <v>673</v>
      </c>
      <c r="AL568" s="194">
        <f t="shared" si="835"/>
        <v>1276</v>
      </c>
      <c r="AM568" s="195">
        <f t="shared" si="835"/>
        <v>1956</v>
      </c>
      <c r="AN568" s="192">
        <f t="shared" si="835"/>
        <v>433</v>
      </c>
      <c r="AO568" s="196">
        <f t="shared" si="835"/>
        <v>1039</v>
      </c>
      <c r="AP568" s="194">
        <f t="shared" si="835"/>
        <v>518</v>
      </c>
      <c r="AQ568" s="192">
        <f t="shared" si="835"/>
        <v>3085</v>
      </c>
      <c r="AR568" s="197">
        <f t="shared" si="835"/>
        <v>1570</v>
      </c>
      <c r="AS568" s="198">
        <f t="shared" si="835"/>
        <v>3631</v>
      </c>
      <c r="AT568" s="192">
        <f t="shared" si="835"/>
        <v>1314</v>
      </c>
      <c r="AU568" s="196">
        <f t="shared" si="835"/>
        <v>1920</v>
      </c>
      <c r="AV568" s="194">
        <f t="shared" si="835"/>
        <v>1696</v>
      </c>
      <c r="AW568" s="195">
        <f t="shared" si="835"/>
        <v>1609</v>
      </c>
      <c r="AX568" s="192">
        <f t="shared" si="835"/>
        <v>353</v>
      </c>
      <c r="AY568" s="196">
        <f t="shared" si="835"/>
        <v>2043</v>
      </c>
      <c r="AZ568" s="194">
        <f t="shared" si="835"/>
        <v>892</v>
      </c>
      <c r="BA568" s="195">
        <f t="shared" si="835"/>
        <v>2891</v>
      </c>
      <c r="BB568" s="192">
        <f t="shared" si="835"/>
        <v>1326</v>
      </c>
      <c r="BC568" s="196">
        <f t="shared" si="835"/>
        <v>1866</v>
      </c>
      <c r="BD568" s="194">
        <f t="shared" si="835"/>
        <v>4651</v>
      </c>
      <c r="BE568" s="192">
        <f t="shared" si="835"/>
        <v>2494</v>
      </c>
      <c r="BF568" s="173">
        <f>SUM(AF568,AH568,AJ568,AL568,AN568,AP568,AR568,AT568,AV568,AX568,AZ568,BB568,BD568)</f>
        <v>22734</v>
      </c>
      <c r="BG568" s="174">
        <f>SUM(AG568,AI568,AK568,AM568,AO568,AQ568,AS568,AU568,AW568,AY568,BA568,BC568,BE568)</f>
        <v>25855</v>
      </c>
      <c r="BI568" s="138" t="s">
        <v>17</v>
      </c>
      <c r="BJ568" s="130">
        <f t="shared" ref="BJ568:CK568" si="838">B568/B591</f>
        <v>1.2833014104126763E-2</v>
      </c>
      <c r="BK568" s="131">
        <f t="shared" si="838"/>
        <v>0</v>
      </c>
      <c r="BL568" s="132">
        <f t="shared" si="838"/>
        <v>9.655402030963876E-3</v>
      </c>
      <c r="BM568" s="133">
        <f t="shared" si="838"/>
        <v>0</v>
      </c>
      <c r="BN568" s="130">
        <f t="shared" si="838"/>
        <v>7.9488650331885607E-3</v>
      </c>
      <c r="BO568" s="131">
        <f t="shared" si="838"/>
        <v>0</v>
      </c>
      <c r="BP568" s="132">
        <f t="shared" si="838"/>
        <v>1.1119590101384498E-2</v>
      </c>
      <c r="BQ568" s="133">
        <f t="shared" si="838"/>
        <v>3.0128044187798143E-4</v>
      </c>
      <c r="BR568" s="130">
        <f t="shared" si="838"/>
        <v>2.1581624788037613E-3</v>
      </c>
      <c r="BS568" s="131">
        <f t="shared" si="838"/>
        <v>3.73366521468575E-4</v>
      </c>
      <c r="BT568" s="132">
        <f t="shared" si="838"/>
        <v>2.509830168158621E-4</v>
      </c>
      <c r="BU568" s="130">
        <f t="shared" si="838"/>
        <v>7.9340591528187954E-4</v>
      </c>
      <c r="BV568" s="134">
        <f t="shared" si="838"/>
        <v>1.6818928940025228E-3</v>
      </c>
      <c r="BW568" s="135">
        <f t="shared" si="838"/>
        <v>2.7810996468003449E-4</v>
      </c>
      <c r="BX568" s="130">
        <f t="shared" si="838"/>
        <v>1.2088974854932303E-3</v>
      </c>
      <c r="BY568" s="131">
        <f t="shared" si="838"/>
        <v>3.4191374004786793E-4</v>
      </c>
      <c r="BZ568" s="132">
        <f t="shared" si="838"/>
        <v>4.2686397268070576E-4</v>
      </c>
      <c r="CA568" s="133">
        <f t="shared" si="838"/>
        <v>8.0233098264431398E-4</v>
      </c>
      <c r="CB568" s="130">
        <f t="shared" si="838"/>
        <v>0</v>
      </c>
      <c r="CC568" s="131">
        <f t="shared" si="838"/>
        <v>0</v>
      </c>
      <c r="CD568" s="132">
        <f t="shared" si="838"/>
        <v>2.3420117881260002E-4</v>
      </c>
      <c r="CE568" s="133">
        <f t="shared" si="838"/>
        <v>0</v>
      </c>
      <c r="CF568" s="130">
        <f t="shared" si="838"/>
        <v>0</v>
      </c>
      <c r="CG568" s="131">
        <f t="shared" si="838"/>
        <v>0</v>
      </c>
      <c r="CH568" s="132">
        <f t="shared" si="838"/>
        <v>0</v>
      </c>
      <c r="CI568" s="130">
        <f t="shared" si="838"/>
        <v>0</v>
      </c>
      <c r="CJ568" s="136">
        <f t="shared" si="838"/>
        <v>4.6172959881736831E-3</v>
      </c>
      <c r="CK568" s="137">
        <f t="shared" si="838"/>
        <v>2.1733036420159437E-4</v>
      </c>
    </row>
    <row r="569" spans="1:89" ht="14" thickBot="1">
      <c r="A569" s="147" t="s">
        <v>18</v>
      </c>
      <c r="B569" s="199">
        <v>3208</v>
      </c>
      <c r="C569" s="200">
        <v>3</v>
      </c>
      <c r="D569" s="201">
        <v>1150</v>
      </c>
      <c r="E569" s="202">
        <v>76</v>
      </c>
      <c r="F569" s="199">
        <v>549</v>
      </c>
      <c r="G569" s="203">
        <v>26</v>
      </c>
      <c r="H569" s="201">
        <v>1324</v>
      </c>
      <c r="I569" s="202">
        <v>218</v>
      </c>
      <c r="J569" s="199">
        <v>108</v>
      </c>
      <c r="K569" s="203">
        <v>87</v>
      </c>
      <c r="L569" s="201">
        <v>107</v>
      </c>
      <c r="M569" s="199">
        <v>457</v>
      </c>
      <c r="N569" s="204">
        <v>568</v>
      </c>
      <c r="O569" s="205">
        <v>755</v>
      </c>
      <c r="P569" s="199">
        <v>346</v>
      </c>
      <c r="Q569" s="203">
        <v>390</v>
      </c>
      <c r="R569" s="201">
        <v>478</v>
      </c>
      <c r="S569" s="202">
        <v>347</v>
      </c>
      <c r="T569" s="199">
        <v>100</v>
      </c>
      <c r="U569" s="203">
        <v>293</v>
      </c>
      <c r="V569" s="201">
        <v>304</v>
      </c>
      <c r="W569" s="202">
        <v>709</v>
      </c>
      <c r="X569" s="199">
        <v>459</v>
      </c>
      <c r="Y569" s="203">
        <v>464</v>
      </c>
      <c r="Z569" s="201">
        <v>1466</v>
      </c>
      <c r="AA569" s="199">
        <v>657</v>
      </c>
      <c r="AB569" s="173">
        <f t="shared" si="834"/>
        <v>10167</v>
      </c>
      <c r="AC569" s="174">
        <f t="shared" si="837"/>
        <v>4482</v>
      </c>
      <c r="AE569" s="254" t="str">
        <f>$AE$11</f>
        <v>09:00 - 09:59</v>
      </c>
      <c r="AF569" s="127">
        <f>SUMIF($A$9:$A$32,$AE569,B$567:B$590)</f>
        <v>4817</v>
      </c>
      <c r="AG569" s="200">
        <f t="shared" si="835"/>
        <v>1311</v>
      </c>
      <c r="AH569" s="201">
        <f t="shared" si="835"/>
        <v>1722</v>
      </c>
      <c r="AI569" s="202">
        <f t="shared" si="835"/>
        <v>1193</v>
      </c>
      <c r="AJ569" s="199">
        <f t="shared" si="835"/>
        <v>738</v>
      </c>
      <c r="AK569" s="203">
        <f t="shared" si="835"/>
        <v>613</v>
      </c>
      <c r="AL569" s="201">
        <f t="shared" si="835"/>
        <v>1341</v>
      </c>
      <c r="AM569" s="202">
        <f t="shared" si="835"/>
        <v>2219</v>
      </c>
      <c r="AN569" s="199">
        <f t="shared" si="835"/>
        <v>366</v>
      </c>
      <c r="AO569" s="203">
        <f t="shared" si="835"/>
        <v>1070</v>
      </c>
      <c r="AP569" s="201">
        <f t="shared" si="835"/>
        <v>508</v>
      </c>
      <c r="AQ569" s="199">
        <f t="shared" si="835"/>
        <v>2227</v>
      </c>
      <c r="AR569" s="204">
        <f t="shared" si="835"/>
        <v>1435</v>
      </c>
      <c r="AS569" s="205">
        <f t="shared" si="835"/>
        <v>2968</v>
      </c>
      <c r="AT569" s="199">
        <f t="shared" si="835"/>
        <v>988</v>
      </c>
      <c r="AU569" s="203">
        <f t="shared" si="835"/>
        <v>1468</v>
      </c>
      <c r="AV569" s="201">
        <f t="shared" si="835"/>
        <v>1489</v>
      </c>
      <c r="AW569" s="202">
        <f t="shared" si="835"/>
        <v>1285</v>
      </c>
      <c r="AX569" s="199">
        <f t="shared" si="835"/>
        <v>344</v>
      </c>
      <c r="AY569" s="203">
        <f t="shared" si="835"/>
        <v>919</v>
      </c>
      <c r="AZ569" s="201">
        <f t="shared" si="835"/>
        <v>863</v>
      </c>
      <c r="BA569" s="202">
        <f t="shared" si="835"/>
        <v>2454</v>
      </c>
      <c r="BB569" s="199">
        <f t="shared" si="835"/>
        <v>1276</v>
      </c>
      <c r="BC569" s="203">
        <f t="shared" si="835"/>
        <v>1289</v>
      </c>
      <c r="BD569" s="201">
        <f t="shared" si="835"/>
        <v>3798</v>
      </c>
      <c r="BE569" s="199">
        <f t="shared" si="835"/>
        <v>2140</v>
      </c>
      <c r="BF569" s="173">
        <f>SUM(AF569,AH569,AJ569,AL569,AN569,AP569,AR569,AT569,AV569,AX569,AZ569,BB569,BD569)</f>
        <v>19685</v>
      </c>
      <c r="BG569" s="174">
        <f>SUM(AG569,AI569,AK569,AM569,AO569,AQ569,AS569,AU569,AW569,AY569,BA569,BC569,BE569)</f>
        <v>21156</v>
      </c>
      <c r="BI569" s="147" t="s">
        <v>18</v>
      </c>
      <c r="BJ569" s="130">
        <f t="shared" ref="BJ569:CK569" si="839">B569/B591</f>
        <v>5.585930698241337E-2</v>
      </c>
      <c r="BK569" s="131">
        <f t="shared" si="839"/>
        <v>8.842254185333648E-5</v>
      </c>
      <c r="BL569" s="132">
        <f t="shared" si="839"/>
        <v>4.7860829032795073E-2</v>
      </c>
      <c r="BM569" s="133">
        <f t="shared" si="839"/>
        <v>3.8158357182306573E-3</v>
      </c>
      <c r="BN569" s="130">
        <f t="shared" si="839"/>
        <v>4.4988937146603292E-2</v>
      </c>
      <c r="BO569" s="131">
        <f t="shared" si="839"/>
        <v>3.2214099863709577E-3</v>
      </c>
      <c r="BP569" s="132">
        <f t="shared" si="839"/>
        <v>4.8112213379846648E-2</v>
      </c>
      <c r="BQ569" s="133">
        <f t="shared" si="839"/>
        <v>5.4732613607833295E-3</v>
      </c>
      <c r="BR569" s="130">
        <f t="shared" si="839"/>
        <v>1.6648681979343303E-2</v>
      </c>
      <c r="BS569" s="131">
        <f t="shared" si="839"/>
        <v>1.0827629122588675E-2</v>
      </c>
      <c r="BT569" s="132">
        <f t="shared" si="839"/>
        <v>8.9517275997657488E-3</v>
      </c>
      <c r="BU569" s="130">
        <f t="shared" si="839"/>
        <v>2.014369462687883E-2</v>
      </c>
      <c r="BV569" s="134">
        <f t="shared" si="839"/>
        <v>2.1711708268032568E-2</v>
      </c>
      <c r="BW569" s="135">
        <f t="shared" si="839"/>
        <v>2.0997302333342602E-2</v>
      </c>
      <c r="BX569" s="130">
        <f t="shared" si="839"/>
        <v>2.091392649903288E-2</v>
      </c>
      <c r="BY569" s="131">
        <f t="shared" si="839"/>
        <v>1.9049479802666927E-2</v>
      </c>
      <c r="BZ569" s="132">
        <f t="shared" si="839"/>
        <v>2.2671219882375263E-2</v>
      </c>
      <c r="CA569" s="133">
        <f t="shared" si="839"/>
        <v>1.4653097419872472E-2</v>
      </c>
      <c r="CB569" s="130">
        <f t="shared" si="839"/>
        <v>1.0663254425250587E-2</v>
      </c>
      <c r="CC569" s="131">
        <f t="shared" si="839"/>
        <v>2.4097376428982648E-2</v>
      </c>
      <c r="CD569" s="132">
        <f t="shared" si="839"/>
        <v>1.18661930598384E-2</v>
      </c>
      <c r="CE569" s="133">
        <f t="shared" si="839"/>
        <v>2.3793543190818174E-2</v>
      </c>
      <c r="CF569" s="130">
        <f t="shared" si="839"/>
        <v>1.8937987374675083E-2</v>
      </c>
      <c r="CG569" s="131">
        <f t="shared" si="839"/>
        <v>2.9109159347553325E-2</v>
      </c>
      <c r="CH569" s="132">
        <f t="shared" si="839"/>
        <v>2.6513781378861317E-2</v>
      </c>
      <c r="CI569" s="130">
        <f t="shared" si="839"/>
        <v>1.3974858017995022E-2</v>
      </c>
      <c r="CJ569" s="136">
        <f t="shared" si="839"/>
        <v>3.1978234544796889E-2</v>
      </c>
      <c r="CK569" s="137">
        <f t="shared" si="839"/>
        <v>1.4117024526834001E-2</v>
      </c>
    </row>
    <row r="570" spans="1:89" ht="15" thickTop="1" thickBot="1">
      <c r="A570" s="138" t="s">
        <v>19</v>
      </c>
      <c r="B570" s="192">
        <v>6138</v>
      </c>
      <c r="C570" s="193">
        <v>639</v>
      </c>
      <c r="D570" s="194">
        <v>2404</v>
      </c>
      <c r="E570" s="195">
        <v>674</v>
      </c>
      <c r="F570" s="192">
        <v>964</v>
      </c>
      <c r="G570" s="196">
        <v>317</v>
      </c>
      <c r="H570" s="194">
        <v>1077</v>
      </c>
      <c r="I570" s="195">
        <v>1191</v>
      </c>
      <c r="J570" s="192">
        <v>243</v>
      </c>
      <c r="K570" s="196">
        <v>356</v>
      </c>
      <c r="L570" s="194">
        <v>370</v>
      </c>
      <c r="M570" s="192">
        <v>1390</v>
      </c>
      <c r="N570" s="197">
        <v>1336</v>
      </c>
      <c r="O570" s="198">
        <v>1929</v>
      </c>
      <c r="P570" s="192">
        <v>1068</v>
      </c>
      <c r="Q570" s="196">
        <v>1015</v>
      </c>
      <c r="R570" s="194">
        <v>1312</v>
      </c>
      <c r="S570" s="195">
        <v>1444</v>
      </c>
      <c r="T570" s="192">
        <v>287</v>
      </c>
      <c r="U570" s="196">
        <v>1195</v>
      </c>
      <c r="V570" s="194">
        <v>887</v>
      </c>
      <c r="W570" s="195">
        <v>2155</v>
      </c>
      <c r="X570" s="192">
        <v>1172</v>
      </c>
      <c r="Y570" s="196">
        <v>1331</v>
      </c>
      <c r="Z570" s="194">
        <v>3499</v>
      </c>
      <c r="AA570" s="192">
        <v>2075</v>
      </c>
      <c r="AB570" s="173">
        <f t="shared" si="834"/>
        <v>20757</v>
      </c>
      <c r="AC570" s="174">
        <f t="shared" si="837"/>
        <v>15711</v>
      </c>
      <c r="AE570" s="253" t="s">
        <v>13</v>
      </c>
      <c r="AF570" s="20">
        <f t="shared" ref="AF570:BG570" si="840">SUM(AF567:AF569)</f>
        <v>17496</v>
      </c>
      <c r="AG570" s="21">
        <f t="shared" si="840"/>
        <v>3703</v>
      </c>
      <c r="AH570" s="20">
        <f t="shared" si="840"/>
        <v>5455</v>
      </c>
      <c r="AI570" s="21">
        <f t="shared" si="840"/>
        <v>4007</v>
      </c>
      <c r="AJ570" s="20">
        <f t="shared" si="840"/>
        <v>2625</v>
      </c>
      <c r="AK570" s="21">
        <f t="shared" si="840"/>
        <v>1910</v>
      </c>
      <c r="AL570" s="20">
        <f t="shared" si="840"/>
        <v>3971</v>
      </c>
      <c r="AM570" s="21">
        <f t="shared" si="840"/>
        <v>5863</v>
      </c>
      <c r="AN570" s="20">
        <f t="shared" si="840"/>
        <v>1283</v>
      </c>
      <c r="AO570" s="21">
        <f t="shared" si="840"/>
        <v>3150</v>
      </c>
      <c r="AP570" s="20">
        <f t="shared" si="840"/>
        <v>1565</v>
      </c>
      <c r="AQ570" s="21">
        <f t="shared" si="840"/>
        <v>7485</v>
      </c>
      <c r="AR570" s="20">
        <f t="shared" si="840"/>
        <v>4910</v>
      </c>
      <c r="AS570" s="21">
        <f t="shared" si="840"/>
        <v>9372</v>
      </c>
      <c r="AT570" s="20">
        <f t="shared" si="840"/>
        <v>3788</v>
      </c>
      <c r="AU570" s="21">
        <f t="shared" si="840"/>
        <v>4778</v>
      </c>
      <c r="AV570" s="20">
        <f t="shared" si="840"/>
        <v>5160</v>
      </c>
      <c r="AW570" s="21">
        <f t="shared" si="840"/>
        <v>4499</v>
      </c>
      <c r="AX570" s="20">
        <f t="shared" si="840"/>
        <v>1051</v>
      </c>
      <c r="AY570" s="21">
        <f t="shared" si="840"/>
        <v>4548</v>
      </c>
      <c r="AZ570" s="20">
        <f t="shared" si="840"/>
        <v>2835</v>
      </c>
      <c r="BA570" s="21">
        <f t="shared" si="840"/>
        <v>7953</v>
      </c>
      <c r="BB570" s="20">
        <f t="shared" si="840"/>
        <v>4071</v>
      </c>
      <c r="BC570" s="21">
        <f t="shared" si="840"/>
        <v>4770</v>
      </c>
      <c r="BD570" s="20">
        <f t="shared" si="840"/>
        <v>13398</v>
      </c>
      <c r="BE570" s="21">
        <f t="shared" si="840"/>
        <v>7105</v>
      </c>
      <c r="BF570" s="175">
        <f t="shared" si="840"/>
        <v>67608</v>
      </c>
      <c r="BG570" s="176">
        <f t="shared" si="840"/>
        <v>69143</v>
      </c>
      <c r="BI570" s="138" t="s">
        <v>19</v>
      </c>
      <c r="BJ570" s="130">
        <f t="shared" ref="BJ570:CK570" si="841">B570/B591</f>
        <v>0.1068779383597423</v>
      </c>
      <c r="BK570" s="131">
        <f t="shared" si="841"/>
        <v>1.883400141476067E-2</v>
      </c>
      <c r="BL570" s="132">
        <f t="shared" si="841"/>
        <v>0.10004994173464292</v>
      </c>
      <c r="BM570" s="133">
        <f t="shared" si="841"/>
        <v>3.3840437816940301E-2</v>
      </c>
      <c r="BN570" s="130">
        <f t="shared" si="841"/>
        <v>7.8996967958698677E-2</v>
      </c>
      <c r="BO570" s="131">
        <f t="shared" si="841"/>
        <v>3.9276421756907445E-2</v>
      </c>
      <c r="BP570" s="132">
        <f t="shared" si="841"/>
        <v>3.9136596533304265E-2</v>
      </c>
      <c r="BQ570" s="133">
        <f t="shared" si="841"/>
        <v>2.9902083856389657E-2</v>
      </c>
      <c r="BR570" s="130">
        <f t="shared" si="841"/>
        <v>3.7459534453522431E-2</v>
      </c>
      <c r="BS570" s="131">
        <f t="shared" si="841"/>
        <v>4.430616054760423E-2</v>
      </c>
      <c r="BT570" s="132">
        <f t="shared" si="841"/>
        <v>3.095457207395633E-2</v>
      </c>
      <c r="BU570" s="130">
        <f t="shared" si="841"/>
        <v>6.1268567902322914E-2</v>
      </c>
      <c r="BV570" s="134">
        <f t="shared" si="841"/>
        <v>5.1068384236076604E-2</v>
      </c>
      <c r="BW570" s="135">
        <f t="shared" si="841"/>
        <v>5.3647412186778654E-2</v>
      </c>
      <c r="BX570" s="130">
        <f t="shared" si="841"/>
        <v>6.4555125725338489E-2</v>
      </c>
      <c r="BY570" s="131">
        <f t="shared" si="841"/>
        <v>4.9577492306940849E-2</v>
      </c>
      <c r="BZ570" s="132">
        <f t="shared" si="841"/>
        <v>6.2227281350787325E-2</v>
      </c>
      <c r="CA570" s="133">
        <f t="shared" si="841"/>
        <v>6.0977154680967864E-2</v>
      </c>
      <c r="CB570" s="130">
        <f t="shared" si="841"/>
        <v>3.0603540200469185E-2</v>
      </c>
      <c r="CC570" s="131">
        <f t="shared" si="841"/>
        <v>9.8281108643802947E-2</v>
      </c>
      <c r="CD570" s="132">
        <f t="shared" si="841"/>
        <v>3.4622740934462701E-2</v>
      </c>
      <c r="CE570" s="133">
        <f t="shared" si="841"/>
        <v>7.2320289952345795E-2</v>
      </c>
      <c r="CF570" s="130">
        <f t="shared" si="841"/>
        <v>4.8355819614638779E-2</v>
      </c>
      <c r="CG570" s="131">
        <f t="shared" si="841"/>
        <v>8.3500627352572146E-2</v>
      </c>
      <c r="CH570" s="132">
        <f t="shared" si="841"/>
        <v>6.3282210808073502E-2</v>
      </c>
      <c r="CI570" s="130">
        <f t="shared" si="841"/>
        <v>4.4136728139025375E-2</v>
      </c>
      <c r="CJ570" s="136">
        <f t="shared" si="841"/>
        <v>6.528692971833866E-2</v>
      </c>
      <c r="CK570" s="137">
        <f t="shared" si="841"/>
        <v>4.9485179014076078E-2</v>
      </c>
    </row>
    <row r="571" spans="1:89" ht="14" thickTop="1">
      <c r="A571" s="147" t="s">
        <v>20</v>
      </c>
      <c r="B571" s="199">
        <v>6600</v>
      </c>
      <c r="C571" s="200">
        <v>1210</v>
      </c>
      <c r="D571" s="201">
        <v>1891</v>
      </c>
      <c r="E571" s="202">
        <v>1348</v>
      </c>
      <c r="F571" s="199">
        <v>1103</v>
      </c>
      <c r="G571" s="203">
        <v>624</v>
      </c>
      <c r="H571" s="201">
        <v>1354</v>
      </c>
      <c r="I571" s="202">
        <v>1688</v>
      </c>
      <c r="J571" s="199">
        <v>484</v>
      </c>
      <c r="K571" s="203">
        <v>1041</v>
      </c>
      <c r="L571" s="201">
        <v>539</v>
      </c>
      <c r="M571" s="199">
        <v>2173</v>
      </c>
      <c r="N571" s="204">
        <v>1905</v>
      </c>
      <c r="O571" s="205">
        <v>2773</v>
      </c>
      <c r="P571" s="199">
        <v>1486</v>
      </c>
      <c r="Q571" s="203">
        <v>1390</v>
      </c>
      <c r="R571" s="201">
        <v>1975</v>
      </c>
      <c r="S571" s="202">
        <v>1605</v>
      </c>
      <c r="T571" s="199">
        <v>354</v>
      </c>
      <c r="U571" s="203">
        <v>1586</v>
      </c>
      <c r="V571" s="201">
        <v>1080</v>
      </c>
      <c r="W571" s="202">
        <v>2608</v>
      </c>
      <c r="X571" s="199">
        <v>1469</v>
      </c>
      <c r="Y571" s="203">
        <v>1615</v>
      </c>
      <c r="Z571" s="201">
        <v>4949</v>
      </c>
      <c r="AA571" s="199">
        <v>2471</v>
      </c>
      <c r="AB571" s="173">
        <f t="shared" si="834"/>
        <v>25189</v>
      </c>
      <c r="AC571" s="174">
        <f t="shared" si="837"/>
        <v>22132</v>
      </c>
      <c r="BI571" s="147" t="s">
        <v>20</v>
      </c>
      <c r="BJ571" s="130">
        <f t="shared" ref="BJ571:CK571" si="842">B571/B591</f>
        <v>0.1149225143653143</v>
      </c>
      <c r="BK571" s="131">
        <f t="shared" si="842"/>
        <v>3.5663758547512379E-2</v>
      </c>
      <c r="BL571" s="132">
        <f t="shared" si="842"/>
        <v>7.8699850174796068E-2</v>
      </c>
      <c r="BM571" s="133">
        <f t="shared" si="842"/>
        <v>6.7680875633880602E-2</v>
      </c>
      <c r="BN571" s="130">
        <f t="shared" si="842"/>
        <v>9.0387609604195687E-2</v>
      </c>
      <c r="BO571" s="131">
        <f t="shared" si="842"/>
        <v>7.7313839672902993E-2</v>
      </c>
      <c r="BP571" s="132">
        <f t="shared" si="842"/>
        <v>4.9202369272139251E-2</v>
      </c>
      <c r="BQ571" s="133">
        <f t="shared" si="842"/>
        <v>4.2380115490836055E-2</v>
      </c>
      <c r="BR571" s="130">
        <f t="shared" si="842"/>
        <v>7.4610759981501462E-2</v>
      </c>
      <c r="BS571" s="131">
        <f t="shared" si="842"/>
        <v>0.12955818294959551</v>
      </c>
      <c r="BT571" s="132">
        <f t="shared" si="842"/>
        <v>4.5093282021249896E-2</v>
      </c>
      <c r="BU571" s="130">
        <f t="shared" si="842"/>
        <v>9.5781725217084668E-2</v>
      </c>
      <c r="BV571" s="134">
        <f t="shared" si="842"/>
        <v>7.2818317342609226E-2</v>
      </c>
      <c r="BW571" s="135">
        <f t="shared" si="842"/>
        <v>7.711989320577356E-2</v>
      </c>
      <c r="BX571" s="130">
        <f t="shared" si="842"/>
        <v>8.9821083172147001E-2</v>
      </c>
      <c r="BY571" s="131">
        <f t="shared" si="842"/>
        <v>6.7894299809505204E-2</v>
      </c>
      <c r="BZ571" s="132">
        <f t="shared" si="842"/>
        <v>9.3672927338265988E-2</v>
      </c>
      <c r="CA571" s="133">
        <f t="shared" si="842"/>
        <v>6.777585406021705E-2</v>
      </c>
      <c r="CB571" s="130">
        <f t="shared" si="842"/>
        <v>3.7747920665387076E-2</v>
      </c>
      <c r="CC571" s="131">
        <f t="shared" si="842"/>
        <v>0.13043835841763302</v>
      </c>
      <c r="CD571" s="132">
        <f t="shared" si="842"/>
        <v>4.2156212186268006E-2</v>
      </c>
      <c r="CE571" s="133">
        <f t="shared" si="842"/>
        <v>8.7522652527015229E-2</v>
      </c>
      <c r="CF571" s="130">
        <f t="shared" si="842"/>
        <v>6.0609811445310885E-2</v>
      </c>
      <c r="CG571" s="131">
        <f t="shared" si="842"/>
        <v>0.10131744040150564</v>
      </c>
      <c r="CH571" s="132">
        <f t="shared" si="842"/>
        <v>8.9506619402445198E-2</v>
      </c>
      <c r="CI571" s="130">
        <f t="shared" si="842"/>
        <v>5.255993023206347E-2</v>
      </c>
      <c r="CJ571" s="136">
        <f t="shared" si="842"/>
        <v>7.9226885998710431E-2</v>
      </c>
      <c r="CK571" s="137">
        <f t="shared" si="842"/>
        <v>6.9709501746517202E-2</v>
      </c>
    </row>
    <row r="572" spans="1:89" ht="14" thickBot="1">
      <c r="A572" s="138" t="s">
        <v>21</v>
      </c>
      <c r="B572" s="192">
        <v>6079</v>
      </c>
      <c r="C572" s="193">
        <v>1182</v>
      </c>
      <c r="D572" s="194">
        <v>1842</v>
      </c>
      <c r="E572" s="195">
        <v>1466</v>
      </c>
      <c r="F572" s="192">
        <v>784</v>
      </c>
      <c r="G572" s="196">
        <v>673</v>
      </c>
      <c r="H572" s="194">
        <v>1276</v>
      </c>
      <c r="I572" s="195">
        <v>1956</v>
      </c>
      <c r="J572" s="192">
        <v>433</v>
      </c>
      <c r="K572" s="196">
        <v>1039</v>
      </c>
      <c r="L572" s="194">
        <v>518</v>
      </c>
      <c r="M572" s="192">
        <v>3085</v>
      </c>
      <c r="N572" s="197">
        <v>1570</v>
      </c>
      <c r="O572" s="198">
        <v>3631</v>
      </c>
      <c r="P572" s="192">
        <v>1314</v>
      </c>
      <c r="Q572" s="196">
        <v>1920</v>
      </c>
      <c r="R572" s="194">
        <v>1696</v>
      </c>
      <c r="S572" s="195">
        <v>1609</v>
      </c>
      <c r="T572" s="192">
        <v>353</v>
      </c>
      <c r="U572" s="196">
        <v>2043</v>
      </c>
      <c r="V572" s="194">
        <v>892</v>
      </c>
      <c r="W572" s="195">
        <v>2891</v>
      </c>
      <c r="X572" s="192">
        <v>1326</v>
      </c>
      <c r="Y572" s="196">
        <v>1866</v>
      </c>
      <c r="Z572" s="194">
        <v>4651</v>
      </c>
      <c r="AA572" s="192">
        <v>2494</v>
      </c>
      <c r="AB572" s="173">
        <f t="shared" si="834"/>
        <v>22734</v>
      </c>
      <c r="AC572" s="174">
        <f t="shared" si="837"/>
        <v>25855</v>
      </c>
      <c r="AE572" s="246" t="s">
        <v>88</v>
      </c>
      <c r="BI572" s="138" t="s">
        <v>21</v>
      </c>
      <c r="BJ572" s="130">
        <f t="shared" ref="BJ572:CK572" si="843">B572/B591</f>
        <v>0.10585060073132509</v>
      </c>
      <c r="BK572" s="131">
        <f t="shared" si="843"/>
        <v>3.4838481490214575E-2</v>
      </c>
      <c r="BL572" s="132">
        <f t="shared" si="843"/>
        <v>7.6660562676876973E-2</v>
      </c>
      <c r="BM572" s="133">
        <f t="shared" si="843"/>
        <v>7.3605462670080835E-2</v>
      </c>
      <c r="BN572" s="130">
        <f t="shared" si="843"/>
        <v>6.4246496763091049E-2</v>
      </c>
      <c r="BO572" s="131">
        <f t="shared" si="843"/>
        <v>8.3384958493371325E-2</v>
      </c>
      <c r="BP572" s="132">
        <f t="shared" si="843"/>
        <v>4.6367963952178494E-2</v>
      </c>
      <c r="BQ572" s="133">
        <f t="shared" si="843"/>
        <v>4.9108712026110973E-2</v>
      </c>
      <c r="BR572" s="130">
        <f t="shared" si="843"/>
        <v>6.6748882380144911E-2</v>
      </c>
      <c r="BS572" s="131">
        <f t="shared" si="843"/>
        <v>0.12930927193528313</v>
      </c>
      <c r="BT572" s="132">
        <f t="shared" si="843"/>
        <v>4.3336400903538859E-2</v>
      </c>
      <c r="BU572" s="130">
        <f t="shared" si="843"/>
        <v>0.13598095825803325</v>
      </c>
      <c r="BV572" s="134">
        <f t="shared" si="843"/>
        <v>6.0012996445090019E-2</v>
      </c>
      <c r="BW572" s="135">
        <f t="shared" si="843"/>
        <v>0.10098172817532051</v>
      </c>
      <c r="BX572" s="130">
        <f t="shared" si="843"/>
        <v>7.9424564796905225E-2</v>
      </c>
      <c r="BY572" s="131">
        <f t="shared" si="843"/>
        <v>9.3782054413129493E-2</v>
      </c>
      <c r="BZ572" s="132">
        <f t="shared" si="843"/>
        <v>8.0440144185164111E-2</v>
      </c>
      <c r="CA572" s="133">
        <f t="shared" si="843"/>
        <v>6.7944765846036911E-2</v>
      </c>
      <c r="CB572" s="130">
        <f t="shared" si="843"/>
        <v>3.764128812113457E-2</v>
      </c>
      <c r="CC572" s="131">
        <f t="shared" si="843"/>
        <v>0.16802368615840119</v>
      </c>
      <c r="CD572" s="132">
        <f t="shared" si="843"/>
        <v>3.4817908583473202E-2</v>
      </c>
      <c r="CE572" s="133">
        <f t="shared" si="843"/>
        <v>9.7019934223773405E-2</v>
      </c>
      <c r="CF572" s="130">
        <f t="shared" si="843"/>
        <v>5.4709741304616907E-2</v>
      </c>
      <c r="CG572" s="131">
        <f t="shared" si="843"/>
        <v>0.11706398996235885</v>
      </c>
      <c r="CH572" s="132">
        <f t="shared" si="843"/>
        <v>8.4117051291326045E-2</v>
      </c>
      <c r="CI572" s="130">
        <f t="shared" si="843"/>
        <v>5.3049156616255082E-2</v>
      </c>
      <c r="CJ572" s="136">
        <f t="shared" si="843"/>
        <v>7.1505181876798718E-2</v>
      </c>
      <c r="CK572" s="137">
        <f t="shared" si="843"/>
        <v>8.1435892267133658E-2</v>
      </c>
    </row>
    <row r="573" spans="1:89" ht="15" thickTop="1" thickBot="1">
      <c r="A573" s="147" t="s">
        <v>22</v>
      </c>
      <c r="B573" s="199">
        <v>4817</v>
      </c>
      <c r="C573" s="200">
        <v>1311</v>
      </c>
      <c r="D573" s="201">
        <v>1722</v>
      </c>
      <c r="E573" s="202">
        <v>1193</v>
      </c>
      <c r="F573" s="199">
        <v>738</v>
      </c>
      <c r="G573" s="203">
        <v>613</v>
      </c>
      <c r="H573" s="201">
        <v>1341</v>
      </c>
      <c r="I573" s="202">
        <v>2219</v>
      </c>
      <c r="J573" s="199">
        <v>366</v>
      </c>
      <c r="K573" s="203">
        <v>1070</v>
      </c>
      <c r="L573" s="201">
        <v>508</v>
      </c>
      <c r="M573" s="199">
        <v>2227</v>
      </c>
      <c r="N573" s="204">
        <v>1435</v>
      </c>
      <c r="O573" s="205">
        <v>2968</v>
      </c>
      <c r="P573" s="199">
        <v>988</v>
      </c>
      <c r="Q573" s="203">
        <v>1468</v>
      </c>
      <c r="R573" s="201">
        <v>1489</v>
      </c>
      <c r="S573" s="202">
        <v>1285</v>
      </c>
      <c r="T573" s="199">
        <v>344</v>
      </c>
      <c r="U573" s="203">
        <v>919</v>
      </c>
      <c r="V573" s="201">
        <v>863</v>
      </c>
      <c r="W573" s="202">
        <v>2454</v>
      </c>
      <c r="X573" s="199">
        <v>1276</v>
      </c>
      <c r="Y573" s="203">
        <v>1289</v>
      </c>
      <c r="Z573" s="201">
        <v>3798</v>
      </c>
      <c r="AA573" s="199">
        <v>2140</v>
      </c>
      <c r="AB573" s="173">
        <f t="shared" si="834"/>
        <v>19685</v>
      </c>
      <c r="AC573" s="174">
        <f t="shared" si="837"/>
        <v>21156</v>
      </c>
      <c r="AE573" s="315" t="s">
        <v>0</v>
      </c>
      <c r="AF573" s="309" t="s">
        <v>1</v>
      </c>
      <c r="AG573" s="310"/>
      <c r="AH573" s="309" t="s">
        <v>2</v>
      </c>
      <c r="AI573" s="310"/>
      <c r="AJ573" s="309" t="s">
        <v>3</v>
      </c>
      <c r="AK573" s="310"/>
      <c r="AL573" s="309" t="s">
        <v>4</v>
      </c>
      <c r="AM573" s="310"/>
      <c r="AN573" s="309" t="s">
        <v>5</v>
      </c>
      <c r="AO573" s="310"/>
      <c r="AP573" s="309" t="s">
        <v>6</v>
      </c>
      <c r="AQ573" s="310"/>
      <c r="AR573" s="309" t="s">
        <v>7</v>
      </c>
      <c r="AS573" s="310"/>
      <c r="AT573" s="309" t="s">
        <v>8</v>
      </c>
      <c r="AU573" s="310"/>
      <c r="AV573" s="309" t="s">
        <v>9</v>
      </c>
      <c r="AW573" s="310"/>
      <c r="AX573" s="309" t="s">
        <v>10</v>
      </c>
      <c r="AY573" s="310"/>
      <c r="AZ573" s="309" t="s">
        <v>11</v>
      </c>
      <c r="BA573" s="310"/>
      <c r="BB573" s="309" t="s">
        <v>12</v>
      </c>
      <c r="BC573" s="310"/>
      <c r="BD573" s="311" t="s">
        <v>40</v>
      </c>
      <c r="BE573" s="312"/>
      <c r="BF573" s="313" t="s">
        <v>41</v>
      </c>
      <c r="BG573" s="314"/>
      <c r="BI573" s="147" t="s">
        <v>22</v>
      </c>
      <c r="BJ573" s="130">
        <f t="shared" ref="BJ573:CK573" si="844">B573/B591</f>
        <v>8.3876022984502877E-2</v>
      </c>
      <c r="BK573" s="131">
        <f t="shared" si="844"/>
        <v>3.864065078990804E-2</v>
      </c>
      <c r="BL573" s="132">
        <f t="shared" si="844"/>
        <v>7.1666389212585321E-2</v>
      </c>
      <c r="BM573" s="133">
        <f t="shared" si="844"/>
        <v>5.9898579103278608E-2</v>
      </c>
      <c r="BN573" s="130">
        <f t="shared" si="844"/>
        <v>6.0476931901991313E-2</v>
      </c>
      <c r="BO573" s="131">
        <f t="shared" si="844"/>
        <v>7.5950935447899895E-2</v>
      </c>
      <c r="BP573" s="132">
        <f t="shared" si="844"/>
        <v>4.8729968385479126E-2</v>
      </c>
      <c r="BQ573" s="133">
        <f t="shared" si="844"/>
        <v>5.5711775043936734E-2</v>
      </c>
      <c r="BR573" s="130">
        <f t="shared" si="844"/>
        <v>5.6420533374441188E-2</v>
      </c>
      <c r="BS573" s="131">
        <f t="shared" si="844"/>
        <v>0.13316739265712507</v>
      </c>
      <c r="BT573" s="132">
        <f t="shared" si="844"/>
        <v>4.2499790847485987E-2</v>
      </c>
      <c r="BU573" s="130">
        <f t="shared" si="844"/>
        <v>9.8161942962930307E-2</v>
      </c>
      <c r="BV573" s="134">
        <f t="shared" si="844"/>
        <v>5.4852643247582281E-2</v>
      </c>
      <c r="BW573" s="135">
        <f t="shared" si="844"/>
        <v>8.2543037517034235E-2</v>
      </c>
      <c r="BX573" s="130">
        <f t="shared" si="844"/>
        <v>5.9719535783365571E-2</v>
      </c>
      <c r="BY573" s="131">
        <f t="shared" si="844"/>
        <v>7.1704195770038587E-2</v>
      </c>
      <c r="BZ573" s="132">
        <f t="shared" si="844"/>
        <v>7.0622272813507872E-2</v>
      </c>
      <c r="CA573" s="133">
        <f t="shared" si="844"/>
        <v>5.4262911194628602E-2</v>
      </c>
      <c r="CB573" s="130">
        <f t="shared" si="844"/>
        <v>3.6681595222862018E-2</v>
      </c>
      <c r="CC573" s="131">
        <f t="shared" si="844"/>
        <v>7.5581873509334652E-2</v>
      </c>
      <c r="CD573" s="132">
        <f t="shared" si="844"/>
        <v>3.3685936219212301E-2</v>
      </c>
      <c r="CE573" s="133">
        <f t="shared" si="844"/>
        <v>8.2354520437613266E-2</v>
      </c>
      <c r="CF573" s="130">
        <f t="shared" si="844"/>
        <v>5.2646779716961668E-2</v>
      </c>
      <c r="CG573" s="131">
        <f t="shared" si="844"/>
        <v>8.0865746549560857E-2</v>
      </c>
      <c r="CH573" s="132">
        <f t="shared" si="844"/>
        <v>6.8689864718223248E-2</v>
      </c>
      <c r="CI573" s="130">
        <f t="shared" si="844"/>
        <v>4.5519324442175567E-2</v>
      </c>
      <c r="CJ573" s="136">
        <f t="shared" si="844"/>
        <v>6.1915171340053782E-2</v>
      </c>
      <c r="CK573" s="137">
        <f t="shared" si="844"/>
        <v>6.6635379493462765E-2</v>
      </c>
    </row>
    <row r="574" spans="1:89" ht="15" thickTop="1" thickBot="1">
      <c r="A574" s="138" t="s">
        <v>23</v>
      </c>
      <c r="B574" s="192">
        <v>3582</v>
      </c>
      <c r="C574" s="193">
        <v>1063</v>
      </c>
      <c r="D574" s="194">
        <v>1591</v>
      </c>
      <c r="E574" s="195">
        <v>860</v>
      </c>
      <c r="F574" s="192">
        <v>769</v>
      </c>
      <c r="G574" s="196">
        <v>473</v>
      </c>
      <c r="H574" s="194">
        <v>1807</v>
      </c>
      <c r="I574" s="195">
        <v>1734</v>
      </c>
      <c r="J574" s="192">
        <v>354</v>
      </c>
      <c r="K574" s="196">
        <v>740</v>
      </c>
      <c r="L574" s="194">
        <v>435</v>
      </c>
      <c r="M574" s="192">
        <v>1698</v>
      </c>
      <c r="N574" s="197">
        <v>1368</v>
      </c>
      <c r="O574" s="198">
        <v>2732</v>
      </c>
      <c r="P574" s="192">
        <v>861</v>
      </c>
      <c r="Q574" s="196">
        <v>1196</v>
      </c>
      <c r="R574" s="194">
        <v>1203</v>
      </c>
      <c r="S574" s="195">
        <v>1564</v>
      </c>
      <c r="T574" s="192">
        <v>380</v>
      </c>
      <c r="U574" s="196">
        <v>902</v>
      </c>
      <c r="V574" s="194">
        <v>772</v>
      </c>
      <c r="W574" s="195">
        <v>2352</v>
      </c>
      <c r="X574" s="192">
        <v>1004</v>
      </c>
      <c r="Y574" s="196">
        <v>1066</v>
      </c>
      <c r="Z574" s="194">
        <v>3152</v>
      </c>
      <c r="AA574" s="192">
        <v>2483</v>
      </c>
      <c r="AB574" s="173">
        <f t="shared" si="834"/>
        <v>17278</v>
      </c>
      <c r="AC574" s="174">
        <f t="shared" si="837"/>
        <v>18863</v>
      </c>
      <c r="AE574" s="316"/>
      <c r="AF574" s="117" t="s">
        <v>14</v>
      </c>
      <c r="AG574" s="118" t="s">
        <v>15</v>
      </c>
      <c r="AH574" s="119" t="s">
        <v>14</v>
      </c>
      <c r="AI574" s="120" t="s">
        <v>15</v>
      </c>
      <c r="AJ574" s="117" t="s">
        <v>14</v>
      </c>
      <c r="AK574" s="118" t="s">
        <v>15</v>
      </c>
      <c r="AL574" s="119" t="s">
        <v>14</v>
      </c>
      <c r="AM574" s="120" t="s">
        <v>15</v>
      </c>
      <c r="AN574" s="117" t="s">
        <v>14</v>
      </c>
      <c r="AO574" s="118" t="s">
        <v>15</v>
      </c>
      <c r="AP574" s="119" t="s">
        <v>14</v>
      </c>
      <c r="AQ574" s="117" t="s">
        <v>15</v>
      </c>
      <c r="AR574" s="121" t="s">
        <v>14</v>
      </c>
      <c r="AS574" s="122" t="s">
        <v>15</v>
      </c>
      <c r="AT574" s="117" t="s">
        <v>14</v>
      </c>
      <c r="AU574" s="118" t="s">
        <v>15</v>
      </c>
      <c r="AV574" s="119" t="s">
        <v>14</v>
      </c>
      <c r="AW574" s="120" t="s">
        <v>15</v>
      </c>
      <c r="AX574" s="117" t="s">
        <v>14</v>
      </c>
      <c r="AY574" s="118" t="s">
        <v>15</v>
      </c>
      <c r="AZ574" s="119" t="s">
        <v>14</v>
      </c>
      <c r="BA574" s="120" t="s">
        <v>15</v>
      </c>
      <c r="BB574" s="117" t="s">
        <v>14</v>
      </c>
      <c r="BC574" s="118" t="s">
        <v>15</v>
      </c>
      <c r="BD574" s="28" t="s">
        <v>14</v>
      </c>
      <c r="BE574" s="123" t="s">
        <v>15</v>
      </c>
      <c r="BF574" s="177" t="s">
        <v>14</v>
      </c>
      <c r="BG574" s="178" t="s">
        <v>15</v>
      </c>
      <c r="BI574" s="138" t="s">
        <v>23</v>
      </c>
      <c r="BJ574" s="130">
        <f t="shared" ref="BJ574:CK574" si="845">B574/B591</f>
        <v>6.2371582796447847E-2</v>
      </c>
      <c r="BK574" s="131">
        <f t="shared" si="845"/>
        <v>3.1331053996698895E-2</v>
      </c>
      <c r="BL574" s="132">
        <f t="shared" si="845"/>
        <v>6.6214416514066926E-2</v>
      </c>
      <c r="BM574" s="133">
        <f t="shared" si="845"/>
        <v>4.3179193653662698E-2</v>
      </c>
      <c r="BN574" s="130">
        <f t="shared" si="845"/>
        <v>6.3017290830123737E-2</v>
      </c>
      <c r="BO574" s="131">
        <f t="shared" si="845"/>
        <v>5.860488167513319E-2</v>
      </c>
      <c r="BP574" s="132">
        <f t="shared" si="845"/>
        <v>6.5663723245757477E-2</v>
      </c>
      <c r="BQ574" s="133">
        <f t="shared" si="845"/>
        <v>4.3535023851368315E-2</v>
      </c>
      <c r="BR574" s="130">
        <f t="shared" si="845"/>
        <v>5.4570679821180822E-2</v>
      </c>
      <c r="BS574" s="131">
        <f t="shared" si="845"/>
        <v>9.2097075295581823E-2</v>
      </c>
      <c r="BT574" s="132">
        <f t="shared" si="845"/>
        <v>3.639253743830001E-2</v>
      </c>
      <c r="BU574" s="130">
        <f t="shared" si="845"/>
        <v>7.4844624674923962E-2</v>
      </c>
      <c r="BV574" s="134">
        <f t="shared" si="845"/>
        <v>5.2291579068078436E-2</v>
      </c>
      <c r="BW574" s="135">
        <f t="shared" si="845"/>
        <v>7.5979642350585422E-2</v>
      </c>
      <c r="BX574" s="130">
        <f t="shared" si="845"/>
        <v>5.2043036750483558E-2</v>
      </c>
      <c r="BY574" s="131">
        <f t="shared" si="845"/>
        <v>5.841840472817858E-2</v>
      </c>
      <c r="BZ574" s="132">
        <f t="shared" si="845"/>
        <v>5.7057484348321003E-2</v>
      </c>
      <c r="CA574" s="133">
        <f t="shared" si="845"/>
        <v>6.604450825556353E-2</v>
      </c>
      <c r="CB574" s="130">
        <f t="shared" si="845"/>
        <v>4.0520366815952231E-2</v>
      </c>
      <c r="CC574" s="131">
        <f t="shared" si="845"/>
        <v>7.4183732214820303E-2</v>
      </c>
      <c r="CD574" s="132">
        <f t="shared" si="845"/>
        <v>3.0133885007221202E-2</v>
      </c>
      <c r="CE574" s="133">
        <f t="shared" si="845"/>
        <v>7.8931471910866496E-2</v>
      </c>
      <c r="CF574" s="130">
        <f t="shared" si="845"/>
        <v>4.1424268680117178E-2</v>
      </c>
      <c r="CG574" s="131">
        <f t="shared" si="845"/>
        <v>6.6875784190715187E-2</v>
      </c>
      <c r="CH574" s="132">
        <f t="shared" si="845"/>
        <v>5.7006438544454897E-2</v>
      </c>
      <c r="CI574" s="130">
        <f t="shared" si="845"/>
        <v>5.2815178780337355E-2</v>
      </c>
      <c r="CJ574" s="136">
        <f t="shared" si="845"/>
        <v>5.4344441473886174E-2</v>
      </c>
      <c r="CK574" s="137">
        <f t="shared" si="845"/>
        <v>5.9413082028038765E-2</v>
      </c>
    </row>
    <row r="575" spans="1:89" ht="14" thickTop="1">
      <c r="A575" s="147" t="s">
        <v>24</v>
      </c>
      <c r="B575" s="206">
        <v>3806</v>
      </c>
      <c r="C575" s="200">
        <v>1330</v>
      </c>
      <c r="D575" s="201">
        <v>1562</v>
      </c>
      <c r="E575" s="202">
        <v>811</v>
      </c>
      <c r="F575" s="199">
        <v>761</v>
      </c>
      <c r="G575" s="203">
        <v>425</v>
      </c>
      <c r="H575" s="201">
        <v>1770</v>
      </c>
      <c r="I575" s="202">
        <v>2258</v>
      </c>
      <c r="J575" s="199">
        <v>347</v>
      </c>
      <c r="K575" s="203">
        <v>594</v>
      </c>
      <c r="L575" s="201">
        <v>475</v>
      </c>
      <c r="M575" s="199">
        <v>1691</v>
      </c>
      <c r="N575" s="204">
        <v>1316</v>
      </c>
      <c r="O575" s="207">
        <v>2349</v>
      </c>
      <c r="P575" s="199">
        <v>725</v>
      </c>
      <c r="Q575" s="203">
        <v>983</v>
      </c>
      <c r="R575" s="201">
        <v>1219</v>
      </c>
      <c r="S575" s="202">
        <v>1288</v>
      </c>
      <c r="T575" s="199">
        <v>429</v>
      </c>
      <c r="U575" s="203">
        <v>682</v>
      </c>
      <c r="V575" s="201">
        <v>851</v>
      </c>
      <c r="W575" s="208">
        <v>2262</v>
      </c>
      <c r="X575" s="199">
        <v>941</v>
      </c>
      <c r="Y575" s="203">
        <v>883</v>
      </c>
      <c r="Z575" s="201">
        <v>2929</v>
      </c>
      <c r="AA575" s="199">
        <v>2663</v>
      </c>
      <c r="AB575" s="173">
        <f t="shared" si="834"/>
        <v>17131</v>
      </c>
      <c r="AC575" s="174">
        <f t="shared" si="837"/>
        <v>18219</v>
      </c>
      <c r="AE575" s="254" t="str">
        <f>$AE$17</f>
        <v>17:00 - 17:59</v>
      </c>
      <c r="AF575" s="127">
        <f t="shared" ref="AF575:AO577" si="846">SUMIF($A$9:$A$32,$AE575,B$567:B$590)</f>
        <v>2585</v>
      </c>
      <c r="AG575" s="189">
        <f t="shared" si="846"/>
        <v>3013</v>
      </c>
      <c r="AH575" s="128">
        <f t="shared" si="846"/>
        <v>1831</v>
      </c>
      <c r="AI575" s="181">
        <f t="shared" si="846"/>
        <v>1569</v>
      </c>
      <c r="AJ575" s="127">
        <f t="shared" si="846"/>
        <v>1108</v>
      </c>
      <c r="AK575" s="129">
        <f t="shared" si="846"/>
        <v>516</v>
      </c>
      <c r="AL575" s="128">
        <f t="shared" si="846"/>
        <v>2141</v>
      </c>
      <c r="AM575" s="181">
        <f t="shared" si="846"/>
        <v>3524</v>
      </c>
      <c r="AN575" s="127">
        <f t="shared" si="846"/>
        <v>744</v>
      </c>
      <c r="AO575" s="129">
        <f t="shared" si="846"/>
        <v>313</v>
      </c>
      <c r="AP575" s="128">
        <f t="shared" ref="AP575:AY577" si="847">SUMIF($A$9:$A$32,$AE575,L$567:L$590)</f>
        <v>1528</v>
      </c>
      <c r="AQ575" s="127">
        <f t="shared" si="847"/>
        <v>1053</v>
      </c>
      <c r="AR575" s="180">
        <f t="shared" si="847"/>
        <v>2214</v>
      </c>
      <c r="AS575" s="182">
        <f t="shared" si="847"/>
        <v>2242</v>
      </c>
      <c r="AT575" s="127">
        <f t="shared" si="847"/>
        <v>1365</v>
      </c>
      <c r="AU575" s="129">
        <f t="shared" si="847"/>
        <v>1414</v>
      </c>
      <c r="AV575" s="128">
        <f t="shared" si="847"/>
        <v>1391</v>
      </c>
      <c r="AW575" s="181">
        <f t="shared" si="847"/>
        <v>1859</v>
      </c>
      <c r="AX575" s="127">
        <f t="shared" si="847"/>
        <v>1131</v>
      </c>
      <c r="AY575" s="129">
        <f t="shared" si="847"/>
        <v>462</v>
      </c>
      <c r="AZ575" s="128">
        <f t="shared" ref="AZ575:BE577" si="848">SUMIF($A$9:$A$32,$AE575,V$567:V$590)</f>
        <v>2619</v>
      </c>
      <c r="BA575" s="181">
        <f t="shared" si="848"/>
        <v>1706</v>
      </c>
      <c r="BB575" s="127">
        <f t="shared" si="848"/>
        <v>2822</v>
      </c>
      <c r="BC575" s="129">
        <f t="shared" si="848"/>
        <v>903</v>
      </c>
      <c r="BD575" s="187">
        <f t="shared" si="848"/>
        <v>4200</v>
      </c>
      <c r="BE575" s="188">
        <f t="shared" si="848"/>
        <v>4163</v>
      </c>
      <c r="BF575" s="171">
        <f>AF575+AH575+AJ575+AL575+AN575+AP575+AR575+AT575+AV575+AX575+AZ575+BB575+BD575</f>
        <v>25679</v>
      </c>
      <c r="BG575" s="172">
        <f>AG575+AI575+AK575+AM575+AO575+AQ575+AS575+AU575+AW575+AY575+BA575+BC575+BE575</f>
        <v>22737</v>
      </c>
      <c r="BI575" s="147" t="s">
        <v>24</v>
      </c>
      <c r="BJ575" s="130">
        <f t="shared" ref="BJ575:CK575" si="849">B575/B591</f>
        <v>6.6271983283997915E-2</v>
      </c>
      <c r="BK575" s="131">
        <f t="shared" si="849"/>
        <v>3.9200660221645839E-2</v>
      </c>
      <c r="BL575" s="132">
        <f t="shared" si="849"/>
        <v>6.5007491260196434E-2</v>
      </c>
      <c r="BM575" s="133">
        <f t="shared" si="849"/>
        <v>4.0718983782698198E-2</v>
      </c>
      <c r="BN575" s="130">
        <f t="shared" si="849"/>
        <v>6.2361714332541181E-2</v>
      </c>
      <c r="BO575" s="131">
        <f t="shared" si="849"/>
        <v>5.2657663238756043E-2</v>
      </c>
      <c r="BP575" s="132">
        <f t="shared" si="849"/>
        <v>6.4319197645263268E-2</v>
      </c>
      <c r="BQ575" s="133">
        <f t="shared" si="849"/>
        <v>5.6690936480040172E-2</v>
      </c>
      <c r="BR575" s="130">
        <f t="shared" si="849"/>
        <v>5.3491598581778946E-2</v>
      </c>
      <c r="BS575" s="131">
        <f t="shared" si="849"/>
        <v>7.3926571250777853E-2</v>
      </c>
      <c r="BT575" s="132">
        <f t="shared" si="849"/>
        <v>3.9738977662511506E-2</v>
      </c>
      <c r="BU575" s="130">
        <f t="shared" si="849"/>
        <v>7.4536077930092121E-2</v>
      </c>
      <c r="BV575" s="134">
        <f t="shared" si="849"/>
        <v>5.0303887466075455E-2</v>
      </c>
      <c r="BW575" s="135">
        <f t="shared" si="849"/>
        <v>6.5328030703340104E-2</v>
      </c>
      <c r="BX575" s="130">
        <f t="shared" si="849"/>
        <v>4.3822533849129597E-2</v>
      </c>
      <c r="BY575" s="131">
        <f t="shared" si="849"/>
        <v>4.8014458066722027E-2</v>
      </c>
      <c r="BZ575" s="132">
        <f t="shared" si="849"/>
        <v>5.7816353633086702E-2</v>
      </c>
      <c r="CA575" s="133">
        <f t="shared" si="849"/>
        <v>5.4389595033993494E-2</v>
      </c>
      <c r="CB575" s="130">
        <f t="shared" si="849"/>
        <v>4.5745361484325016E-2</v>
      </c>
      <c r="CC575" s="131">
        <f t="shared" si="849"/>
        <v>5.6090138991693399E-2</v>
      </c>
      <c r="CD575" s="132">
        <f t="shared" si="849"/>
        <v>3.3217533861587101E-2</v>
      </c>
      <c r="CE575" s="133">
        <f t="shared" si="849"/>
        <v>7.5911134975501712E-2</v>
      </c>
      <c r="CF575" s="130">
        <f t="shared" si="849"/>
        <v>3.8824937079671579E-2</v>
      </c>
      <c r="CG575" s="131">
        <f t="shared" si="849"/>
        <v>5.5395232120451693E-2</v>
      </c>
      <c r="CH575" s="132">
        <f t="shared" si="849"/>
        <v>5.2973305360630836E-2</v>
      </c>
      <c r="CI575" s="130">
        <f t="shared" si="849"/>
        <v>5.6643907004445576E-2</v>
      </c>
      <c r="CJ575" s="136">
        <f t="shared" si="849"/>
        <v>5.388208281566987E-2</v>
      </c>
      <c r="CK575" s="137">
        <f t="shared" si="849"/>
        <v>5.738466529549055E-2</v>
      </c>
    </row>
    <row r="576" spans="1:89">
      <c r="A576" s="138" t="s">
        <v>25</v>
      </c>
      <c r="B576" s="209">
        <v>3420</v>
      </c>
      <c r="C576" s="193">
        <v>1260</v>
      </c>
      <c r="D576" s="194">
        <v>1427</v>
      </c>
      <c r="E576" s="195">
        <v>751</v>
      </c>
      <c r="F576" s="192">
        <v>716</v>
      </c>
      <c r="G576" s="196">
        <v>425</v>
      </c>
      <c r="H576" s="194">
        <v>1799</v>
      </c>
      <c r="I576" s="195">
        <v>1950</v>
      </c>
      <c r="J576" s="192">
        <v>303</v>
      </c>
      <c r="K576" s="193">
        <v>466</v>
      </c>
      <c r="L576" s="194">
        <v>466</v>
      </c>
      <c r="M576" s="192">
        <v>1487</v>
      </c>
      <c r="N576" s="197">
        <v>1351</v>
      </c>
      <c r="O576" s="210">
        <v>2015</v>
      </c>
      <c r="P576" s="192">
        <v>834</v>
      </c>
      <c r="Q576" s="193">
        <v>943</v>
      </c>
      <c r="R576" s="194">
        <v>1066</v>
      </c>
      <c r="S576" s="195">
        <v>1091</v>
      </c>
      <c r="T576" s="201">
        <v>416</v>
      </c>
      <c r="U576" s="192">
        <v>614</v>
      </c>
      <c r="V576" s="194">
        <v>932</v>
      </c>
      <c r="W576" s="211">
        <v>1696</v>
      </c>
      <c r="X576" s="192">
        <v>997</v>
      </c>
      <c r="Y576" s="196">
        <v>779</v>
      </c>
      <c r="Z576" s="194">
        <v>2948</v>
      </c>
      <c r="AA576" s="192">
        <v>2315</v>
      </c>
      <c r="AB576" s="173">
        <f t="shared" si="834"/>
        <v>16675</v>
      </c>
      <c r="AC576" s="174">
        <f t="shared" si="837"/>
        <v>15792</v>
      </c>
      <c r="AE576" s="255" t="str">
        <f>$AE$18</f>
        <v>18:00 - 18:59</v>
      </c>
      <c r="AF576" s="127">
        <f t="shared" si="846"/>
        <v>2643</v>
      </c>
      <c r="AG576" s="193">
        <f t="shared" si="846"/>
        <v>5380</v>
      </c>
      <c r="AH576" s="194">
        <f t="shared" si="846"/>
        <v>1624</v>
      </c>
      <c r="AI576" s="195">
        <f t="shared" si="846"/>
        <v>2253</v>
      </c>
      <c r="AJ576" s="192">
        <f t="shared" si="846"/>
        <v>848</v>
      </c>
      <c r="AK576" s="196">
        <f t="shared" si="846"/>
        <v>745</v>
      </c>
      <c r="AL576" s="194">
        <f t="shared" si="846"/>
        <v>2256</v>
      </c>
      <c r="AM576" s="195">
        <f t="shared" si="846"/>
        <v>4516</v>
      </c>
      <c r="AN576" s="192">
        <f t="shared" si="846"/>
        <v>634</v>
      </c>
      <c r="AO576" s="196">
        <f t="shared" si="846"/>
        <v>326</v>
      </c>
      <c r="AP576" s="194">
        <f t="shared" si="847"/>
        <v>1606</v>
      </c>
      <c r="AQ576" s="192">
        <f t="shared" si="847"/>
        <v>1070</v>
      </c>
      <c r="AR576" s="197">
        <f t="shared" si="847"/>
        <v>2488</v>
      </c>
      <c r="AS576" s="198">
        <f t="shared" si="847"/>
        <v>2007</v>
      </c>
      <c r="AT576" s="192">
        <f t="shared" si="847"/>
        <v>1263</v>
      </c>
      <c r="AU576" s="196">
        <f t="shared" si="847"/>
        <v>1414</v>
      </c>
      <c r="AV576" s="194">
        <f t="shared" si="847"/>
        <v>1392</v>
      </c>
      <c r="AW576" s="195">
        <f t="shared" si="847"/>
        <v>1890</v>
      </c>
      <c r="AX576" s="192">
        <f t="shared" si="847"/>
        <v>1052</v>
      </c>
      <c r="AY576" s="196">
        <f t="shared" si="847"/>
        <v>381</v>
      </c>
      <c r="AZ576" s="194">
        <f t="shared" si="848"/>
        <v>2840</v>
      </c>
      <c r="BA576" s="195">
        <f t="shared" si="848"/>
        <v>1348</v>
      </c>
      <c r="BB576" s="192">
        <f t="shared" si="848"/>
        <v>2606</v>
      </c>
      <c r="BC576" s="196">
        <f t="shared" si="848"/>
        <v>811</v>
      </c>
      <c r="BD576" s="194">
        <f t="shared" si="848"/>
        <v>3403</v>
      </c>
      <c r="BE576" s="192">
        <f t="shared" si="848"/>
        <v>4143</v>
      </c>
      <c r="BF576" s="173">
        <f>SUM(AF576,AH576,AJ576,AL576,AN576,AP576,AR576,AT576,AV576,AX576,AZ576,BB576,BD576)</f>
        <v>24655</v>
      </c>
      <c r="BG576" s="174">
        <f>SUM(AG576,AI576,AK576,AM576,AO576,AQ576,AS576,AU576,AW576,AY576,BA576,BC576,BE576)</f>
        <v>26284</v>
      </c>
      <c r="BI576" s="138" t="s">
        <v>25</v>
      </c>
      <c r="BJ576" s="130">
        <f t="shared" ref="BJ576:CK576" si="850">B576/B591</f>
        <v>5.9550757443844679E-2</v>
      </c>
      <c r="BK576" s="131">
        <f t="shared" si="850"/>
        <v>3.713746757840132E-2</v>
      </c>
      <c r="BL576" s="132">
        <f t="shared" si="850"/>
        <v>5.938904611286832E-2</v>
      </c>
      <c r="BM576" s="133">
        <f t="shared" si="850"/>
        <v>3.7706481899884521E-2</v>
      </c>
      <c r="BN576" s="130">
        <f t="shared" si="850"/>
        <v>5.8674096533639267E-2</v>
      </c>
      <c r="BO576" s="131">
        <f t="shared" si="850"/>
        <v>5.2657663238756043E-2</v>
      </c>
      <c r="BP576" s="132">
        <f t="shared" si="850"/>
        <v>6.5373015007812785E-2</v>
      </c>
      <c r="BQ576" s="133">
        <f t="shared" si="850"/>
        <v>4.8958071805171983E-2</v>
      </c>
      <c r="BR576" s="130">
        <f t="shared" si="850"/>
        <v>4.6708802219824264E-2</v>
      </c>
      <c r="BS576" s="131">
        <f t="shared" si="850"/>
        <v>5.7996266334785315E-2</v>
      </c>
      <c r="BT576" s="132">
        <f t="shared" si="850"/>
        <v>3.8986028612063919E-2</v>
      </c>
      <c r="BU576" s="130">
        <f t="shared" si="850"/>
        <v>6.5544144223564152E-2</v>
      </c>
      <c r="BV576" s="134">
        <f t="shared" si="850"/>
        <v>5.1641756813577459E-2</v>
      </c>
      <c r="BW576" s="135">
        <f t="shared" si="850"/>
        <v>5.6039157883026949E-2</v>
      </c>
      <c r="BX576" s="130">
        <f t="shared" si="850"/>
        <v>5.0411025145067699E-2</v>
      </c>
      <c r="BY576" s="131">
        <f t="shared" si="850"/>
        <v>4.6060665266448496E-2</v>
      </c>
      <c r="BZ576" s="132">
        <f t="shared" si="850"/>
        <v>5.0559666097514701E-2</v>
      </c>
      <c r="CA576" s="133">
        <f t="shared" si="850"/>
        <v>4.6070689582365612E-2</v>
      </c>
      <c r="CB576" s="130">
        <f t="shared" si="850"/>
        <v>4.4359138409042438E-2</v>
      </c>
      <c r="CC576" s="131">
        <f t="shared" si="850"/>
        <v>5.0497573813635989E-2</v>
      </c>
      <c r="CD576" s="132">
        <f t="shared" si="850"/>
        <v>3.6379249775557204E-2</v>
      </c>
      <c r="CE576" s="133">
        <f t="shared" si="850"/>
        <v>5.6916571581985369E-2</v>
      </c>
      <c r="CF576" s="130">
        <f t="shared" si="850"/>
        <v>4.1135454057845446E-2</v>
      </c>
      <c r="CG576" s="131">
        <f t="shared" si="850"/>
        <v>4.8870765370138021E-2</v>
      </c>
      <c r="CH576" s="132">
        <f t="shared" si="850"/>
        <v>5.3316935542212257E-2</v>
      </c>
      <c r="CI576" s="130">
        <f t="shared" si="850"/>
        <v>4.924169910450301E-2</v>
      </c>
      <c r="CJ576" s="136">
        <f t="shared" si="850"/>
        <v>5.2447827386100931E-2</v>
      </c>
      <c r="CK576" s="137">
        <f t="shared" si="850"/>
        <v>4.9740305963356213E-2</v>
      </c>
    </row>
    <row r="577" spans="1:89" ht="14" thickBot="1">
      <c r="A577" s="147" t="s">
        <v>26</v>
      </c>
      <c r="B577" s="206">
        <v>2938</v>
      </c>
      <c r="C577" s="200">
        <v>1356</v>
      </c>
      <c r="D577" s="201">
        <v>1216</v>
      </c>
      <c r="E577" s="202">
        <v>948</v>
      </c>
      <c r="F577" s="199">
        <v>566</v>
      </c>
      <c r="G577" s="203">
        <v>436</v>
      </c>
      <c r="H577" s="201">
        <v>1913</v>
      </c>
      <c r="I577" s="202">
        <v>1826</v>
      </c>
      <c r="J577" s="199">
        <v>333</v>
      </c>
      <c r="K577" s="200">
        <v>366</v>
      </c>
      <c r="L577" s="201">
        <v>500</v>
      </c>
      <c r="M577" s="199">
        <v>1379</v>
      </c>
      <c r="N577" s="204">
        <v>1287</v>
      </c>
      <c r="O577" s="207">
        <v>1956</v>
      </c>
      <c r="P577" s="199">
        <v>809</v>
      </c>
      <c r="Q577" s="200">
        <v>1101</v>
      </c>
      <c r="R577" s="201">
        <v>1216</v>
      </c>
      <c r="S577" s="202">
        <v>1538</v>
      </c>
      <c r="T577" s="199">
        <v>421</v>
      </c>
      <c r="U577" s="203">
        <v>697</v>
      </c>
      <c r="V577" s="201">
        <v>1001</v>
      </c>
      <c r="W577" s="208">
        <v>2001</v>
      </c>
      <c r="X577" s="199">
        <v>977</v>
      </c>
      <c r="Y577" s="203">
        <v>875</v>
      </c>
      <c r="Z577" s="201">
        <v>2902</v>
      </c>
      <c r="AA577" s="199">
        <v>2673</v>
      </c>
      <c r="AB577" s="173">
        <f t="shared" si="834"/>
        <v>16079</v>
      </c>
      <c r="AC577" s="174">
        <f t="shared" si="837"/>
        <v>17152</v>
      </c>
      <c r="AE577" s="254" t="str">
        <f>$AE$19</f>
        <v>19:00 - 19:59</v>
      </c>
      <c r="AF577" s="127">
        <f t="shared" si="846"/>
        <v>2189</v>
      </c>
      <c r="AG577" s="200">
        <f t="shared" si="846"/>
        <v>2843</v>
      </c>
      <c r="AH577" s="201">
        <f t="shared" si="846"/>
        <v>1176</v>
      </c>
      <c r="AI577" s="202">
        <f t="shared" si="846"/>
        <v>953</v>
      </c>
      <c r="AJ577" s="199">
        <f t="shared" si="846"/>
        <v>653</v>
      </c>
      <c r="AK577" s="203">
        <f t="shared" si="846"/>
        <v>314</v>
      </c>
      <c r="AL577" s="201">
        <f t="shared" si="846"/>
        <v>1819</v>
      </c>
      <c r="AM577" s="202">
        <f t="shared" si="846"/>
        <v>1752</v>
      </c>
      <c r="AN577" s="199">
        <f t="shared" si="846"/>
        <v>409</v>
      </c>
      <c r="AO577" s="203">
        <f t="shared" si="846"/>
        <v>132</v>
      </c>
      <c r="AP577" s="201">
        <f t="shared" si="847"/>
        <v>1152</v>
      </c>
      <c r="AQ577" s="199">
        <f t="shared" si="847"/>
        <v>679</v>
      </c>
      <c r="AR577" s="204">
        <f t="shared" si="847"/>
        <v>1774</v>
      </c>
      <c r="AS577" s="205">
        <f t="shared" si="847"/>
        <v>1564</v>
      </c>
      <c r="AT577" s="199">
        <f t="shared" si="847"/>
        <v>1148</v>
      </c>
      <c r="AU577" s="203">
        <f t="shared" si="847"/>
        <v>1260</v>
      </c>
      <c r="AV577" s="201">
        <f t="shared" si="847"/>
        <v>1112</v>
      </c>
      <c r="AW577" s="202">
        <f t="shared" si="847"/>
        <v>1416</v>
      </c>
      <c r="AX577" s="199">
        <f t="shared" si="847"/>
        <v>691</v>
      </c>
      <c r="AY577" s="203">
        <f t="shared" si="847"/>
        <v>346</v>
      </c>
      <c r="AZ577" s="201">
        <f t="shared" si="848"/>
        <v>2148</v>
      </c>
      <c r="BA577" s="202">
        <f t="shared" si="848"/>
        <v>1165</v>
      </c>
      <c r="BB577" s="199">
        <f t="shared" si="848"/>
        <v>1861</v>
      </c>
      <c r="BC577" s="203">
        <f t="shared" si="848"/>
        <v>763</v>
      </c>
      <c r="BD577" s="201">
        <f t="shared" si="848"/>
        <v>3605</v>
      </c>
      <c r="BE577" s="199">
        <f t="shared" si="848"/>
        <v>3892</v>
      </c>
      <c r="BF577" s="173">
        <f>SUM(AF577,AH577,AJ577,AL577,AN577,AP577,AR577,AT577,AV577,AX577,AZ577,BB577,BD577)</f>
        <v>19737</v>
      </c>
      <c r="BG577" s="174">
        <f>SUM(AG577,AI577,AK577,AM577,AO577,AQ577,AS577,AU577,AW577,AY577,BA577,BC577,BE577)</f>
        <v>17079</v>
      </c>
      <c r="BI577" s="147" t="s">
        <v>26</v>
      </c>
      <c r="BJ577" s="130">
        <f t="shared" ref="BJ577:CK577" si="851">B577/B591</f>
        <v>5.1157931394741424E-2</v>
      </c>
      <c r="BK577" s="131">
        <f t="shared" si="851"/>
        <v>3.9966988917708085E-2</v>
      </c>
      <c r="BL577" s="132">
        <f t="shared" si="851"/>
        <v>5.0607624438155488E-2</v>
      </c>
      <c r="BM577" s="133">
        <f t="shared" si="851"/>
        <v>4.7597529748456095E-2</v>
      </c>
      <c r="BN577" s="130">
        <f t="shared" si="851"/>
        <v>4.6382037203966241E-2</v>
      </c>
      <c r="BO577" s="131">
        <f t="shared" si="851"/>
        <v>5.4020567463759141E-2</v>
      </c>
      <c r="BP577" s="132">
        <f t="shared" si="851"/>
        <v>6.9515607398524651E-2</v>
      </c>
      <c r="BQ577" s="133">
        <f t="shared" si="851"/>
        <v>4.5844840572432842E-2</v>
      </c>
      <c r="BR577" s="130">
        <f t="shared" si="851"/>
        <v>5.133343610297518E-2</v>
      </c>
      <c r="BS577" s="131">
        <f t="shared" si="851"/>
        <v>4.5550715619166147E-2</v>
      </c>
      <c r="BT577" s="132">
        <f t="shared" si="851"/>
        <v>4.1830502802643686E-2</v>
      </c>
      <c r="BU577" s="130">
        <f t="shared" si="851"/>
        <v>6.0783708731872881E-2</v>
      </c>
      <c r="BV577" s="134">
        <f t="shared" si="851"/>
        <v>4.9195367149573795E-2</v>
      </c>
      <c r="BW577" s="135">
        <f t="shared" si="851"/>
        <v>5.4398309091414743E-2</v>
      </c>
      <c r="BX577" s="130">
        <f t="shared" si="851"/>
        <v>4.8899903288201159E-2</v>
      </c>
      <c r="BY577" s="131">
        <f t="shared" si="851"/>
        <v>5.377814682752894E-2</v>
      </c>
      <c r="BZ577" s="132">
        <f t="shared" si="851"/>
        <v>5.7674065642193136E-2</v>
      </c>
      <c r="CA577" s="133">
        <f t="shared" si="851"/>
        <v>6.4946581647734467E-2</v>
      </c>
      <c r="CB577" s="130">
        <f t="shared" si="851"/>
        <v>4.4892301130304971E-2</v>
      </c>
      <c r="CC577" s="131">
        <f t="shared" si="851"/>
        <v>5.7323793075088413E-2</v>
      </c>
      <c r="CD577" s="132">
        <f t="shared" si="851"/>
        <v>3.9072563331902101E-2</v>
      </c>
      <c r="CE577" s="133">
        <f t="shared" si="851"/>
        <v>6.7152157862943818E-2</v>
      </c>
      <c r="CF577" s="130">
        <f t="shared" si="851"/>
        <v>4.0310269422783346E-2</v>
      </c>
      <c r="CG577" s="131">
        <f t="shared" si="851"/>
        <v>5.4893350062735255E-2</v>
      </c>
      <c r="CH577" s="132">
        <f t="shared" si="851"/>
        <v>5.2484988786804604E-2</v>
      </c>
      <c r="CI577" s="130">
        <f t="shared" si="851"/>
        <v>5.6856614128007146E-2</v>
      </c>
      <c r="CJ577" s="136">
        <f t="shared" si="851"/>
        <v>5.0573230377278372E-2</v>
      </c>
      <c r="CK577" s="137">
        <f t="shared" si="851"/>
        <v>5.4023918938923866E-2</v>
      </c>
    </row>
    <row r="578" spans="1:89" ht="15" thickTop="1" thickBot="1">
      <c r="A578" s="138" t="s">
        <v>27</v>
      </c>
      <c r="B578" s="209">
        <v>2343</v>
      </c>
      <c r="C578" s="193">
        <v>1540</v>
      </c>
      <c r="D578" s="194">
        <v>1040</v>
      </c>
      <c r="E578" s="195">
        <v>941</v>
      </c>
      <c r="F578" s="192">
        <v>569</v>
      </c>
      <c r="G578" s="196">
        <v>456</v>
      </c>
      <c r="H578" s="194">
        <v>1793</v>
      </c>
      <c r="I578" s="195">
        <v>2533</v>
      </c>
      <c r="J578" s="192">
        <v>351</v>
      </c>
      <c r="K578" s="193">
        <v>402</v>
      </c>
      <c r="L578" s="194">
        <v>609</v>
      </c>
      <c r="M578" s="192">
        <v>1107</v>
      </c>
      <c r="N578" s="197">
        <v>1393</v>
      </c>
      <c r="O578" s="210">
        <v>1867</v>
      </c>
      <c r="P578" s="192">
        <v>855</v>
      </c>
      <c r="Q578" s="193">
        <v>1016</v>
      </c>
      <c r="R578" s="194">
        <v>1055</v>
      </c>
      <c r="S578" s="195">
        <v>1219</v>
      </c>
      <c r="T578" s="192">
        <v>599</v>
      </c>
      <c r="U578" s="196">
        <v>557</v>
      </c>
      <c r="V578" s="194">
        <v>1412</v>
      </c>
      <c r="W578" s="211">
        <v>1547</v>
      </c>
      <c r="X578" s="192">
        <v>1180</v>
      </c>
      <c r="Y578" s="196">
        <v>633</v>
      </c>
      <c r="Z578" s="194">
        <v>2964</v>
      </c>
      <c r="AA578" s="192">
        <v>2563</v>
      </c>
      <c r="AB578" s="173">
        <f t="shared" si="834"/>
        <v>16163</v>
      </c>
      <c r="AC578" s="174">
        <f t="shared" si="837"/>
        <v>16381</v>
      </c>
      <c r="AE578" s="253" t="s">
        <v>13</v>
      </c>
      <c r="AF578" s="20">
        <f t="shared" ref="AF578:BG578" si="852">SUM(AF575:AF577)</f>
        <v>7417</v>
      </c>
      <c r="AG578" s="21">
        <f t="shared" si="852"/>
        <v>11236</v>
      </c>
      <c r="AH578" s="20">
        <f t="shared" si="852"/>
        <v>4631</v>
      </c>
      <c r="AI578" s="21">
        <f t="shared" si="852"/>
        <v>4775</v>
      </c>
      <c r="AJ578" s="20">
        <f t="shared" si="852"/>
        <v>2609</v>
      </c>
      <c r="AK578" s="21">
        <f t="shared" si="852"/>
        <v>1575</v>
      </c>
      <c r="AL578" s="20">
        <f t="shared" si="852"/>
        <v>6216</v>
      </c>
      <c r="AM578" s="21">
        <f t="shared" si="852"/>
        <v>9792</v>
      </c>
      <c r="AN578" s="20">
        <f t="shared" si="852"/>
        <v>1787</v>
      </c>
      <c r="AO578" s="21">
        <f t="shared" si="852"/>
        <v>771</v>
      </c>
      <c r="AP578" s="20">
        <f t="shared" si="852"/>
        <v>4286</v>
      </c>
      <c r="AQ578" s="21">
        <f t="shared" si="852"/>
        <v>2802</v>
      </c>
      <c r="AR578" s="20">
        <f t="shared" si="852"/>
        <v>6476</v>
      </c>
      <c r="AS578" s="21">
        <f t="shared" si="852"/>
        <v>5813</v>
      </c>
      <c r="AT578" s="20">
        <f t="shared" si="852"/>
        <v>3776</v>
      </c>
      <c r="AU578" s="21">
        <f t="shared" si="852"/>
        <v>4088</v>
      </c>
      <c r="AV578" s="20">
        <f t="shared" si="852"/>
        <v>3895</v>
      </c>
      <c r="AW578" s="21">
        <f t="shared" si="852"/>
        <v>5165</v>
      </c>
      <c r="AX578" s="20">
        <f t="shared" si="852"/>
        <v>2874</v>
      </c>
      <c r="AY578" s="21">
        <f t="shared" si="852"/>
        <v>1189</v>
      </c>
      <c r="AZ578" s="20">
        <f t="shared" si="852"/>
        <v>7607</v>
      </c>
      <c r="BA578" s="21">
        <f t="shared" si="852"/>
        <v>4219</v>
      </c>
      <c r="BB578" s="20">
        <f t="shared" si="852"/>
        <v>7289</v>
      </c>
      <c r="BC578" s="21">
        <f t="shared" si="852"/>
        <v>2477</v>
      </c>
      <c r="BD578" s="20">
        <f t="shared" si="852"/>
        <v>11208</v>
      </c>
      <c r="BE578" s="21">
        <f t="shared" si="852"/>
        <v>12198</v>
      </c>
      <c r="BF578" s="175">
        <f t="shared" si="852"/>
        <v>70071</v>
      </c>
      <c r="BG578" s="176">
        <f t="shared" si="852"/>
        <v>66100</v>
      </c>
      <c r="BI578" s="138" t="s">
        <v>27</v>
      </c>
      <c r="BJ578" s="130">
        <f t="shared" ref="BJ578:CK578" si="853">B578/B591</f>
        <v>4.0797492599686576E-2</v>
      </c>
      <c r="BK578" s="131">
        <f t="shared" si="853"/>
        <v>4.5390238151379395E-2</v>
      </c>
      <c r="BL578" s="132">
        <f t="shared" si="853"/>
        <v>4.3282836690527716E-2</v>
      </c>
      <c r="BM578" s="133">
        <f t="shared" si="853"/>
        <v>4.7246071195461162E-2</v>
      </c>
      <c r="BN578" s="130">
        <f t="shared" si="853"/>
        <v>4.66278783905597E-2</v>
      </c>
      <c r="BO578" s="131">
        <f t="shared" si="853"/>
        <v>5.6498575145582951E-2</v>
      </c>
      <c r="BP578" s="132">
        <f t="shared" si="853"/>
        <v>6.5154983829354265E-2</v>
      </c>
      <c r="BQ578" s="133">
        <f t="shared" si="853"/>
        <v>6.3595279939743912E-2</v>
      </c>
      <c r="BR578" s="130">
        <f t="shared" si="853"/>
        <v>5.410821643286573E-2</v>
      </c>
      <c r="BS578" s="131">
        <f t="shared" si="853"/>
        <v>5.0031113876789046E-2</v>
      </c>
      <c r="BT578" s="132">
        <f t="shared" si="853"/>
        <v>5.0949552413620008E-2</v>
      </c>
      <c r="BU578" s="130">
        <f t="shared" si="853"/>
        <v>4.8794463789835589E-2</v>
      </c>
      <c r="BV578" s="134">
        <f t="shared" si="853"/>
        <v>5.3247200030579873E-2</v>
      </c>
      <c r="BW578" s="135">
        <f t="shared" si="853"/>
        <v>5.1923130405762435E-2</v>
      </c>
      <c r="BX578" s="130">
        <f t="shared" si="853"/>
        <v>5.1680367504835588E-2</v>
      </c>
      <c r="BY578" s="131">
        <f t="shared" si="853"/>
        <v>4.9626337126947688E-2</v>
      </c>
      <c r="BZ578" s="132">
        <f t="shared" si="853"/>
        <v>5.0037943464238288E-2</v>
      </c>
      <c r="CA578" s="133">
        <f t="shared" si="853"/>
        <v>5.1475866728600987E-2</v>
      </c>
      <c r="CB578" s="130">
        <f t="shared" si="853"/>
        <v>6.3872894007251019E-2</v>
      </c>
      <c r="CC578" s="131">
        <f t="shared" si="853"/>
        <v>4.5809688296734929E-2</v>
      </c>
      <c r="CD578" s="132">
        <f t="shared" si="853"/>
        <v>5.5115344080565204E-2</v>
      </c>
      <c r="CE578" s="133">
        <f t="shared" si="853"/>
        <v>5.1916235988992553E-2</v>
      </c>
      <c r="CF578" s="130">
        <f t="shared" si="853"/>
        <v>4.8685893468663616E-2</v>
      </c>
      <c r="CG578" s="131">
        <f t="shared" si="853"/>
        <v>3.9711417816813047E-2</v>
      </c>
      <c r="CH578" s="132">
        <f t="shared" si="853"/>
        <v>5.3606308326701872E-2</v>
      </c>
      <c r="CI578" s="130">
        <f t="shared" si="853"/>
        <v>5.4516835768829895E-2</v>
      </c>
      <c r="CJ578" s="136">
        <f t="shared" si="853"/>
        <v>5.0837435324830545E-2</v>
      </c>
      <c r="CK578" s="137">
        <f t="shared" si="853"/>
        <v>5.159548834762779E-2</v>
      </c>
    </row>
    <row r="579" spans="1:89" ht="14" thickTop="1">
      <c r="A579" s="147" t="s">
        <v>28</v>
      </c>
      <c r="B579" s="206">
        <v>2011</v>
      </c>
      <c r="C579" s="200">
        <v>1928</v>
      </c>
      <c r="D579" s="201">
        <v>999</v>
      </c>
      <c r="E579" s="202">
        <v>990</v>
      </c>
      <c r="F579" s="199">
        <v>567</v>
      </c>
      <c r="G579" s="203">
        <v>413</v>
      </c>
      <c r="H579" s="201">
        <v>1862</v>
      </c>
      <c r="I579" s="202">
        <v>2658</v>
      </c>
      <c r="J579" s="199">
        <v>418</v>
      </c>
      <c r="K579" s="200">
        <v>311</v>
      </c>
      <c r="L579" s="201">
        <v>886</v>
      </c>
      <c r="M579" s="199">
        <v>953</v>
      </c>
      <c r="N579" s="204">
        <v>1666</v>
      </c>
      <c r="O579" s="207">
        <v>1632</v>
      </c>
      <c r="P579" s="199">
        <v>940</v>
      </c>
      <c r="Q579" s="200">
        <v>975</v>
      </c>
      <c r="R579" s="201">
        <v>1190</v>
      </c>
      <c r="S579" s="202">
        <v>1324</v>
      </c>
      <c r="T579" s="199">
        <v>703</v>
      </c>
      <c r="U579" s="203">
        <v>388</v>
      </c>
      <c r="V579" s="201">
        <v>2016</v>
      </c>
      <c r="W579" s="208">
        <v>1289</v>
      </c>
      <c r="X579" s="199">
        <v>1454</v>
      </c>
      <c r="Y579" s="203">
        <v>554</v>
      </c>
      <c r="Z579" s="201">
        <v>2972</v>
      </c>
      <c r="AA579" s="199">
        <v>2740</v>
      </c>
      <c r="AB579" s="173">
        <f t="shared" si="834"/>
        <v>17684</v>
      </c>
      <c r="AC579" s="174">
        <f t="shared" si="837"/>
        <v>16155</v>
      </c>
      <c r="BI579" s="147" t="s">
        <v>28</v>
      </c>
      <c r="BJ579" s="130">
        <f t="shared" ref="BJ579:CK579" si="854">B579/B591</f>
        <v>3.5016541877067736E-2</v>
      </c>
      <c r="BK579" s="131">
        <f t="shared" si="854"/>
        <v>5.6826220231077577E-2</v>
      </c>
      <c r="BL579" s="132">
        <f t="shared" si="854"/>
        <v>4.1576494090228067E-2</v>
      </c>
      <c r="BM579" s="133">
        <f t="shared" si="854"/>
        <v>4.9706281066425669E-2</v>
      </c>
      <c r="BN579" s="130">
        <f t="shared" si="854"/>
        <v>4.6463984266164056E-2</v>
      </c>
      <c r="BO579" s="131">
        <f t="shared" si="854"/>
        <v>5.1170858629661753E-2</v>
      </c>
      <c r="BP579" s="132">
        <f t="shared" si="854"/>
        <v>6.7662342381627244E-2</v>
      </c>
      <c r="BQ579" s="133">
        <f t="shared" si="854"/>
        <v>6.6733617875972887E-2</v>
      </c>
      <c r="BR579" s="130">
        <f t="shared" si="854"/>
        <v>6.4436565438569446E-2</v>
      </c>
      <c r="BS579" s="131">
        <f t="shared" si="854"/>
        <v>3.8705662725575608E-2</v>
      </c>
      <c r="BT579" s="132">
        <f t="shared" si="854"/>
        <v>7.4123650966284621E-2</v>
      </c>
      <c r="BU579" s="130">
        <f t="shared" si="854"/>
        <v>4.2006435403535061E-2</v>
      </c>
      <c r="BV579" s="134">
        <f t="shared" si="854"/>
        <v>6.3682580941095523E-2</v>
      </c>
      <c r="BW579" s="135">
        <f t="shared" si="854"/>
        <v>4.5387546235781631E-2</v>
      </c>
      <c r="BX579" s="130">
        <f t="shared" si="854"/>
        <v>5.6818181818181816E-2</v>
      </c>
      <c r="BY579" s="131">
        <f t="shared" si="854"/>
        <v>4.7623699506667318E-2</v>
      </c>
      <c r="BZ579" s="132">
        <f t="shared" si="854"/>
        <v>5.644090305444887E-2</v>
      </c>
      <c r="CA579" s="133">
        <f t="shared" si="854"/>
        <v>5.5909801106372198E-2</v>
      </c>
      <c r="CB579" s="130">
        <f t="shared" si="854"/>
        <v>7.4962678609511627E-2</v>
      </c>
      <c r="CC579" s="131">
        <f t="shared" si="854"/>
        <v>3.1910518957151079E-2</v>
      </c>
      <c r="CD579" s="132">
        <f t="shared" si="854"/>
        <v>7.8691596081033613E-2</v>
      </c>
      <c r="CE579" s="133">
        <f t="shared" si="854"/>
        <v>4.3257936774280151E-2</v>
      </c>
      <c r="CF579" s="130">
        <f t="shared" si="854"/>
        <v>5.9990922969014315E-2</v>
      </c>
      <c r="CG579" s="131">
        <f t="shared" si="854"/>
        <v>3.4755332496863238E-2</v>
      </c>
      <c r="CH579" s="132">
        <f t="shared" si="854"/>
        <v>5.3750994718946683E-2</v>
      </c>
      <c r="CI579" s="130">
        <f t="shared" si="854"/>
        <v>5.8281751855869653E-2</v>
      </c>
      <c r="CJ579" s="136">
        <f t="shared" si="854"/>
        <v>5.5621432053721671E-2</v>
      </c>
      <c r="CK579" s="137">
        <f t="shared" si="854"/>
        <v>5.0883652661981991E-2</v>
      </c>
    </row>
    <row r="580" spans="1:89">
      <c r="A580" s="138" t="s">
        <v>29</v>
      </c>
      <c r="B580" s="209">
        <v>2212</v>
      </c>
      <c r="C580" s="193">
        <v>2811</v>
      </c>
      <c r="D580" s="194">
        <v>1339</v>
      </c>
      <c r="E580" s="195">
        <v>1423</v>
      </c>
      <c r="F580" s="192">
        <v>825</v>
      </c>
      <c r="G580" s="196">
        <v>449</v>
      </c>
      <c r="H580" s="194">
        <v>1901</v>
      </c>
      <c r="I580" s="195">
        <v>2795</v>
      </c>
      <c r="J580" s="192">
        <v>521</v>
      </c>
      <c r="K580" s="193">
        <v>280</v>
      </c>
      <c r="L580" s="194">
        <v>1015</v>
      </c>
      <c r="M580" s="192">
        <v>826</v>
      </c>
      <c r="N580" s="197">
        <v>1925</v>
      </c>
      <c r="O580" s="210">
        <v>1870</v>
      </c>
      <c r="P580" s="192">
        <v>962</v>
      </c>
      <c r="Q580" s="193">
        <v>1119</v>
      </c>
      <c r="R580" s="194">
        <v>1410</v>
      </c>
      <c r="S580" s="195">
        <v>1617</v>
      </c>
      <c r="T580" s="192">
        <v>898</v>
      </c>
      <c r="U580" s="196">
        <v>366</v>
      </c>
      <c r="V580" s="194">
        <v>2332</v>
      </c>
      <c r="W580" s="211">
        <v>1183</v>
      </c>
      <c r="X580" s="192">
        <v>2131</v>
      </c>
      <c r="Y580" s="196">
        <v>477</v>
      </c>
      <c r="Z580" s="194">
        <v>3662</v>
      </c>
      <c r="AA580" s="192">
        <v>3092</v>
      </c>
      <c r="AB580" s="173">
        <f t="shared" si="834"/>
        <v>21133</v>
      </c>
      <c r="AC580" s="174">
        <f t="shared" si="837"/>
        <v>18308</v>
      </c>
      <c r="BI580" s="138" t="s">
        <v>29</v>
      </c>
      <c r="BJ580" s="130">
        <f t="shared" ref="BJ580:CK580" si="855">B580/B591</f>
        <v>3.8516454814556851E-2</v>
      </c>
      <c r="BK580" s="131">
        <f t="shared" si="855"/>
        <v>8.2851921716576279E-2</v>
      </c>
      <c r="BL580" s="132">
        <f t="shared" si="855"/>
        <v>5.5726652239054437E-2</v>
      </c>
      <c r="BM580" s="133">
        <f t="shared" si="855"/>
        <v>7.14465029873977E-2</v>
      </c>
      <c r="BN580" s="130">
        <f t="shared" si="855"/>
        <v>6.7606326313201667E-2</v>
      </c>
      <c r="BO580" s="131">
        <f t="shared" si="855"/>
        <v>5.5631272456944617E-2</v>
      </c>
      <c r="BP580" s="132">
        <f t="shared" si="855"/>
        <v>6.9079545041607612E-2</v>
      </c>
      <c r="BQ580" s="133">
        <f t="shared" si="855"/>
        <v>7.017323625407984E-2</v>
      </c>
      <c r="BR580" s="130">
        <f t="shared" si="855"/>
        <v>8.0314475104054261E-2</v>
      </c>
      <c r="BS580" s="131">
        <f t="shared" si="855"/>
        <v>3.4847542003733668E-2</v>
      </c>
      <c r="BT580" s="132">
        <f t="shared" si="855"/>
        <v>8.4915920689366681E-2</v>
      </c>
      <c r="BU580" s="130">
        <f t="shared" si="855"/>
        <v>3.640851589015736E-2</v>
      </c>
      <c r="BV580" s="134">
        <f t="shared" si="855"/>
        <v>7.3582814112610376E-2</v>
      </c>
      <c r="BW580" s="135">
        <f t="shared" si="855"/>
        <v>5.2006563395166447E-2</v>
      </c>
      <c r="BX580" s="130">
        <f t="shared" si="855"/>
        <v>5.8147969052224371E-2</v>
      </c>
      <c r="BY580" s="131">
        <f t="shared" si="855"/>
        <v>5.465735358765203E-2</v>
      </c>
      <c r="BZ580" s="132">
        <f t="shared" si="855"/>
        <v>6.6875355719977228E-2</v>
      </c>
      <c r="CA580" s="133">
        <f t="shared" si="855"/>
        <v>6.828258941767662E-2</v>
      </c>
      <c r="CB580" s="130">
        <f t="shared" si="855"/>
        <v>9.5756024738750264E-2</v>
      </c>
      <c r="CC580" s="131">
        <f t="shared" si="855"/>
        <v>3.0101159634838393E-2</v>
      </c>
      <c r="CD580" s="132">
        <f t="shared" si="855"/>
        <v>9.1026191498497208E-2</v>
      </c>
      <c r="CE580" s="133">
        <f t="shared" si="855"/>
        <v>3.9700651050406065E-2</v>
      </c>
      <c r="CF580" s="130">
        <f t="shared" si="855"/>
        <v>8.7923422865866241E-2</v>
      </c>
      <c r="CG580" s="131">
        <f t="shared" si="855"/>
        <v>2.9924717691342535E-2</v>
      </c>
      <c r="CH580" s="132">
        <f t="shared" si="855"/>
        <v>6.6230196050061488E-2</v>
      </c>
      <c r="CI580" s="130">
        <f t="shared" si="855"/>
        <v>6.5769042605236847E-2</v>
      </c>
      <c r="CJ580" s="136">
        <f t="shared" si="855"/>
        <v>6.6469561388334097E-2</v>
      </c>
      <c r="CK580" s="137">
        <f t="shared" si="855"/>
        <v>5.7664989968156374E-2</v>
      </c>
    </row>
    <row r="581" spans="1:89">
      <c r="A581" s="147" t="s">
        <v>30</v>
      </c>
      <c r="B581" s="206">
        <v>2585</v>
      </c>
      <c r="C581" s="200">
        <v>3013</v>
      </c>
      <c r="D581" s="201">
        <v>1831</v>
      </c>
      <c r="E581" s="202">
        <v>1569</v>
      </c>
      <c r="F581" s="199">
        <v>1108</v>
      </c>
      <c r="G581" s="203">
        <v>516</v>
      </c>
      <c r="H581" s="201">
        <v>2141</v>
      </c>
      <c r="I581" s="202">
        <v>3524</v>
      </c>
      <c r="J581" s="199">
        <v>744</v>
      </c>
      <c r="K581" s="200">
        <v>313</v>
      </c>
      <c r="L581" s="201">
        <v>1528</v>
      </c>
      <c r="M581" s="199">
        <v>1053</v>
      </c>
      <c r="N581" s="204">
        <v>2214</v>
      </c>
      <c r="O581" s="207">
        <v>2242</v>
      </c>
      <c r="P581" s="199">
        <v>1365</v>
      </c>
      <c r="Q581" s="200">
        <v>1414</v>
      </c>
      <c r="R581" s="201">
        <v>1391</v>
      </c>
      <c r="S581" s="202">
        <v>1859</v>
      </c>
      <c r="T581" s="199">
        <v>1131</v>
      </c>
      <c r="U581" s="203">
        <v>462</v>
      </c>
      <c r="V581" s="201">
        <v>2619</v>
      </c>
      <c r="W581" s="208">
        <v>1706</v>
      </c>
      <c r="X581" s="199">
        <v>2822</v>
      </c>
      <c r="Y581" s="203">
        <v>903</v>
      </c>
      <c r="Z581" s="201">
        <v>4200</v>
      </c>
      <c r="AA581" s="199">
        <v>4163</v>
      </c>
      <c r="AB581" s="173">
        <f t="shared" si="834"/>
        <v>25679</v>
      </c>
      <c r="AC581" s="174">
        <f t="shared" si="837"/>
        <v>22737</v>
      </c>
      <c r="BI581" s="147" t="s">
        <v>30</v>
      </c>
      <c r="BJ581" s="130">
        <f t="shared" ref="BJ581:CK581" si="856">B581/B591</f>
        <v>4.5011318126414769E-2</v>
      </c>
      <c r="BK581" s="131">
        <f t="shared" si="856"/>
        <v>8.8805706201367601E-2</v>
      </c>
      <c r="BL581" s="132">
        <f t="shared" si="856"/>
        <v>7.6202763442650243E-2</v>
      </c>
      <c r="BM581" s="133">
        <f t="shared" si="856"/>
        <v>7.8776924235577653E-2</v>
      </c>
      <c r="BN581" s="130">
        <f t="shared" si="856"/>
        <v>9.0797344915184791E-2</v>
      </c>
      <c r="BO581" s="131">
        <f t="shared" si="856"/>
        <v>6.3932598191054388E-2</v>
      </c>
      <c r="BP581" s="132">
        <f t="shared" si="856"/>
        <v>7.7800792179948397E-2</v>
      </c>
      <c r="BQ581" s="133">
        <f t="shared" si="856"/>
        <v>8.8476023098167211E-2</v>
      </c>
      <c r="BR581" s="130">
        <f t="shared" si="856"/>
        <v>0.11469092030214274</v>
      </c>
      <c r="BS581" s="131">
        <f t="shared" si="856"/>
        <v>3.895457373988799E-2</v>
      </c>
      <c r="BT581" s="132">
        <f t="shared" si="856"/>
        <v>0.12783401656487911</v>
      </c>
      <c r="BU581" s="130">
        <f t="shared" si="856"/>
        <v>4.641424604398995E-2</v>
      </c>
      <c r="BV581" s="134">
        <f t="shared" si="856"/>
        <v>8.4629792439126938E-2</v>
      </c>
      <c r="BW581" s="135">
        <f t="shared" si="856"/>
        <v>6.2352254081263735E-2</v>
      </c>
      <c r="BX581" s="130">
        <f t="shared" si="856"/>
        <v>8.2507253384912965E-2</v>
      </c>
      <c r="BY581" s="131">
        <f t="shared" si="856"/>
        <v>6.9066575489669324E-2</v>
      </c>
      <c r="BZ581" s="132">
        <f t="shared" si="856"/>
        <v>6.5974198444317969E-2</v>
      </c>
      <c r="CA581" s="133">
        <f t="shared" si="856"/>
        <v>7.8501752459777877E-2</v>
      </c>
      <c r="CB581" s="130">
        <f t="shared" si="856"/>
        <v>0.12060140754958414</v>
      </c>
      <c r="CC581" s="131">
        <f t="shared" si="856"/>
        <v>3.7996545768566495E-2</v>
      </c>
      <c r="CD581" s="132">
        <f t="shared" si="856"/>
        <v>0.10222881455169991</v>
      </c>
      <c r="CE581" s="133">
        <f t="shared" si="856"/>
        <v>5.7252164574803678E-2</v>
      </c>
      <c r="CF581" s="130">
        <f t="shared" si="856"/>
        <v>0.11643355200726163</v>
      </c>
      <c r="CG581" s="131">
        <f t="shared" si="856"/>
        <v>5.6649937264742788E-2</v>
      </c>
      <c r="CH581" s="132">
        <f t="shared" si="856"/>
        <v>7.5960355928524917E-2</v>
      </c>
      <c r="CI581" s="130">
        <f t="shared" si="856"/>
        <v>8.8549975538680784E-2</v>
      </c>
      <c r="CJ581" s="136">
        <f t="shared" si="856"/>
        <v>8.0768081526098101E-2</v>
      </c>
      <c r="CK581" s="137">
        <f t="shared" si="856"/>
        <v>7.1615079577560165E-2</v>
      </c>
    </row>
    <row r="582" spans="1:89">
      <c r="A582" s="138" t="s">
        <v>31</v>
      </c>
      <c r="B582" s="209">
        <v>2643</v>
      </c>
      <c r="C582" s="193">
        <v>5380</v>
      </c>
      <c r="D582" s="194">
        <v>1624</v>
      </c>
      <c r="E582" s="195">
        <v>2253</v>
      </c>
      <c r="F582" s="192">
        <v>848</v>
      </c>
      <c r="G582" s="196">
        <v>745</v>
      </c>
      <c r="H582" s="194">
        <v>2256</v>
      </c>
      <c r="I582" s="195">
        <v>4516</v>
      </c>
      <c r="J582" s="192">
        <v>634</v>
      </c>
      <c r="K582" s="193">
        <v>326</v>
      </c>
      <c r="L582" s="194">
        <v>1606</v>
      </c>
      <c r="M582" s="192">
        <v>1070</v>
      </c>
      <c r="N582" s="197">
        <v>2488</v>
      </c>
      <c r="O582" s="210">
        <v>2007</v>
      </c>
      <c r="P582" s="192">
        <v>1263</v>
      </c>
      <c r="Q582" s="193">
        <v>1414</v>
      </c>
      <c r="R582" s="194">
        <v>1392</v>
      </c>
      <c r="S582" s="195">
        <v>1890</v>
      </c>
      <c r="T582" s="192">
        <v>1052</v>
      </c>
      <c r="U582" s="196">
        <v>381</v>
      </c>
      <c r="V582" s="194">
        <v>2840</v>
      </c>
      <c r="W582" s="211">
        <v>1348</v>
      </c>
      <c r="X582" s="192">
        <v>2606</v>
      </c>
      <c r="Y582" s="196">
        <v>811</v>
      </c>
      <c r="Z582" s="194">
        <v>3403</v>
      </c>
      <c r="AA582" s="192">
        <v>4143</v>
      </c>
      <c r="AB582" s="173">
        <f t="shared" si="834"/>
        <v>24655</v>
      </c>
      <c r="AC582" s="174">
        <f t="shared" si="837"/>
        <v>26284</v>
      </c>
      <c r="BI582" s="138" t="s">
        <v>31</v>
      </c>
      <c r="BJ582" s="130">
        <f t="shared" ref="BJ582:CK582" si="857">B582/B591</f>
        <v>4.6021243252655407E-2</v>
      </c>
      <c r="BK582" s="131">
        <f t="shared" si="857"/>
        <v>0.15857109172365008</v>
      </c>
      <c r="BL582" s="132">
        <f t="shared" si="857"/>
        <v>6.758781421674713E-2</v>
      </c>
      <c r="BM582" s="133">
        <f t="shared" si="857"/>
        <v>0.11311944569965356</v>
      </c>
      <c r="BN582" s="130">
        <f t="shared" si="857"/>
        <v>6.9491108743751542E-2</v>
      </c>
      <c r="BO582" s="131">
        <f t="shared" si="857"/>
        <v>9.2305786147937052E-2</v>
      </c>
      <c r="BP582" s="132">
        <f t="shared" si="857"/>
        <v>8.1979723100403357E-2</v>
      </c>
      <c r="BQ582" s="133">
        <f t="shared" si="857"/>
        <v>0.11338187296008034</v>
      </c>
      <c r="BR582" s="130">
        <f t="shared" si="857"/>
        <v>9.7733929397256045E-2</v>
      </c>
      <c r="BS582" s="131">
        <f t="shared" si="857"/>
        <v>4.0572495332918485E-2</v>
      </c>
      <c r="BT582" s="132">
        <f t="shared" si="857"/>
        <v>0.13435957500209153</v>
      </c>
      <c r="BU582" s="130">
        <f t="shared" si="857"/>
        <v>4.7163573852867284E-2</v>
      </c>
      <c r="BV582" s="134">
        <f t="shared" si="857"/>
        <v>9.510339818814266E-2</v>
      </c>
      <c r="BW582" s="135">
        <f t="shared" si="857"/>
        <v>5.5816669911282923E-2</v>
      </c>
      <c r="BX582" s="130">
        <f t="shared" si="857"/>
        <v>7.6341876208897486E-2</v>
      </c>
      <c r="BY582" s="131">
        <f t="shared" si="857"/>
        <v>6.9066575489669324E-2</v>
      </c>
      <c r="BZ582" s="132">
        <f t="shared" si="857"/>
        <v>6.6021627774615829E-2</v>
      </c>
      <c r="CA582" s="133">
        <f t="shared" si="857"/>
        <v>7.9810818799881764E-2</v>
      </c>
      <c r="CB582" s="130">
        <f t="shared" si="857"/>
        <v>0.11217743655363617</v>
      </c>
      <c r="CC582" s="131">
        <f t="shared" si="857"/>
        <v>3.1334813718233406E-2</v>
      </c>
      <c r="CD582" s="132">
        <f t="shared" si="857"/>
        <v>0.11085522463796402</v>
      </c>
      <c r="CE582" s="133">
        <f t="shared" si="857"/>
        <v>4.5237935431908183E-2</v>
      </c>
      <c r="CF582" s="130">
        <f t="shared" si="857"/>
        <v>0.107521557948591</v>
      </c>
      <c r="CG582" s="131">
        <f t="shared" si="857"/>
        <v>5.0878293601003766E-2</v>
      </c>
      <c r="CH582" s="132">
        <f t="shared" si="857"/>
        <v>6.1545974101135791E-2</v>
      </c>
      <c r="CI582" s="130">
        <f t="shared" si="857"/>
        <v>8.8124561291557657E-2</v>
      </c>
      <c r="CJ582" s="136">
        <f t="shared" si="857"/>
        <v>7.7547297403557328E-2</v>
      </c>
      <c r="CK582" s="137">
        <f t="shared" si="857"/>
        <v>8.2787120183691401E-2</v>
      </c>
    </row>
    <row r="583" spans="1:89">
      <c r="A583" s="147" t="s">
        <v>32</v>
      </c>
      <c r="B583" s="206">
        <v>2189</v>
      </c>
      <c r="C583" s="200">
        <v>2843</v>
      </c>
      <c r="D583" s="201">
        <v>1176</v>
      </c>
      <c r="E583" s="202">
        <v>953</v>
      </c>
      <c r="F583" s="199">
        <v>653</v>
      </c>
      <c r="G583" s="203">
        <v>314</v>
      </c>
      <c r="H583" s="201">
        <v>1819</v>
      </c>
      <c r="I583" s="202">
        <v>1752</v>
      </c>
      <c r="J583" s="199">
        <v>409</v>
      </c>
      <c r="K583" s="200">
        <v>132</v>
      </c>
      <c r="L583" s="201">
        <v>1152</v>
      </c>
      <c r="M583" s="199">
        <v>679</v>
      </c>
      <c r="N583" s="204">
        <v>1774</v>
      </c>
      <c r="O583" s="207">
        <v>1564</v>
      </c>
      <c r="P583" s="199">
        <v>1148</v>
      </c>
      <c r="Q583" s="200">
        <v>1260</v>
      </c>
      <c r="R583" s="201">
        <v>1112</v>
      </c>
      <c r="S583" s="202">
        <v>1416</v>
      </c>
      <c r="T583" s="199">
        <v>691</v>
      </c>
      <c r="U583" s="203">
        <v>346</v>
      </c>
      <c r="V583" s="201">
        <v>2148</v>
      </c>
      <c r="W583" s="208">
        <v>1165</v>
      </c>
      <c r="X583" s="199">
        <v>1861</v>
      </c>
      <c r="Y583" s="203">
        <v>763</v>
      </c>
      <c r="Z583" s="201">
        <v>3605</v>
      </c>
      <c r="AA583" s="199">
        <v>3892</v>
      </c>
      <c r="AB583" s="173">
        <f t="shared" si="834"/>
        <v>19737</v>
      </c>
      <c r="AC583" s="174">
        <f t="shared" si="837"/>
        <v>17079</v>
      </c>
      <c r="BI583" s="147" t="s">
        <v>32</v>
      </c>
      <c r="BJ583" s="130">
        <f t="shared" ref="BJ583:CK583" si="858">B583/B591</f>
        <v>3.8115967264495905E-2</v>
      </c>
      <c r="BK583" s="131">
        <f t="shared" si="858"/>
        <v>8.3795095496345201E-2</v>
      </c>
      <c r="BL583" s="132">
        <f t="shared" si="858"/>
        <v>4.8942899950058266E-2</v>
      </c>
      <c r="BM583" s="133">
        <f t="shared" si="858"/>
        <v>4.78485715720239E-2</v>
      </c>
      <c r="BN583" s="130">
        <f t="shared" si="858"/>
        <v>5.3511431615176595E-2</v>
      </c>
      <c r="BO583" s="131">
        <f t="shared" si="858"/>
        <v>3.8904720604633874E-2</v>
      </c>
      <c r="BP583" s="132">
        <f t="shared" si="858"/>
        <v>6.6099785602674516E-2</v>
      </c>
      <c r="BQ583" s="133">
        <f t="shared" si="858"/>
        <v>4.3986944514185285E-2</v>
      </c>
      <c r="BR583" s="130">
        <f t="shared" si="858"/>
        <v>6.3049175273624178E-2</v>
      </c>
      <c r="BS583" s="131">
        <f t="shared" si="858"/>
        <v>1.6428126944617299E-2</v>
      </c>
      <c r="BT583" s="132">
        <f t="shared" si="858"/>
        <v>9.6377478457291055E-2</v>
      </c>
      <c r="BU583" s="130">
        <f t="shared" si="858"/>
        <v>2.9929034248688677E-2</v>
      </c>
      <c r="BV583" s="134">
        <f t="shared" si="858"/>
        <v>6.7810863499101717E-2</v>
      </c>
      <c r="BW583" s="135">
        <f t="shared" si="858"/>
        <v>4.349639847595739E-2</v>
      </c>
      <c r="BX583" s="130">
        <f t="shared" si="858"/>
        <v>6.9390715667311406E-2</v>
      </c>
      <c r="BY583" s="131">
        <f t="shared" si="858"/>
        <v>6.1544473208616224E-2</v>
      </c>
      <c r="BZ583" s="132">
        <f t="shared" si="858"/>
        <v>5.2741415291216086E-2</v>
      </c>
      <c r="CA583" s="133">
        <f t="shared" si="858"/>
        <v>5.9794772180228876E-2</v>
      </c>
      <c r="CB583" s="130">
        <f t="shared" si="858"/>
        <v>7.3683088078481548E-2</v>
      </c>
      <c r="CC583" s="131">
        <f t="shared" si="858"/>
        <v>2.8456287523645037E-2</v>
      </c>
      <c r="CD583" s="132">
        <f t="shared" si="858"/>
        <v>8.3844022014910813E-2</v>
      </c>
      <c r="CE583" s="133">
        <f t="shared" si="858"/>
        <v>3.9096583663333108E-2</v>
      </c>
      <c r="CF583" s="130">
        <f t="shared" si="858"/>
        <v>7.678343029252796E-2</v>
      </c>
      <c r="CG583" s="131">
        <f t="shared" si="858"/>
        <v>4.7867001254705145E-2</v>
      </c>
      <c r="CH583" s="132">
        <f t="shared" si="858"/>
        <v>6.5199305505317232E-2</v>
      </c>
      <c r="CI583" s="130">
        <f t="shared" si="858"/>
        <v>8.2785612490162294E-2</v>
      </c>
      <c r="CJ583" s="136">
        <f t="shared" si="858"/>
        <v>6.2078726783776558E-2</v>
      </c>
      <c r="CK583" s="137">
        <f t="shared" si="858"/>
        <v>5.3793989713029428E-2</v>
      </c>
    </row>
    <row r="584" spans="1:89">
      <c r="A584" s="138" t="s">
        <v>33</v>
      </c>
      <c r="B584" s="209">
        <v>1758</v>
      </c>
      <c r="C584" s="193">
        <v>3463</v>
      </c>
      <c r="D584" s="194">
        <v>775</v>
      </c>
      <c r="E584" s="195">
        <v>1989</v>
      </c>
      <c r="F584" s="192">
        <v>424</v>
      </c>
      <c r="G584" s="196">
        <v>640</v>
      </c>
      <c r="H584" s="194">
        <v>1315</v>
      </c>
      <c r="I584" s="195">
        <v>4090</v>
      </c>
      <c r="J584" s="192">
        <v>274</v>
      </c>
      <c r="K584" s="193">
        <v>312</v>
      </c>
      <c r="L584" s="194">
        <v>797</v>
      </c>
      <c r="M584" s="192">
        <v>781</v>
      </c>
      <c r="N584" s="197">
        <v>1452</v>
      </c>
      <c r="O584" s="210">
        <v>2204</v>
      </c>
      <c r="P584" s="192">
        <v>875</v>
      </c>
      <c r="Q584" s="193">
        <v>1669</v>
      </c>
      <c r="R584" s="194">
        <v>1108</v>
      </c>
      <c r="S584" s="195">
        <v>1341</v>
      </c>
      <c r="T584" s="192">
        <v>657</v>
      </c>
      <c r="U584" s="196">
        <v>355</v>
      </c>
      <c r="V584" s="194">
        <v>2435</v>
      </c>
      <c r="W584" s="211">
        <v>1175</v>
      </c>
      <c r="X584" s="192">
        <v>1486</v>
      </c>
      <c r="Y584" s="196">
        <v>772</v>
      </c>
      <c r="Z584" s="194">
        <v>2512</v>
      </c>
      <c r="AA584" s="192">
        <v>3174</v>
      </c>
      <c r="AB584" s="173">
        <f t="shared" si="834"/>
        <v>15868</v>
      </c>
      <c r="AC584" s="174">
        <f t="shared" si="837"/>
        <v>21965</v>
      </c>
      <c r="BI584" s="138" t="s">
        <v>33</v>
      </c>
      <c r="BJ584" s="130">
        <f t="shared" ref="BJ584:CK584" si="859">B584/B591</f>
        <v>3.0611178826397353E-2</v>
      </c>
      <c r="BK584" s="131">
        <f t="shared" si="859"/>
        <v>0.10206908747936808</v>
      </c>
      <c r="BL584" s="132">
        <f t="shared" si="859"/>
        <v>3.2254036956883635E-2</v>
      </c>
      <c r="BM584" s="133">
        <f t="shared" si="859"/>
        <v>9.9864437415273385E-2</v>
      </c>
      <c r="BN584" s="130">
        <f t="shared" si="859"/>
        <v>3.4745554371875771E-2</v>
      </c>
      <c r="BO584" s="131">
        <f t="shared" si="859"/>
        <v>7.9296245818362032E-2</v>
      </c>
      <c r="BP584" s="132">
        <f t="shared" si="859"/>
        <v>4.7785166612158869E-2</v>
      </c>
      <c r="BQ584" s="133">
        <f t="shared" si="859"/>
        <v>0.102686417273412</v>
      </c>
      <c r="BR584" s="130">
        <f t="shared" si="859"/>
        <v>4.2238322799445047E-2</v>
      </c>
      <c r="BS584" s="131">
        <f t="shared" si="859"/>
        <v>3.8830118232731796E-2</v>
      </c>
      <c r="BT584" s="132">
        <f t="shared" si="859"/>
        <v>6.6677821467414036E-2</v>
      </c>
      <c r="BU584" s="130">
        <f t="shared" si="859"/>
        <v>3.4425001101952658E-2</v>
      </c>
      <c r="BV584" s="134">
        <f t="shared" si="859"/>
        <v>5.5502465502083251E-2</v>
      </c>
      <c r="BW584" s="135">
        <f t="shared" si="859"/>
        <v>6.1295436215479601E-2</v>
      </c>
      <c r="BX584" s="130">
        <f t="shared" si="859"/>
        <v>5.2889264990328817E-2</v>
      </c>
      <c r="BY584" s="131">
        <f t="shared" si="859"/>
        <v>8.152200459141308E-2</v>
      </c>
      <c r="BZ584" s="132">
        <f t="shared" si="859"/>
        <v>5.2551697970024666E-2</v>
      </c>
      <c r="CA584" s="133">
        <f t="shared" si="859"/>
        <v>5.6627676196106584E-2</v>
      </c>
      <c r="CB584" s="130">
        <f t="shared" si="859"/>
        <v>7.0057581573896355E-2</v>
      </c>
      <c r="CC584" s="131">
        <f t="shared" si="859"/>
        <v>2.9196479973682046E-2</v>
      </c>
      <c r="CD584" s="132">
        <f t="shared" si="859"/>
        <v>9.5046645068113514E-2</v>
      </c>
      <c r="CE584" s="133">
        <f t="shared" si="859"/>
        <v>3.9432176656151417E-2</v>
      </c>
      <c r="CF584" s="130">
        <f t="shared" si="859"/>
        <v>6.1311218385113671E-2</v>
      </c>
      <c r="CG584" s="131">
        <f t="shared" si="859"/>
        <v>4.8431618569636133E-2</v>
      </c>
      <c r="CH584" s="132">
        <f t="shared" si="859"/>
        <v>4.5431527164870145E-2</v>
      </c>
      <c r="CI584" s="130">
        <f t="shared" si="859"/>
        <v>6.7513241018441708E-2</v>
      </c>
      <c r="CJ584" s="136">
        <f t="shared" si="859"/>
        <v>4.9909572711403276E-2</v>
      </c>
      <c r="CK584" s="137">
        <f t="shared" si="859"/>
        <v>6.9183499270840873E-2</v>
      </c>
    </row>
    <row r="585" spans="1:89">
      <c r="A585" s="147" t="s">
        <v>34</v>
      </c>
      <c r="B585" s="206">
        <v>364</v>
      </c>
      <c r="C585" s="200">
        <v>2172</v>
      </c>
      <c r="D585" s="201">
        <v>200</v>
      </c>
      <c r="E585" s="202">
        <v>1054</v>
      </c>
      <c r="F585" s="199">
        <v>158</v>
      </c>
      <c r="G585" s="203">
        <v>337</v>
      </c>
      <c r="H585" s="201">
        <v>453</v>
      </c>
      <c r="I585" s="202">
        <v>2005</v>
      </c>
      <c r="J585" s="199">
        <v>133</v>
      </c>
      <c r="K585" s="200">
        <v>146</v>
      </c>
      <c r="L585" s="201">
        <v>382</v>
      </c>
      <c r="M585" s="199">
        <v>519</v>
      </c>
      <c r="N585" s="204">
        <v>963</v>
      </c>
      <c r="O585" s="207">
        <v>1263</v>
      </c>
      <c r="P585" s="199">
        <v>553</v>
      </c>
      <c r="Q585" s="200">
        <v>1089</v>
      </c>
      <c r="R585" s="201">
        <v>679</v>
      </c>
      <c r="S585" s="202">
        <v>1144</v>
      </c>
      <c r="T585" s="199">
        <v>528</v>
      </c>
      <c r="U585" s="203">
        <v>365</v>
      </c>
      <c r="V585" s="201">
        <v>2172</v>
      </c>
      <c r="W585" s="208">
        <v>1226</v>
      </c>
      <c r="X585" s="199">
        <v>980</v>
      </c>
      <c r="Y585" s="203">
        <v>843</v>
      </c>
      <c r="Z585" s="201">
        <v>1678</v>
      </c>
      <c r="AA585" s="199">
        <v>3275</v>
      </c>
      <c r="AB585" s="173">
        <f t="shared" si="834"/>
        <v>9243</v>
      </c>
      <c r="AC585" s="174">
        <f t="shared" si="837"/>
        <v>15438</v>
      </c>
      <c r="BI585" s="147" t="s">
        <v>34</v>
      </c>
      <c r="BJ585" s="130">
        <f t="shared" ref="BJ585:CK585" si="860">B585/B591</f>
        <v>6.3381507922688493E-3</v>
      </c>
      <c r="BK585" s="131">
        <f t="shared" si="860"/>
        <v>6.4017920301815606E-2</v>
      </c>
      <c r="BL585" s="132">
        <f t="shared" si="860"/>
        <v>8.3236224404861E-3</v>
      </c>
      <c r="BM585" s="133">
        <f t="shared" si="860"/>
        <v>5.2919616408093589E-2</v>
      </c>
      <c r="BN585" s="130">
        <f t="shared" si="860"/>
        <v>1.2947635827255593E-2</v>
      </c>
      <c r="BO585" s="131">
        <f t="shared" si="860"/>
        <v>4.1754429438731262E-2</v>
      </c>
      <c r="BP585" s="132">
        <f t="shared" si="860"/>
        <v>1.6461353973618226E-2</v>
      </c>
      <c r="BQ585" s="133">
        <f t="shared" si="860"/>
        <v>5.0338940497112732E-2</v>
      </c>
      <c r="BR585" s="130">
        <f t="shared" si="860"/>
        <v>2.0502543548635732E-2</v>
      </c>
      <c r="BS585" s="131">
        <f t="shared" si="860"/>
        <v>1.8170504044803984E-2</v>
      </c>
      <c r="BT585" s="132">
        <f t="shared" si="860"/>
        <v>3.1958504141219778E-2</v>
      </c>
      <c r="BU585" s="130">
        <f t="shared" si="860"/>
        <v>2.2876537223960859E-2</v>
      </c>
      <c r="BV585" s="134">
        <f t="shared" si="860"/>
        <v>3.6810519475555213E-2</v>
      </c>
      <c r="BW585" s="135">
        <f t="shared" si="860"/>
        <v>3.5125288539088355E-2</v>
      </c>
      <c r="BX585" s="130">
        <f t="shared" si="860"/>
        <v>3.3426015473887814E-2</v>
      </c>
      <c r="BY585" s="131">
        <f t="shared" si="860"/>
        <v>5.319200898744688E-2</v>
      </c>
      <c r="BZ585" s="132">
        <f t="shared" si="860"/>
        <v>3.2204515272244355E-2</v>
      </c>
      <c r="CA585" s="133">
        <f t="shared" si="860"/>
        <v>4.8308770744478695E-2</v>
      </c>
      <c r="CB585" s="130">
        <f t="shared" si="860"/>
        <v>5.6301983365323098E-2</v>
      </c>
      <c r="CC585" s="131">
        <f t="shared" si="860"/>
        <v>3.0018916029278725E-2</v>
      </c>
      <c r="CD585" s="132">
        <f t="shared" si="860"/>
        <v>8.4780826730161213E-2</v>
      </c>
      <c r="CE585" s="133">
        <f t="shared" si="860"/>
        <v>4.1143700919524802E-2</v>
      </c>
      <c r="CF585" s="130">
        <f t="shared" si="860"/>
        <v>4.043404711804266E-2</v>
      </c>
      <c r="CG585" s="131">
        <f t="shared" si="860"/>
        <v>5.288582183186951E-2</v>
      </c>
      <c r="CH585" s="132">
        <f t="shared" si="860"/>
        <v>3.0347970773348765E-2</v>
      </c>
      <c r="CI585" s="130">
        <f t="shared" si="860"/>
        <v>6.9661582966413546E-2</v>
      </c>
      <c r="CJ585" s="136">
        <f t="shared" si="860"/>
        <v>2.9071980121722994E-2</v>
      </c>
      <c r="CK585" s="137">
        <f t="shared" si="860"/>
        <v>4.8625306703539338E-2</v>
      </c>
    </row>
    <row r="586" spans="1:89">
      <c r="A586" s="138" t="s">
        <v>35</v>
      </c>
      <c r="B586" s="209">
        <v>0</v>
      </c>
      <c r="C586" s="193">
        <v>1424</v>
      </c>
      <c r="D586" s="194">
        <v>7</v>
      </c>
      <c r="E586" s="195">
        <v>618</v>
      </c>
      <c r="F586" s="192">
        <v>4</v>
      </c>
      <c r="G586" s="196">
        <v>189</v>
      </c>
      <c r="H586" s="194">
        <v>12</v>
      </c>
      <c r="I586" s="195">
        <v>905</v>
      </c>
      <c r="J586" s="192">
        <v>18</v>
      </c>
      <c r="K586" s="193">
        <v>51</v>
      </c>
      <c r="L586" s="194">
        <v>57</v>
      </c>
      <c r="M586" s="192">
        <v>94</v>
      </c>
      <c r="N586" s="197">
        <v>106</v>
      </c>
      <c r="O586" s="210">
        <v>190</v>
      </c>
      <c r="P586" s="192">
        <v>132</v>
      </c>
      <c r="Q586" s="193">
        <v>104</v>
      </c>
      <c r="R586" s="194">
        <v>84</v>
      </c>
      <c r="S586" s="195">
        <v>81</v>
      </c>
      <c r="T586" s="192">
        <v>35</v>
      </c>
      <c r="U586" s="196">
        <v>8</v>
      </c>
      <c r="V586" s="194">
        <v>57</v>
      </c>
      <c r="W586" s="211">
        <v>31</v>
      </c>
      <c r="X586" s="192">
        <v>96</v>
      </c>
      <c r="Y586" s="196">
        <v>16</v>
      </c>
      <c r="Z586" s="194">
        <v>2</v>
      </c>
      <c r="AA586" s="192">
        <v>0</v>
      </c>
      <c r="AB586" s="173">
        <f t="shared" si="834"/>
        <v>610</v>
      </c>
      <c r="AC586" s="174">
        <f t="shared" si="837"/>
        <v>3711</v>
      </c>
      <c r="BI586" s="138" t="s">
        <v>35</v>
      </c>
      <c r="BJ586" s="130">
        <f t="shared" ref="BJ586:CK586" si="861">B586/B591</f>
        <v>0</v>
      </c>
      <c r="BK586" s="131">
        <f t="shared" si="861"/>
        <v>4.1971233199717045E-2</v>
      </c>
      <c r="BL586" s="132">
        <f t="shared" si="861"/>
        <v>2.913267854170135E-4</v>
      </c>
      <c r="BM586" s="133">
        <f t="shared" si="861"/>
        <v>3.1028769392980871E-2</v>
      </c>
      <c r="BN586" s="130">
        <f t="shared" si="861"/>
        <v>3.2778824879128084E-4</v>
      </c>
      <c r="BO586" s="131">
        <f t="shared" si="861"/>
        <v>2.3417172593235037E-2</v>
      </c>
      <c r="BP586" s="132">
        <f t="shared" si="861"/>
        <v>4.3606235691703914E-4</v>
      </c>
      <c r="BQ586" s="133">
        <f t="shared" si="861"/>
        <v>2.2721566658297766E-2</v>
      </c>
      <c r="BR586" s="130">
        <f t="shared" si="861"/>
        <v>2.7747803298905503E-3</v>
      </c>
      <c r="BS586" s="131">
        <f t="shared" si="861"/>
        <v>6.3472308649657749E-3</v>
      </c>
      <c r="BT586" s="132">
        <f t="shared" si="861"/>
        <v>4.76867731950138E-3</v>
      </c>
      <c r="BU586" s="130">
        <f t="shared" si="861"/>
        <v>4.1433420020275929E-3</v>
      </c>
      <c r="BV586" s="134">
        <f t="shared" si="861"/>
        <v>4.051832881006078E-3</v>
      </c>
      <c r="BW586" s="135">
        <f t="shared" si="861"/>
        <v>5.2840893289206551E-3</v>
      </c>
      <c r="BX586" s="130">
        <f t="shared" si="861"/>
        <v>7.9787234042553185E-3</v>
      </c>
      <c r="BY586" s="131">
        <f t="shared" si="861"/>
        <v>5.0798612807111806E-3</v>
      </c>
      <c r="BZ586" s="132">
        <f t="shared" si="861"/>
        <v>3.9840637450199202E-3</v>
      </c>
      <c r="CA586" s="133">
        <f t="shared" si="861"/>
        <v>3.4204636628520756E-3</v>
      </c>
      <c r="CB586" s="130">
        <f t="shared" si="861"/>
        <v>3.7321390488377054E-3</v>
      </c>
      <c r="CC586" s="131">
        <f t="shared" si="861"/>
        <v>6.5794884447734189E-4</v>
      </c>
      <c r="CD586" s="132">
        <f t="shared" si="861"/>
        <v>2.2249111987197004E-3</v>
      </c>
      <c r="CE586" s="133">
        <f t="shared" si="861"/>
        <v>1.0403382777367609E-3</v>
      </c>
      <c r="CF586" s="130">
        <f t="shared" si="861"/>
        <v>3.9608862482980569E-3</v>
      </c>
      <c r="CG586" s="131">
        <f t="shared" si="861"/>
        <v>1.0037641154328732E-3</v>
      </c>
      <c r="CH586" s="132">
        <f t="shared" si="861"/>
        <v>3.6171598061202344E-5</v>
      </c>
      <c r="CI586" s="130">
        <f t="shared" si="861"/>
        <v>0</v>
      </c>
      <c r="CJ586" s="136">
        <f t="shared" si="861"/>
        <v>1.9186311667479202E-3</v>
      </c>
      <c r="CK586" s="137">
        <f t="shared" si="861"/>
        <v>1.1688593935537924E-2</v>
      </c>
    </row>
    <row r="587" spans="1:89">
      <c r="A587" s="147" t="s">
        <v>36</v>
      </c>
      <c r="B587" s="206">
        <v>0</v>
      </c>
      <c r="C587" s="200">
        <v>0</v>
      </c>
      <c r="D587" s="201">
        <v>0</v>
      </c>
      <c r="E587" s="202">
        <v>0</v>
      </c>
      <c r="F587" s="199">
        <v>0</v>
      </c>
      <c r="G587" s="203">
        <v>0</v>
      </c>
      <c r="H587" s="201">
        <v>0</v>
      </c>
      <c r="I587" s="202">
        <v>0</v>
      </c>
      <c r="J587" s="199">
        <v>0</v>
      </c>
      <c r="K587" s="203">
        <v>0</v>
      </c>
      <c r="L587" s="201">
        <v>0</v>
      </c>
      <c r="M587" s="199">
        <v>0</v>
      </c>
      <c r="N587" s="204">
        <v>0</v>
      </c>
      <c r="O587" s="207">
        <v>0</v>
      </c>
      <c r="P587" s="199">
        <v>0</v>
      </c>
      <c r="Q587" s="203">
        <v>0</v>
      </c>
      <c r="R587" s="201">
        <v>0</v>
      </c>
      <c r="S587" s="202">
        <v>0</v>
      </c>
      <c r="T587" s="199">
        <v>0</v>
      </c>
      <c r="U587" s="203">
        <v>0</v>
      </c>
      <c r="V587" s="201">
        <v>0</v>
      </c>
      <c r="W587" s="202">
        <v>0</v>
      </c>
      <c r="X587" s="199">
        <v>0</v>
      </c>
      <c r="Y587" s="203">
        <v>0</v>
      </c>
      <c r="Z587" s="201">
        <v>0</v>
      </c>
      <c r="AA587" s="199">
        <v>0</v>
      </c>
      <c r="AB587" s="173">
        <f t="shared" si="834"/>
        <v>0</v>
      </c>
      <c r="AC587" s="174">
        <f t="shared" si="837"/>
        <v>0</v>
      </c>
      <c r="BI587" s="147" t="s">
        <v>36</v>
      </c>
      <c r="BJ587" s="130">
        <f t="shared" ref="BJ587:CK587" si="862">B587/B591</f>
        <v>0</v>
      </c>
      <c r="BK587" s="131">
        <f t="shared" si="862"/>
        <v>0</v>
      </c>
      <c r="BL587" s="132">
        <f t="shared" si="862"/>
        <v>0</v>
      </c>
      <c r="BM587" s="133">
        <f t="shared" si="862"/>
        <v>0</v>
      </c>
      <c r="BN587" s="130">
        <f t="shared" si="862"/>
        <v>0</v>
      </c>
      <c r="BO587" s="131">
        <f t="shared" si="862"/>
        <v>0</v>
      </c>
      <c r="BP587" s="132">
        <f t="shared" si="862"/>
        <v>0</v>
      </c>
      <c r="BQ587" s="133">
        <f t="shared" si="862"/>
        <v>0</v>
      </c>
      <c r="BR587" s="130">
        <f t="shared" si="862"/>
        <v>0</v>
      </c>
      <c r="BS587" s="131">
        <f t="shared" si="862"/>
        <v>0</v>
      </c>
      <c r="BT587" s="132">
        <f t="shared" si="862"/>
        <v>0</v>
      </c>
      <c r="BU587" s="130">
        <f t="shared" si="862"/>
        <v>0</v>
      </c>
      <c r="BV587" s="134">
        <f t="shared" si="862"/>
        <v>0</v>
      </c>
      <c r="BW587" s="135">
        <f t="shared" si="862"/>
        <v>0</v>
      </c>
      <c r="BX587" s="130">
        <f t="shared" si="862"/>
        <v>0</v>
      </c>
      <c r="BY587" s="131">
        <f t="shared" si="862"/>
        <v>0</v>
      </c>
      <c r="BZ587" s="132">
        <f t="shared" si="862"/>
        <v>0</v>
      </c>
      <c r="CA587" s="133">
        <f t="shared" si="862"/>
        <v>0</v>
      </c>
      <c r="CB587" s="130">
        <f t="shared" si="862"/>
        <v>0</v>
      </c>
      <c r="CC587" s="131">
        <f t="shared" si="862"/>
        <v>0</v>
      </c>
      <c r="CD587" s="132">
        <f t="shared" si="862"/>
        <v>0</v>
      </c>
      <c r="CE587" s="133">
        <f t="shared" si="862"/>
        <v>0</v>
      </c>
      <c r="CF587" s="130">
        <f t="shared" si="862"/>
        <v>0</v>
      </c>
      <c r="CG587" s="131">
        <f t="shared" si="862"/>
        <v>0</v>
      </c>
      <c r="CH587" s="132">
        <f t="shared" si="862"/>
        <v>0</v>
      </c>
      <c r="CI587" s="130">
        <f t="shared" si="862"/>
        <v>0</v>
      </c>
      <c r="CJ587" s="136">
        <f t="shared" si="862"/>
        <v>0</v>
      </c>
      <c r="CK587" s="137">
        <f t="shared" si="862"/>
        <v>0</v>
      </c>
    </row>
    <row r="588" spans="1:89">
      <c r="A588" s="138" t="s">
        <v>37</v>
      </c>
      <c r="B588" s="60">
        <v>0</v>
      </c>
      <c r="C588" s="61">
        <v>0</v>
      </c>
      <c r="D588" s="140">
        <v>0</v>
      </c>
      <c r="E588" s="141">
        <v>0</v>
      </c>
      <c r="F588" s="139">
        <v>0</v>
      </c>
      <c r="G588" s="142">
        <v>0</v>
      </c>
      <c r="H588" s="140">
        <v>0</v>
      </c>
      <c r="I588" s="141">
        <v>0</v>
      </c>
      <c r="J588" s="139">
        <v>0</v>
      </c>
      <c r="K588" s="142">
        <v>0</v>
      </c>
      <c r="L588" s="140">
        <v>0</v>
      </c>
      <c r="M588" s="139">
        <v>0</v>
      </c>
      <c r="N588" s="143">
        <v>0</v>
      </c>
      <c r="O588" s="144">
        <v>0</v>
      </c>
      <c r="P588" s="139">
        <v>0</v>
      </c>
      <c r="Q588" s="142">
        <v>0</v>
      </c>
      <c r="R588" s="140">
        <v>0</v>
      </c>
      <c r="S588" s="141">
        <v>0</v>
      </c>
      <c r="T588" s="139">
        <v>0</v>
      </c>
      <c r="U588" s="142">
        <v>0</v>
      </c>
      <c r="V588" s="140">
        <v>0</v>
      </c>
      <c r="W588" s="141">
        <v>0</v>
      </c>
      <c r="X588" s="139">
        <v>0</v>
      </c>
      <c r="Y588" s="142">
        <v>0</v>
      </c>
      <c r="Z588" s="145">
        <v>0</v>
      </c>
      <c r="AA588" s="146">
        <v>0</v>
      </c>
      <c r="AB588" s="173">
        <f t="shared" si="834"/>
        <v>0</v>
      </c>
      <c r="AC588" s="174">
        <f t="shared" ref="AC588" si="863">C588+E588+G588+I588+K588+M588+O588+Q588+S588+U588+W588+Y588+AA588</f>
        <v>0</v>
      </c>
      <c r="BI588" s="138" t="s">
        <v>37</v>
      </c>
      <c r="BJ588" s="130">
        <f t="shared" ref="BJ588:CK588" si="864">B588/B591</f>
        <v>0</v>
      </c>
      <c r="BK588" s="131">
        <f t="shared" si="864"/>
        <v>0</v>
      </c>
      <c r="BL588" s="132">
        <f t="shared" si="864"/>
        <v>0</v>
      </c>
      <c r="BM588" s="133">
        <f t="shared" si="864"/>
        <v>0</v>
      </c>
      <c r="BN588" s="130">
        <f t="shared" si="864"/>
        <v>0</v>
      </c>
      <c r="BO588" s="131">
        <f t="shared" si="864"/>
        <v>0</v>
      </c>
      <c r="BP588" s="132">
        <f t="shared" si="864"/>
        <v>0</v>
      </c>
      <c r="BQ588" s="133">
        <f t="shared" si="864"/>
        <v>0</v>
      </c>
      <c r="BR588" s="130">
        <f t="shared" si="864"/>
        <v>0</v>
      </c>
      <c r="BS588" s="131">
        <f t="shared" si="864"/>
        <v>0</v>
      </c>
      <c r="BT588" s="132">
        <f t="shared" si="864"/>
        <v>0</v>
      </c>
      <c r="BU588" s="130">
        <f t="shared" si="864"/>
        <v>0</v>
      </c>
      <c r="BV588" s="134">
        <f t="shared" si="864"/>
        <v>0</v>
      </c>
      <c r="BW588" s="135">
        <f t="shared" si="864"/>
        <v>0</v>
      </c>
      <c r="BX588" s="130">
        <f t="shared" si="864"/>
        <v>0</v>
      </c>
      <c r="BY588" s="131">
        <f t="shared" si="864"/>
        <v>0</v>
      </c>
      <c r="BZ588" s="132">
        <f t="shared" si="864"/>
        <v>0</v>
      </c>
      <c r="CA588" s="133">
        <f t="shared" si="864"/>
        <v>0</v>
      </c>
      <c r="CB588" s="130">
        <f t="shared" si="864"/>
        <v>0</v>
      </c>
      <c r="CC588" s="131">
        <f t="shared" si="864"/>
        <v>0</v>
      </c>
      <c r="CD588" s="132">
        <f t="shared" si="864"/>
        <v>0</v>
      </c>
      <c r="CE588" s="133">
        <f t="shared" si="864"/>
        <v>0</v>
      </c>
      <c r="CF588" s="130">
        <f t="shared" si="864"/>
        <v>0</v>
      </c>
      <c r="CG588" s="131">
        <f t="shared" si="864"/>
        <v>0</v>
      </c>
      <c r="CH588" s="132">
        <f t="shared" si="864"/>
        <v>0</v>
      </c>
      <c r="CI588" s="130">
        <f t="shared" si="864"/>
        <v>0</v>
      </c>
      <c r="CJ588" s="136">
        <f t="shared" si="864"/>
        <v>0</v>
      </c>
      <c r="CK588" s="137">
        <f t="shared" si="864"/>
        <v>0</v>
      </c>
    </row>
    <row r="589" spans="1:89">
      <c r="A589" s="147" t="s">
        <v>38</v>
      </c>
      <c r="B589" s="58"/>
      <c r="C589" s="59"/>
      <c r="D589" s="153"/>
      <c r="E589" s="150"/>
      <c r="F589" s="151"/>
      <c r="G589" s="152"/>
      <c r="H589" s="153"/>
      <c r="I589" s="150"/>
      <c r="J589" s="151"/>
      <c r="K589" s="152"/>
      <c r="L589" s="153"/>
      <c r="M589" s="151"/>
      <c r="N589" s="155"/>
      <c r="O589" s="154"/>
      <c r="P589" s="151"/>
      <c r="Q589" s="152"/>
      <c r="R589" s="153"/>
      <c r="S589" s="150"/>
      <c r="T589" s="151"/>
      <c r="U589" s="152"/>
      <c r="V589" s="153"/>
      <c r="W589" s="150"/>
      <c r="X589" s="151"/>
      <c r="Y589" s="152"/>
      <c r="Z589" s="149"/>
      <c r="AA589" s="148"/>
      <c r="AB589" s="173">
        <f t="shared" si="834"/>
        <v>0</v>
      </c>
      <c r="AC589" s="174"/>
      <c r="BI589" s="147" t="s">
        <v>38</v>
      </c>
      <c r="BJ589" s="130">
        <f t="shared" ref="BJ589:CK589" si="865">B589/B591</f>
        <v>0</v>
      </c>
      <c r="BK589" s="131">
        <f t="shared" si="865"/>
        <v>0</v>
      </c>
      <c r="BL589" s="132">
        <f t="shared" si="865"/>
        <v>0</v>
      </c>
      <c r="BM589" s="133">
        <f t="shared" si="865"/>
        <v>0</v>
      </c>
      <c r="BN589" s="130">
        <f t="shared" si="865"/>
        <v>0</v>
      </c>
      <c r="BO589" s="131">
        <f t="shared" si="865"/>
        <v>0</v>
      </c>
      <c r="BP589" s="132">
        <f t="shared" si="865"/>
        <v>0</v>
      </c>
      <c r="BQ589" s="133">
        <f t="shared" si="865"/>
        <v>0</v>
      </c>
      <c r="BR589" s="130">
        <f t="shared" si="865"/>
        <v>0</v>
      </c>
      <c r="BS589" s="131">
        <f t="shared" si="865"/>
        <v>0</v>
      </c>
      <c r="BT589" s="132">
        <f t="shared" si="865"/>
        <v>0</v>
      </c>
      <c r="BU589" s="130">
        <f t="shared" si="865"/>
        <v>0</v>
      </c>
      <c r="BV589" s="134">
        <f t="shared" si="865"/>
        <v>0</v>
      </c>
      <c r="BW589" s="135">
        <f t="shared" si="865"/>
        <v>0</v>
      </c>
      <c r="BX589" s="130">
        <f t="shared" si="865"/>
        <v>0</v>
      </c>
      <c r="BY589" s="131">
        <f t="shared" si="865"/>
        <v>0</v>
      </c>
      <c r="BZ589" s="132">
        <f t="shared" si="865"/>
        <v>0</v>
      </c>
      <c r="CA589" s="133">
        <f t="shared" si="865"/>
        <v>0</v>
      </c>
      <c r="CB589" s="130">
        <f t="shared" si="865"/>
        <v>0</v>
      </c>
      <c r="CC589" s="131">
        <f t="shared" si="865"/>
        <v>0</v>
      </c>
      <c r="CD589" s="132">
        <f t="shared" si="865"/>
        <v>0</v>
      </c>
      <c r="CE589" s="133">
        <f t="shared" si="865"/>
        <v>0</v>
      </c>
      <c r="CF589" s="130">
        <f t="shared" si="865"/>
        <v>0</v>
      </c>
      <c r="CG589" s="131">
        <f t="shared" si="865"/>
        <v>0</v>
      </c>
      <c r="CH589" s="132">
        <f t="shared" si="865"/>
        <v>0</v>
      </c>
      <c r="CI589" s="130">
        <f t="shared" si="865"/>
        <v>0</v>
      </c>
      <c r="CJ589" s="136">
        <f t="shared" si="865"/>
        <v>0</v>
      </c>
      <c r="CK589" s="137">
        <f t="shared" si="865"/>
        <v>0</v>
      </c>
    </row>
    <row r="590" spans="1:89" ht="14" thickBot="1">
      <c r="A590" s="138" t="s">
        <v>39</v>
      </c>
      <c r="B590" s="60"/>
      <c r="C590" s="61"/>
      <c r="D590" s="140"/>
      <c r="E590" s="141"/>
      <c r="F590" s="139"/>
      <c r="G590" s="142"/>
      <c r="H590" s="140"/>
      <c r="I590" s="141"/>
      <c r="J590" s="139"/>
      <c r="K590" s="142"/>
      <c r="L590" s="140"/>
      <c r="M590" s="139"/>
      <c r="N590" s="143"/>
      <c r="O590" s="144"/>
      <c r="P590" s="139"/>
      <c r="Q590" s="142"/>
      <c r="R590" s="140"/>
      <c r="S590" s="141"/>
      <c r="T590" s="139"/>
      <c r="U590" s="142"/>
      <c r="V590" s="140"/>
      <c r="W590" s="141"/>
      <c r="X590" s="139"/>
      <c r="Y590" s="142"/>
      <c r="Z590" s="145"/>
      <c r="AA590" s="146"/>
      <c r="AB590" s="173">
        <f t="shared" si="834"/>
        <v>0</v>
      </c>
      <c r="AC590" s="174"/>
      <c r="BI590" s="138" t="s">
        <v>39</v>
      </c>
      <c r="BJ590" s="130">
        <f t="shared" ref="BJ590:CK590" si="866">B590/B591</f>
        <v>0</v>
      </c>
      <c r="BK590" s="131">
        <f t="shared" si="866"/>
        <v>0</v>
      </c>
      <c r="BL590" s="132">
        <f t="shared" si="866"/>
        <v>0</v>
      </c>
      <c r="BM590" s="133">
        <f t="shared" si="866"/>
        <v>0</v>
      </c>
      <c r="BN590" s="130">
        <f t="shared" si="866"/>
        <v>0</v>
      </c>
      <c r="BO590" s="131">
        <f t="shared" si="866"/>
        <v>0</v>
      </c>
      <c r="BP590" s="132">
        <f t="shared" si="866"/>
        <v>0</v>
      </c>
      <c r="BQ590" s="133">
        <f t="shared" si="866"/>
        <v>0</v>
      </c>
      <c r="BR590" s="130">
        <f t="shared" si="866"/>
        <v>0</v>
      </c>
      <c r="BS590" s="131">
        <f t="shared" si="866"/>
        <v>0</v>
      </c>
      <c r="BT590" s="132">
        <f t="shared" si="866"/>
        <v>0</v>
      </c>
      <c r="BU590" s="130">
        <f t="shared" si="866"/>
        <v>0</v>
      </c>
      <c r="BV590" s="134">
        <f t="shared" si="866"/>
        <v>0</v>
      </c>
      <c r="BW590" s="135">
        <f t="shared" si="866"/>
        <v>0</v>
      </c>
      <c r="BX590" s="130">
        <f t="shared" si="866"/>
        <v>0</v>
      </c>
      <c r="BY590" s="131">
        <f t="shared" si="866"/>
        <v>0</v>
      </c>
      <c r="BZ590" s="132">
        <f t="shared" si="866"/>
        <v>0</v>
      </c>
      <c r="CA590" s="133">
        <f t="shared" si="866"/>
        <v>0</v>
      </c>
      <c r="CB590" s="130">
        <f t="shared" si="866"/>
        <v>0</v>
      </c>
      <c r="CC590" s="131">
        <f t="shared" si="866"/>
        <v>0</v>
      </c>
      <c r="CD590" s="132">
        <f t="shared" si="866"/>
        <v>0</v>
      </c>
      <c r="CE590" s="133">
        <f t="shared" si="866"/>
        <v>0</v>
      </c>
      <c r="CF590" s="130">
        <f t="shared" si="866"/>
        <v>0</v>
      </c>
      <c r="CG590" s="131">
        <f t="shared" si="866"/>
        <v>0</v>
      </c>
      <c r="CH590" s="132">
        <f t="shared" si="866"/>
        <v>0</v>
      </c>
      <c r="CI590" s="130">
        <f t="shared" si="866"/>
        <v>0</v>
      </c>
      <c r="CJ590" s="136">
        <f t="shared" si="866"/>
        <v>0</v>
      </c>
      <c r="CK590" s="137">
        <f t="shared" si="866"/>
        <v>0</v>
      </c>
    </row>
    <row r="591" spans="1:89" ht="15" thickTop="1" thickBot="1">
      <c r="A591" s="243" t="s">
        <v>13</v>
      </c>
      <c r="B591" s="281">
        <f>SUM(B567:B590)</f>
        <v>57430</v>
      </c>
      <c r="C591" s="276">
        <f t="shared" ref="C591" si="867">SUM(C567:C590)</f>
        <v>33928</v>
      </c>
      <c r="D591" s="20">
        <f t="shared" ref="D591" si="868">SUM(D567:D590)</f>
        <v>24028</v>
      </c>
      <c r="E591" s="277">
        <f t="shared" ref="E591" si="869">SUM(E567:E590)</f>
        <v>19917</v>
      </c>
      <c r="F591" s="278">
        <f t="shared" ref="F591" si="870">SUM(F567:F590)</f>
        <v>12203</v>
      </c>
      <c r="G591" s="279">
        <f t="shared" ref="G591" si="871">SUM(G567:G590)</f>
        <v>8071</v>
      </c>
      <c r="H591" s="20">
        <f t="shared" ref="H591" si="872">SUM(H567:H590)</f>
        <v>27519</v>
      </c>
      <c r="I591" s="277">
        <f t="shared" ref="I591" si="873">SUM(I567:I590)</f>
        <v>39830</v>
      </c>
      <c r="J591" s="278">
        <f t="shared" ref="J591" si="874">SUM(J567:J590)</f>
        <v>6487</v>
      </c>
      <c r="K591" s="279">
        <f t="shared" ref="K591" si="875">SUM(K567:K590)</f>
        <v>8035</v>
      </c>
      <c r="L591" s="20">
        <f t="shared" ref="L591" si="876">SUM(L567:L590)</f>
        <v>11953</v>
      </c>
      <c r="M591" s="278">
        <f t="shared" ref="M591" si="877">SUM(M567:M590)</f>
        <v>22687</v>
      </c>
      <c r="N591" s="22">
        <f t="shared" ref="N591" si="878">SUM(N567:N590)</f>
        <v>26161</v>
      </c>
      <c r="O591" s="21">
        <f t="shared" ref="O591" si="879">SUM(O567:O590)</f>
        <v>35957</v>
      </c>
      <c r="P591" s="278">
        <f t="shared" ref="P591" si="880">SUM(P567:P590)</f>
        <v>16544</v>
      </c>
      <c r="Q591" s="279">
        <f t="shared" ref="Q591" si="881">SUM(Q567:Q590)</f>
        <v>20473</v>
      </c>
      <c r="R591" s="20">
        <f t="shared" ref="R591" si="882">SUM(R567:R590)</f>
        <v>21084</v>
      </c>
      <c r="S591" s="277">
        <f t="shared" ref="S591" si="883">SUM(S567:S590)</f>
        <v>23681</v>
      </c>
      <c r="T591" s="278">
        <f t="shared" ref="T591" si="884">SUM(T567:T590)</f>
        <v>9378</v>
      </c>
      <c r="U591" s="279">
        <f t="shared" ref="U591" si="885">SUM(U567:U590)</f>
        <v>12159</v>
      </c>
      <c r="V591" s="20">
        <f t="shared" ref="V591" si="886">SUM(V567:V590)</f>
        <v>25619</v>
      </c>
      <c r="W591" s="277">
        <f t="shared" ref="W591" si="887">SUM(W567:W590)</f>
        <v>29798</v>
      </c>
      <c r="X591" s="278">
        <f t="shared" ref="X591" si="888">SUM(X567:X590)</f>
        <v>24237</v>
      </c>
      <c r="Y591" s="279">
        <f t="shared" ref="Y591" si="889">SUM(Y567:Y590)</f>
        <v>15940</v>
      </c>
      <c r="Z591" s="20">
        <f t="shared" ref="Z591" si="890">SUM(Z567:Z590)</f>
        <v>55292</v>
      </c>
      <c r="AA591" s="277">
        <f t="shared" ref="AA591" si="891">SUM(AA567:AA590)</f>
        <v>47013</v>
      </c>
      <c r="AB591" s="175">
        <f>SUM(AB567:AB590)</f>
        <v>317935</v>
      </c>
      <c r="AC591" s="176">
        <f>SUM(AC567:AC590)</f>
        <v>317489</v>
      </c>
      <c r="BI591" s="242" t="s">
        <v>13</v>
      </c>
      <c r="BJ591" s="156">
        <f>SUM(BJ567:BJ590)</f>
        <v>1</v>
      </c>
      <c r="BK591" s="157">
        <f t="shared" ref="BK591:CK591" si="892">SUM(BK567:BK590)</f>
        <v>1</v>
      </c>
      <c r="BL591" s="156">
        <f t="shared" si="892"/>
        <v>1.0000000000000002</v>
      </c>
      <c r="BM591" s="157">
        <f t="shared" si="892"/>
        <v>1.0000000000000002</v>
      </c>
      <c r="BN591" s="156">
        <f t="shared" si="892"/>
        <v>0.99999999999999989</v>
      </c>
      <c r="BO591" s="157">
        <f t="shared" si="892"/>
        <v>1</v>
      </c>
      <c r="BP591" s="156">
        <f t="shared" si="892"/>
        <v>1</v>
      </c>
      <c r="BQ591" s="157">
        <f t="shared" si="892"/>
        <v>1</v>
      </c>
      <c r="BR591" s="156">
        <f t="shared" si="892"/>
        <v>1</v>
      </c>
      <c r="BS591" s="157">
        <f t="shared" si="892"/>
        <v>0.99999999999999989</v>
      </c>
      <c r="BT591" s="156">
        <f t="shared" si="892"/>
        <v>1</v>
      </c>
      <c r="BU591" s="157">
        <f t="shared" si="892"/>
        <v>1</v>
      </c>
      <c r="BV591" s="156">
        <f t="shared" si="892"/>
        <v>0.99999999999999989</v>
      </c>
      <c r="BW591" s="157">
        <f t="shared" si="892"/>
        <v>1</v>
      </c>
      <c r="BX591" s="156">
        <f t="shared" si="892"/>
        <v>1</v>
      </c>
      <c r="BY591" s="157">
        <f t="shared" si="892"/>
        <v>0.99999999999999989</v>
      </c>
      <c r="BZ591" s="156">
        <f t="shared" si="892"/>
        <v>1</v>
      </c>
      <c r="CA591" s="157">
        <f t="shared" si="892"/>
        <v>0.99999999999999989</v>
      </c>
      <c r="CB591" s="156">
        <f t="shared" si="892"/>
        <v>1</v>
      </c>
      <c r="CC591" s="157">
        <f t="shared" si="892"/>
        <v>1</v>
      </c>
      <c r="CD591" s="156">
        <f t="shared" si="892"/>
        <v>1</v>
      </c>
      <c r="CE591" s="157">
        <f t="shared" si="892"/>
        <v>1</v>
      </c>
      <c r="CF591" s="156">
        <f t="shared" si="892"/>
        <v>1</v>
      </c>
      <c r="CG591" s="157">
        <f t="shared" si="892"/>
        <v>1</v>
      </c>
      <c r="CH591" s="156">
        <f t="shared" si="892"/>
        <v>1.0000000000000002</v>
      </c>
      <c r="CI591" s="157">
        <f t="shared" si="892"/>
        <v>1</v>
      </c>
      <c r="CJ591" s="156">
        <f t="shared" si="892"/>
        <v>1</v>
      </c>
      <c r="CK591" s="157">
        <f t="shared" si="892"/>
        <v>1.0000000000000002</v>
      </c>
    </row>
    <row r="592" spans="1:89" ht="14" thickTop="1">
      <c r="A592" s="190"/>
    </row>
    <row r="594" spans="1:89">
      <c r="A594" s="318">
        <f>+A563+1</f>
        <v>43544</v>
      </c>
      <c r="B594" s="318"/>
      <c r="C594" s="318"/>
      <c r="D594" s="318"/>
      <c r="BI594" s="317">
        <f>+BI532+2</f>
        <v>43544</v>
      </c>
      <c r="BJ594" s="317"/>
      <c r="BK594" s="317"/>
      <c r="BL594" s="317"/>
    </row>
    <row r="595" spans="1:89" ht="14" thickBot="1">
      <c r="AE595" s="246" t="s">
        <v>87</v>
      </c>
    </row>
    <row r="596" spans="1:89" ht="15" thickTop="1" thickBot="1">
      <c r="A596" s="315" t="s">
        <v>0</v>
      </c>
      <c r="B596" s="309" t="s">
        <v>1</v>
      </c>
      <c r="C596" s="310"/>
      <c r="D596" s="309" t="s">
        <v>2</v>
      </c>
      <c r="E596" s="310"/>
      <c r="F596" s="309" t="s">
        <v>3</v>
      </c>
      <c r="G596" s="310"/>
      <c r="H596" s="309" t="s">
        <v>4</v>
      </c>
      <c r="I596" s="310"/>
      <c r="J596" s="309" t="s">
        <v>5</v>
      </c>
      <c r="K596" s="310"/>
      <c r="L596" s="309" t="s">
        <v>6</v>
      </c>
      <c r="M596" s="310"/>
      <c r="N596" s="309" t="s">
        <v>7</v>
      </c>
      <c r="O596" s="310"/>
      <c r="P596" s="309" t="s">
        <v>8</v>
      </c>
      <c r="Q596" s="310"/>
      <c r="R596" s="309" t="s">
        <v>9</v>
      </c>
      <c r="S596" s="310"/>
      <c r="T596" s="309" t="s">
        <v>10</v>
      </c>
      <c r="U596" s="310"/>
      <c r="V596" s="309" t="s">
        <v>11</v>
      </c>
      <c r="W596" s="310"/>
      <c r="X596" s="309" t="s">
        <v>12</v>
      </c>
      <c r="Y596" s="310"/>
      <c r="Z596" s="311" t="s">
        <v>40</v>
      </c>
      <c r="AA596" s="312"/>
      <c r="AB596" s="313" t="s">
        <v>41</v>
      </c>
      <c r="AC596" s="314"/>
      <c r="AE596" s="315" t="s">
        <v>0</v>
      </c>
      <c r="AF596" s="309" t="s">
        <v>1</v>
      </c>
      <c r="AG596" s="310"/>
      <c r="AH596" s="309" t="s">
        <v>2</v>
      </c>
      <c r="AI596" s="310"/>
      <c r="AJ596" s="309" t="s">
        <v>3</v>
      </c>
      <c r="AK596" s="310"/>
      <c r="AL596" s="309" t="s">
        <v>4</v>
      </c>
      <c r="AM596" s="310"/>
      <c r="AN596" s="309" t="s">
        <v>5</v>
      </c>
      <c r="AO596" s="310"/>
      <c r="AP596" s="309" t="s">
        <v>6</v>
      </c>
      <c r="AQ596" s="310"/>
      <c r="AR596" s="309" t="s">
        <v>7</v>
      </c>
      <c r="AS596" s="310"/>
      <c r="AT596" s="309" t="s">
        <v>8</v>
      </c>
      <c r="AU596" s="310"/>
      <c r="AV596" s="309" t="s">
        <v>9</v>
      </c>
      <c r="AW596" s="310"/>
      <c r="AX596" s="309" t="s">
        <v>10</v>
      </c>
      <c r="AY596" s="310"/>
      <c r="AZ596" s="309" t="s">
        <v>11</v>
      </c>
      <c r="BA596" s="310"/>
      <c r="BB596" s="309" t="s">
        <v>12</v>
      </c>
      <c r="BC596" s="310"/>
      <c r="BD596" s="311" t="s">
        <v>40</v>
      </c>
      <c r="BE596" s="312"/>
      <c r="BF596" s="313" t="s">
        <v>41</v>
      </c>
      <c r="BG596" s="314"/>
      <c r="BI596" s="315" t="s">
        <v>0</v>
      </c>
      <c r="BJ596" s="309" t="s">
        <v>1</v>
      </c>
      <c r="BK596" s="310"/>
      <c r="BL596" s="309" t="s">
        <v>2</v>
      </c>
      <c r="BM596" s="310"/>
      <c r="BN596" s="309" t="s">
        <v>3</v>
      </c>
      <c r="BO596" s="310"/>
      <c r="BP596" s="309" t="s">
        <v>4</v>
      </c>
      <c r="BQ596" s="310"/>
      <c r="BR596" s="309" t="s">
        <v>5</v>
      </c>
      <c r="BS596" s="310"/>
      <c r="BT596" s="309" t="s">
        <v>6</v>
      </c>
      <c r="BU596" s="310"/>
      <c r="BV596" s="309" t="s">
        <v>7</v>
      </c>
      <c r="BW596" s="310"/>
      <c r="BX596" s="309" t="s">
        <v>8</v>
      </c>
      <c r="BY596" s="310"/>
      <c r="BZ596" s="309" t="s">
        <v>9</v>
      </c>
      <c r="CA596" s="310"/>
      <c r="CB596" s="309" t="s">
        <v>10</v>
      </c>
      <c r="CC596" s="310"/>
      <c r="CD596" s="309" t="s">
        <v>11</v>
      </c>
      <c r="CE596" s="310"/>
      <c r="CF596" s="309" t="s">
        <v>12</v>
      </c>
      <c r="CG596" s="310"/>
      <c r="CH596" s="311" t="s">
        <v>40</v>
      </c>
      <c r="CI596" s="312"/>
      <c r="CJ596" s="309" t="s">
        <v>41</v>
      </c>
      <c r="CK596" s="310"/>
    </row>
    <row r="597" spans="1:89" ht="15" thickTop="1" thickBot="1">
      <c r="A597" s="316"/>
      <c r="B597" s="117" t="s">
        <v>14</v>
      </c>
      <c r="C597" s="118" t="s">
        <v>15</v>
      </c>
      <c r="D597" s="119" t="s">
        <v>14</v>
      </c>
      <c r="E597" s="120" t="s">
        <v>15</v>
      </c>
      <c r="F597" s="117" t="s">
        <v>14</v>
      </c>
      <c r="G597" s="118" t="s">
        <v>15</v>
      </c>
      <c r="H597" s="119" t="s">
        <v>14</v>
      </c>
      <c r="I597" s="120" t="s">
        <v>15</v>
      </c>
      <c r="J597" s="117" t="s">
        <v>14</v>
      </c>
      <c r="K597" s="118" t="s">
        <v>15</v>
      </c>
      <c r="L597" s="119" t="s">
        <v>14</v>
      </c>
      <c r="M597" s="117" t="s">
        <v>15</v>
      </c>
      <c r="N597" s="121" t="s">
        <v>14</v>
      </c>
      <c r="O597" s="122" t="s">
        <v>15</v>
      </c>
      <c r="P597" s="117" t="s">
        <v>14</v>
      </c>
      <c r="Q597" s="118" t="s">
        <v>15</v>
      </c>
      <c r="R597" s="119" t="s">
        <v>14</v>
      </c>
      <c r="S597" s="120" t="s">
        <v>15</v>
      </c>
      <c r="T597" s="117" t="s">
        <v>14</v>
      </c>
      <c r="U597" s="118" t="s">
        <v>15</v>
      </c>
      <c r="V597" s="119" t="s">
        <v>14</v>
      </c>
      <c r="W597" s="120" t="s">
        <v>15</v>
      </c>
      <c r="X597" s="117" t="s">
        <v>14</v>
      </c>
      <c r="Y597" s="118" t="s">
        <v>15</v>
      </c>
      <c r="Z597" s="28" t="s">
        <v>14</v>
      </c>
      <c r="AA597" s="123" t="s">
        <v>15</v>
      </c>
      <c r="AB597" s="177" t="s">
        <v>14</v>
      </c>
      <c r="AC597" s="178" t="s">
        <v>15</v>
      </c>
      <c r="AE597" s="316"/>
      <c r="AF597" s="117" t="s">
        <v>14</v>
      </c>
      <c r="AG597" s="118" t="s">
        <v>15</v>
      </c>
      <c r="AH597" s="119" t="s">
        <v>14</v>
      </c>
      <c r="AI597" s="120" t="s">
        <v>15</v>
      </c>
      <c r="AJ597" s="117" t="s">
        <v>14</v>
      </c>
      <c r="AK597" s="118" t="s">
        <v>15</v>
      </c>
      <c r="AL597" s="119" t="s">
        <v>14</v>
      </c>
      <c r="AM597" s="120" t="s">
        <v>15</v>
      </c>
      <c r="AN597" s="117" t="s">
        <v>14</v>
      </c>
      <c r="AO597" s="118" t="s">
        <v>15</v>
      </c>
      <c r="AP597" s="119" t="s">
        <v>14</v>
      </c>
      <c r="AQ597" s="117" t="s">
        <v>15</v>
      </c>
      <c r="AR597" s="121" t="s">
        <v>14</v>
      </c>
      <c r="AS597" s="122" t="s">
        <v>15</v>
      </c>
      <c r="AT597" s="117" t="s">
        <v>14</v>
      </c>
      <c r="AU597" s="118" t="s">
        <v>15</v>
      </c>
      <c r="AV597" s="119" t="s">
        <v>14</v>
      </c>
      <c r="AW597" s="120" t="s">
        <v>15</v>
      </c>
      <c r="AX597" s="117" t="s">
        <v>14</v>
      </c>
      <c r="AY597" s="118" t="s">
        <v>15</v>
      </c>
      <c r="AZ597" s="119" t="s">
        <v>14</v>
      </c>
      <c r="BA597" s="120" t="s">
        <v>15</v>
      </c>
      <c r="BB597" s="117" t="s">
        <v>14</v>
      </c>
      <c r="BC597" s="118" t="s">
        <v>15</v>
      </c>
      <c r="BD597" s="28" t="s">
        <v>14</v>
      </c>
      <c r="BE597" s="123" t="s">
        <v>15</v>
      </c>
      <c r="BF597" s="177" t="s">
        <v>14</v>
      </c>
      <c r="BG597" s="178" t="s">
        <v>15</v>
      </c>
      <c r="BI597" s="316"/>
      <c r="BJ597" s="117" t="s">
        <v>14</v>
      </c>
      <c r="BK597" s="118" t="s">
        <v>15</v>
      </c>
      <c r="BL597" s="119" t="s">
        <v>14</v>
      </c>
      <c r="BM597" s="120" t="s">
        <v>15</v>
      </c>
      <c r="BN597" s="117" t="s">
        <v>14</v>
      </c>
      <c r="BO597" s="118" t="s">
        <v>15</v>
      </c>
      <c r="BP597" s="119" t="s">
        <v>14</v>
      </c>
      <c r="BQ597" s="120" t="s">
        <v>15</v>
      </c>
      <c r="BR597" s="117" t="s">
        <v>14</v>
      </c>
      <c r="BS597" s="118" t="s">
        <v>15</v>
      </c>
      <c r="BT597" s="119" t="s">
        <v>14</v>
      </c>
      <c r="BU597" s="117" t="s">
        <v>15</v>
      </c>
      <c r="BV597" s="121" t="s">
        <v>14</v>
      </c>
      <c r="BW597" s="122" t="s">
        <v>15</v>
      </c>
      <c r="BX597" s="117" t="s">
        <v>14</v>
      </c>
      <c r="BY597" s="118" t="s">
        <v>15</v>
      </c>
      <c r="BZ597" s="119" t="s">
        <v>14</v>
      </c>
      <c r="CA597" s="120" t="s">
        <v>15</v>
      </c>
      <c r="CB597" s="117" t="s">
        <v>14</v>
      </c>
      <c r="CC597" s="118" t="s">
        <v>15</v>
      </c>
      <c r="CD597" s="119" t="s">
        <v>14</v>
      </c>
      <c r="CE597" s="120" t="s">
        <v>15</v>
      </c>
      <c r="CF597" s="117" t="s">
        <v>14</v>
      </c>
      <c r="CG597" s="118" t="s">
        <v>15</v>
      </c>
      <c r="CH597" s="28" t="s">
        <v>14</v>
      </c>
      <c r="CI597" s="123" t="s">
        <v>15</v>
      </c>
      <c r="CJ597" s="121" t="s">
        <v>14</v>
      </c>
      <c r="CK597" s="122" t="s">
        <v>15</v>
      </c>
    </row>
    <row r="598" spans="1:89" ht="14" thickTop="1">
      <c r="A598" s="126" t="s">
        <v>16</v>
      </c>
      <c r="B598" s="127"/>
      <c r="C598" s="189"/>
      <c r="D598" s="128"/>
      <c r="E598" s="181"/>
      <c r="F598" s="127"/>
      <c r="G598" s="129"/>
      <c r="H598" s="128"/>
      <c r="I598" s="181"/>
      <c r="J598" s="127"/>
      <c r="K598" s="129"/>
      <c r="L598" s="128"/>
      <c r="M598" s="127"/>
      <c r="N598" s="180"/>
      <c r="O598" s="182"/>
      <c r="P598" s="127"/>
      <c r="Q598" s="129"/>
      <c r="R598" s="128"/>
      <c r="S598" s="181"/>
      <c r="T598" s="127"/>
      <c r="U598" s="129"/>
      <c r="V598" s="128"/>
      <c r="W598" s="181"/>
      <c r="X598" s="127"/>
      <c r="Y598" s="129"/>
      <c r="Z598" s="187"/>
      <c r="AA598" s="188"/>
      <c r="AB598" s="171">
        <f>B598+D598+F598+H598+J598+L598+N598+P598+R598+T598+V598+X598+Z598</f>
        <v>0</v>
      </c>
      <c r="AC598" s="172">
        <f>C598+E598+G598+I598+K598+M598+O598+Q598+S598+U598+W598+Y598+AA598</f>
        <v>0</v>
      </c>
      <c r="AE598" s="254" t="str">
        <f>$AE$9</f>
        <v>07:00 - 07:59</v>
      </c>
      <c r="AF598" s="127">
        <f>SUMIF($A$9:$A$32,$AE598,B$598:B$621)</f>
        <v>6645</v>
      </c>
      <c r="AG598" s="189">
        <f t="shared" ref="AG598:BE600" si="893">SUMIF($A$9:$A$32,$AE598,C$598:C$621)</f>
        <v>1077</v>
      </c>
      <c r="AH598" s="128">
        <f t="shared" si="893"/>
        <v>1874</v>
      </c>
      <c r="AI598" s="181">
        <f t="shared" si="893"/>
        <v>1268</v>
      </c>
      <c r="AJ598" s="127">
        <f t="shared" si="893"/>
        <v>861</v>
      </c>
      <c r="AK598" s="129">
        <f t="shared" si="893"/>
        <v>549</v>
      </c>
      <c r="AL598" s="128">
        <f t="shared" si="893"/>
        <v>1090</v>
      </c>
      <c r="AM598" s="181">
        <f t="shared" si="893"/>
        <v>1581</v>
      </c>
      <c r="AN598" s="127">
        <f t="shared" si="893"/>
        <v>431</v>
      </c>
      <c r="AO598" s="129">
        <f t="shared" si="893"/>
        <v>1050</v>
      </c>
      <c r="AP598" s="128">
        <f t="shared" si="893"/>
        <v>526</v>
      </c>
      <c r="AQ598" s="127">
        <f t="shared" si="893"/>
        <v>2431</v>
      </c>
      <c r="AR598" s="180">
        <f t="shared" si="893"/>
        <v>1833</v>
      </c>
      <c r="AS598" s="182">
        <f t="shared" si="893"/>
        <v>3017</v>
      </c>
      <c r="AT598" s="127">
        <f t="shared" si="893"/>
        <v>1521</v>
      </c>
      <c r="AU598" s="129">
        <f t="shared" si="893"/>
        <v>1810</v>
      </c>
      <c r="AV598" s="128">
        <f t="shared" si="893"/>
        <v>1950</v>
      </c>
      <c r="AW598" s="181">
        <f t="shared" si="893"/>
        <v>1750</v>
      </c>
      <c r="AX598" s="127">
        <f t="shared" si="893"/>
        <v>376</v>
      </c>
      <c r="AY598" s="129">
        <f t="shared" si="893"/>
        <v>1980</v>
      </c>
      <c r="AZ598" s="128">
        <f t="shared" si="893"/>
        <v>1139</v>
      </c>
      <c r="BA598" s="181">
        <f t="shared" si="893"/>
        <v>2768</v>
      </c>
      <c r="BB598" s="127">
        <f t="shared" si="893"/>
        <v>1516</v>
      </c>
      <c r="BC598" s="129">
        <f t="shared" si="893"/>
        <v>1738</v>
      </c>
      <c r="BD598" s="187">
        <f t="shared" si="893"/>
        <v>4880</v>
      </c>
      <c r="BE598" s="188">
        <f t="shared" si="893"/>
        <v>1925</v>
      </c>
      <c r="BF598" s="171">
        <f>AF598+AH598+AJ598+AL598+AN598+AP598+AR598+AT598+AV598+AX598+AZ598+BB598+BD598</f>
        <v>24642</v>
      </c>
      <c r="BG598" s="172">
        <f>AG598+AI598+AK598+AM598+AO598+AQ598+AS598+AU598+AW598+AY598+BA598+BC598+BE598</f>
        <v>22944</v>
      </c>
      <c r="BI598" s="126" t="s">
        <v>16</v>
      </c>
      <c r="BJ598" s="130">
        <f t="shared" ref="BJ598:CK598" si="894">B598/B622</f>
        <v>0</v>
      </c>
      <c r="BK598" s="131">
        <f t="shared" si="894"/>
        <v>0</v>
      </c>
      <c r="BL598" s="132">
        <f t="shared" si="894"/>
        <v>0</v>
      </c>
      <c r="BM598" s="133">
        <f t="shared" si="894"/>
        <v>0</v>
      </c>
      <c r="BN598" s="130">
        <f t="shared" si="894"/>
        <v>0</v>
      </c>
      <c r="BO598" s="131">
        <f t="shared" si="894"/>
        <v>0</v>
      </c>
      <c r="BP598" s="132">
        <f t="shared" si="894"/>
        <v>0</v>
      </c>
      <c r="BQ598" s="133">
        <f t="shared" si="894"/>
        <v>0</v>
      </c>
      <c r="BR598" s="130">
        <f t="shared" si="894"/>
        <v>0</v>
      </c>
      <c r="BS598" s="131">
        <f t="shared" si="894"/>
        <v>0</v>
      </c>
      <c r="BT598" s="132">
        <f t="shared" si="894"/>
        <v>0</v>
      </c>
      <c r="BU598" s="130">
        <f t="shared" si="894"/>
        <v>0</v>
      </c>
      <c r="BV598" s="134">
        <f t="shared" si="894"/>
        <v>0</v>
      </c>
      <c r="BW598" s="135">
        <f t="shared" si="894"/>
        <v>0</v>
      </c>
      <c r="BX598" s="130">
        <f t="shared" si="894"/>
        <v>0</v>
      </c>
      <c r="BY598" s="131">
        <f t="shared" si="894"/>
        <v>0</v>
      </c>
      <c r="BZ598" s="132">
        <f t="shared" si="894"/>
        <v>0</v>
      </c>
      <c r="CA598" s="133">
        <f t="shared" si="894"/>
        <v>0</v>
      </c>
      <c r="CB598" s="130">
        <f t="shared" si="894"/>
        <v>0</v>
      </c>
      <c r="CC598" s="131">
        <f t="shared" si="894"/>
        <v>0</v>
      </c>
      <c r="CD598" s="132">
        <f t="shared" si="894"/>
        <v>0</v>
      </c>
      <c r="CE598" s="133">
        <f t="shared" si="894"/>
        <v>0</v>
      </c>
      <c r="CF598" s="130">
        <f t="shared" si="894"/>
        <v>0</v>
      </c>
      <c r="CG598" s="131">
        <f t="shared" si="894"/>
        <v>0</v>
      </c>
      <c r="CH598" s="132">
        <f t="shared" si="894"/>
        <v>0</v>
      </c>
      <c r="CI598" s="130">
        <f t="shared" si="894"/>
        <v>0</v>
      </c>
      <c r="CJ598" s="136">
        <f t="shared" si="894"/>
        <v>0</v>
      </c>
      <c r="CK598" s="137">
        <f t="shared" si="894"/>
        <v>0</v>
      </c>
    </row>
    <row r="599" spans="1:89">
      <c r="A599" s="138" t="s">
        <v>17</v>
      </c>
      <c r="B599" s="192">
        <v>657</v>
      </c>
      <c r="C599" s="193">
        <v>0</v>
      </c>
      <c r="D599" s="194">
        <v>220</v>
      </c>
      <c r="E599" s="195">
        <v>0</v>
      </c>
      <c r="F599" s="192">
        <v>104</v>
      </c>
      <c r="G599" s="196">
        <v>0</v>
      </c>
      <c r="H599" s="194">
        <v>258</v>
      </c>
      <c r="I599" s="195">
        <v>13</v>
      </c>
      <c r="J599" s="192">
        <v>8</v>
      </c>
      <c r="K599" s="196">
        <v>5</v>
      </c>
      <c r="L599" s="194">
        <v>10</v>
      </c>
      <c r="M599" s="192">
        <v>27</v>
      </c>
      <c r="N599" s="197">
        <v>55</v>
      </c>
      <c r="O599" s="198">
        <v>25</v>
      </c>
      <c r="P599" s="192">
        <v>19</v>
      </c>
      <c r="Q599" s="196">
        <v>13</v>
      </c>
      <c r="R599" s="194">
        <v>16</v>
      </c>
      <c r="S599" s="195">
        <v>19</v>
      </c>
      <c r="T599" s="192">
        <v>3</v>
      </c>
      <c r="U599" s="196">
        <v>0</v>
      </c>
      <c r="V599" s="194">
        <v>5</v>
      </c>
      <c r="W599" s="195">
        <v>0</v>
      </c>
      <c r="X599" s="192">
        <v>0</v>
      </c>
      <c r="Y599" s="196">
        <v>0</v>
      </c>
      <c r="Z599" s="194">
        <v>0</v>
      </c>
      <c r="AA599" s="192">
        <v>0</v>
      </c>
      <c r="AB599" s="173">
        <f>B599+D599+F599+H599+J599+L599+N599+P599+R599+T599+V599+X599+Z599</f>
        <v>1355</v>
      </c>
      <c r="AC599" s="174">
        <f t="shared" ref="AC599:AC619" si="895">C599+E599+G599+I599+K599+M599+O599+Q599+S599+U599+W599+Y599+AA599</f>
        <v>102</v>
      </c>
      <c r="AE599" s="255" t="str">
        <f>$AE$10</f>
        <v>08:00 - 08:59</v>
      </c>
      <c r="AF599" s="127">
        <f>SUMIF($A$9:$A$32,$AE599,B$598:B$621)</f>
        <v>5043</v>
      </c>
      <c r="AG599" s="193">
        <f t="shared" si="893"/>
        <v>1142</v>
      </c>
      <c r="AH599" s="194">
        <f t="shared" si="893"/>
        <v>1389</v>
      </c>
      <c r="AI599" s="195">
        <f t="shared" si="893"/>
        <v>1232</v>
      </c>
      <c r="AJ599" s="192">
        <f t="shared" si="893"/>
        <v>757</v>
      </c>
      <c r="AK599" s="196">
        <f t="shared" si="893"/>
        <v>598</v>
      </c>
      <c r="AL599" s="194">
        <f t="shared" si="893"/>
        <v>823</v>
      </c>
      <c r="AM599" s="195">
        <f t="shared" si="893"/>
        <v>1786</v>
      </c>
      <c r="AN599" s="192">
        <f t="shared" si="893"/>
        <v>406</v>
      </c>
      <c r="AO599" s="196">
        <f t="shared" si="893"/>
        <v>956</v>
      </c>
      <c r="AP599" s="194">
        <f t="shared" si="893"/>
        <v>546</v>
      </c>
      <c r="AQ599" s="192">
        <f t="shared" si="893"/>
        <v>2621</v>
      </c>
      <c r="AR599" s="197">
        <f t="shared" si="893"/>
        <v>1604</v>
      </c>
      <c r="AS599" s="198">
        <f t="shared" si="893"/>
        <v>3195</v>
      </c>
      <c r="AT599" s="192">
        <f t="shared" si="893"/>
        <v>1226</v>
      </c>
      <c r="AU599" s="196">
        <f t="shared" si="893"/>
        <v>1298</v>
      </c>
      <c r="AV599" s="194">
        <f t="shared" si="893"/>
        <v>1606</v>
      </c>
      <c r="AW599" s="195">
        <f t="shared" si="893"/>
        <v>1233</v>
      </c>
      <c r="AX599" s="192">
        <f t="shared" si="893"/>
        <v>317</v>
      </c>
      <c r="AY599" s="196">
        <f t="shared" si="893"/>
        <v>1424</v>
      </c>
      <c r="AZ599" s="194">
        <f t="shared" si="893"/>
        <v>921</v>
      </c>
      <c r="BA599" s="195">
        <f t="shared" si="893"/>
        <v>2337</v>
      </c>
      <c r="BB599" s="192">
        <f t="shared" si="893"/>
        <v>1339</v>
      </c>
      <c r="BC599" s="196">
        <f t="shared" si="893"/>
        <v>1513</v>
      </c>
      <c r="BD599" s="194">
        <f t="shared" si="893"/>
        <v>4578</v>
      </c>
      <c r="BE599" s="192">
        <f t="shared" si="893"/>
        <v>2698</v>
      </c>
      <c r="BF599" s="173">
        <f>SUM(AF599,AH599,AJ599,AL599,AN599,AP599,AR599,AT599,AV599,AX599,AZ599,BB599,BD599)</f>
        <v>20555</v>
      </c>
      <c r="BG599" s="174">
        <f>SUM(AG599,AI599,AK599,AM599,AO599,AQ599,AS599,AU599,AW599,AY599,BA599,BC599,BE599)</f>
        <v>22033</v>
      </c>
      <c r="BI599" s="138" t="s">
        <v>17</v>
      </c>
      <c r="BJ599" s="130">
        <f t="shared" ref="BJ599:CK599" si="896">B599/B622</f>
        <v>1.1288077934127106E-2</v>
      </c>
      <c r="BK599" s="131">
        <f t="shared" si="896"/>
        <v>0</v>
      </c>
      <c r="BL599" s="132">
        <f t="shared" si="896"/>
        <v>9.2363239430706574E-3</v>
      </c>
      <c r="BM599" s="133">
        <f t="shared" si="896"/>
        <v>0</v>
      </c>
      <c r="BN599" s="130">
        <f t="shared" si="896"/>
        <v>8.5134250163719713E-3</v>
      </c>
      <c r="BO599" s="131">
        <f t="shared" si="896"/>
        <v>0</v>
      </c>
      <c r="BP599" s="132">
        <f t="shared" si="896"/>
        <v>9.1469900021272071E-3</v>
      </c>
      <c r="BQ599" s="133">
        <f t="shared" si="896"/>
        <v>3.1629400744507435E-4</v>
      </c>
      <c r="BR599" s="130">
        <f t="shared" si="896"/>
        <v>1.2459118517364897E-3</v>
      </c>
      <c r="BS599" s="131">
        <f t="shared" si="896"/>
        <v>6.3816209317166565E-4</v>
      </c>
      <c r="BT599" s="132">
        <f t="shared" si="896"/>
        <v>7.9840319361277441E-4</v>
      </c>
      <c r="BU599" s="130">
        <f t="shared" si="896"/>
        <v>1.1741682974559687E-3</v>
      </c>
      <c r="BV599" s="134">
        <f t="shared" si="896"/>
        <v>2.0468162703286071E-3</v>
      </c>
      <c r="BW599" s="135">
        <f t="shared" si="896"/>
        <v>6.8713410109116891E-4</v>
      </c>
      <c r="BX599" s="130">
        <f t="shared" si="896"/>
        <v>1.119161218118631E-3</v>
      </c>
      <c r="BY599" s="131">
        <f t="shared" si="896"/>
        <v>6.2347129634070307E-4</v>
      </c>
      <c r="BZ599" s="132">
        <f t="shared" si="896"/>
        <v>7.2641423771905927E-4</v>
      </c>
      <c r="CA599" s="133">
        <f t="shared" si="896"/>
        <v>7.9654550790256989E-4</v>
      </c>
      <c r="CB599" s="130">
        <f t="shared" si="896"/>
        <v>3.1732599957689866E-4</v>
      </c>
      <c r="CC599" s="131">
        <f t="shared" si="896"/>
        <v>0</v>
      </c>
      <c r="CD599" s="132">
        <f t="shared" si="896"/>
        <v>1.9077416154756E-4</v>
      </c>
      <c r="CE599" s="133">
        <f t="shared" si="896"/>
        <v>0</v>
      </c>
      <c r="CF599" s="130">
        <f t="shared" si="896"/>
        <v>0</v>
      </c>
      <c r="CG599" s="131">
        <f t="shared" si="896"/>
        <v>0</v>
      </c>
      <c r="CH599" s="132">
        <f t="shared" si="896"/>
        <v>0</v>
      </c>
      <c r="CI599" s="130">
        <f t="shared" si="896"/>
        <v>0</v>
      </c>
      <c r="CJ599" s="136">
        <f t="shared" si="896"/>
        <v>4.1825247633246595E-3</v>
      </c>
      <c r="CK599" s="137">
        <f t="shared" si="896"/>
        <v>3.1556672070488941E-4</v>
      </c>
    </row>
    <row r="600" spans="1:89" ht="14" thickBot="1">
      <c r="A600" s="147" t="s">
        <v>18</v>
      </c>
      <c r="B600" s="199">
        <v>3562</v>
      </c>
      <c r="C600" s="200">
        <v>3</v>
      </c>
      <c r="D600" s="201">
        <v>1279</v>
      </c>
      <c r="E600" s="202">
        <v>78</v>
      </c>
      <c r="F600" s="199">
        <v>480</v>
      </c>
      <c r="G600" s="203">
        <v>25</v>
      </c>
      <c r="H600" s="201">
        <v>1307</v>
      </c>
      <c r="I600" s="202">
        <v>228</v>
      </c>
      <c r="J600" s="199">
        <v>103</v>
      </c>
      <c r="K600" s="203">
        <v>90</v>
      </c>
      <c r="L600" s="201">
        <v>93</v>
      </c>
      <c r="M600" s="199">
        <v>498</v>
      </c>
      <c r="N600" s="204">
        <v>603</v>
      </c>
      <c r="O600" s="205">
        <v>787</v>
      </c>
      <c r="P600" s="199">
        <v>334</v>
      </c>
      <c r="Q600" s="203">
        <v>473</v>
      </c>
      <c r="R600" s="201">
        <v>508</v>
      </c>
      <c r="S600" s="202">
        <v>547</v>
      </c>
      <c r="T600" s="199">
        <v>110</v>
      </c>
      <c r="U600" s="203">
        <v>389</v>
      </c>
      <c r="V600" s="201">
        <v>326</v>
      </c>
      <c r="W600" s="202">
        <v>803</v>
      </c>
      <c r="X600" s="199">
        <v>468</v>
      </c>
      <c r="Y600" s="203">
        <v>464</v>
      </c>
      <c r="Z600" s="201">
        <v>1305</v>
      </c>
      <c r="AA600" s="199">
        <v>768</v>
      </c>
      <c r="AB600" s="173">
        <f>B600+D600+F600+H600+J600+L600+N600+P600+R600+T600+V600+X600+Z600</f>
        <v>10478</v>
      </c>
      <c r="AC600" s="174">
        <f t="shared" si="895"/>
        <v>5153</v>
      </c>
      <c r="AE600" s="254" t="str">
        <f>$AE$11</f>
        <v>09:00 - 09:59</v>
      </c>
      <c r="AF600" s="127">
        <f>SUMIF($A$9:$A$32,$AE600,B$598:B$621)</f>
        <v>4467</v>
      </c>
      <c r="AG600" s="200">
        <f t="shared" si="893"/>
        <v>1118</v>
      </c>
      <c r="AH600" s="201">
        <f t="shared" si="893"/>
        <v>1764</v>
      </c>
      <c r="AI600" s="202">
        <f t="shared" si="893"/>
        <v>1394</v>
      </c>
      <c r="AJ600" s="199">
        <f t="shared" si="893"/>
        <v>732</v>
      </c>
      <c r="AK600" s="203">
        <f t="shared" si="893"/>
        <v>694</v>
      </c>
      <c r="AL600" s="201">
        <f t="shared" si="893"/>
        <v>1778</v>
      </c>
      <c r="AM600" s="202">
        <f t="shared" si="893"/>
        <v>2249</v>
      </c>
      <c r="AN600" s="199">
        <f t="shared" si="893"/>
        <v>353</v>
      </c>
      <c r="AO600" s="203">
        <f t="shared" si="893"/>
        <v>943</v>
      </c>
      <c r="AP600" s="201">
        <f t="shared" si="893"/>
        <v>507</v>
      </c>
      <c r="AQ600" s="199">
        <f t="shared" si="893"/>
        <v>2368</v>
      </c>
      <c r="AR600" s="204">
        <f t="shared" si="893"/>
        <v>1451</v>
      </c>
      <c r="AS600" s="205">
        <f t="shared" si="893"/>
        <v>2940</v>
      </c>
      <c r="AT600" s="199">
        <f t="shared" si="893"/>
        <v>1088</v>
      </c>
      <c r="AU600" s="203">
        <f t="shared" si="893"/>
        <v>1578</v>
      </c>
      <c r="AV600" s="201">
        <f t="shared" si="893"/>
        <v>1763</v>
      </c>
      <c r="AW600" s="202">
        <f t="shared" si="893"/>
        <v>1358</v>
      </c>
      <c r="AX600" s="199">
        <f t="shared" si="893"/>
        <v>318</v>
      </c>
      <c r="AY600" s="203">
        <f t="shared" si="893"/>
        <v>1147</v>
      </c>
      <c r="AZ600" s="201">
        <f t="shared" si="893"/>
        <v>897</v>
      </c>
      <c r="BA600" s="202">
        <f t="shared" si="893"/>
        <v>2868</v>
      </c>
      <c r="BB600" s="199">
        <f t="shared" si="893"/>
        <v>1177</v>
      </c>
      <c r="BC600" s="203">
        <f t="shared" si="893"/>
        <v>1542</v>
      </c>
      <c r="BD600" s="201">
        <f t="shared" si="893"/>
        <v>3804</v>
      </c>
      <c r="BE600" s="199">
        <f t="shared" si="893"/>
        <v>2530</v>
      </c>
      <c r="BF600" s="173">
        <f>SUM(AF600,AH600,AJ600,AL600,AN600,AP600,AR600,AT600,AV600,AX600,AZ600,BB600,BD600)</f>
        <v>20099</v>
      </c>
      <c r="BG600" s="174">
        <f>SUM(AG600,AI600,AK600,AM600,AO600,AQ600,AS600,AU600,AW600,AY600,BA600,BC600,BE600)</f>
        <v>22729</v>
      </c>
      <c r="BI600" s="147" t="s">
        <v>18</v>
      </c>
      <c r="BJ600" s="130">
        <f t="shared" ref="BJ600:CK600" si="897">B600/B622</f>
        <v>6.1199594522619111E-2</v>
      </c>
      <c r="BK600" s="131">
        <f t="shared" si="897"/>
        <v>8.5399527455948073E-5</v>
      </c>
      <c r="BL600" s="132">
        <f t="shared" si="897"/>
        <v>5.3696628741760781E-2</v>
      </c>
      <c r="BM600" s="133">
        <f t="shared" si="897"/>
        <v>3.7818181818181818E-3</v>
      </c>
      <c r="BN600" s="130">
        <f t="shared" si="897"/>
        <v>3.9292730844793712E-2</v>
      </c>
      <c r="BO600" s="131">
        <f t="shared" si="897"/>
        <v>3.073518564052127E-3</v>
      </c>
      <c r="BP600" s="132">
        <f t="shared" si="897"/>
        <v>4.6337658654187056E-2</v>
      </c>
      <c r="BQ600" s="133">
        <f t="shared" si="897"/>
        <v>5.547310284421304E-3</v>
      </c>
      <c r="BR600" s="130">
        <f t="shared" si="897"/>
        <v>1.6041115091107304E-2</v>
      </c>
      <c r="BS600" s="131">
        <f t="shared" si="897"/>
        <v>1.1486917677089981E-2</v>
      </c>
      <c r="BT600" s="132">
        <f t="shared" si="897"/>
        <v>7.4251497005988027E-3</v>
      </c>
      <c r="BU600" s="130">
        <f t="shared" si="897"/>
        <v>2.1656881930854535E-2</v>
      </c>
      <c r="BV600" s="134">
        <f t="shared" si="897"/>
        <v>2.2440549291057273E-2</v>
      </c>
      <c r="BW600" s="135">
        <f t="shared" si="897"/>
        <v>2.1630981502349999E-2</v>
      </c>
      <c r="BX600" s="130">
        <f t="shared" si="897"/>
        <v>1.967367615008541E-2</v>
      </c>
      <c r="BY600" s="131">
        <f t="shared" si="897"/>
        <v>2.2684763320704043E-2</v>
      </c>
      <c r="BZ600" s="132">
        <f t="shared" si="897"/>
        <v>2.3063652047580131E-2</v>
      </c>
      <c r="CA600" s="133">
        <f t="shared" si="897"/>
        <v>2.2932125938037146E-2</v>
      </c>
      <c r="CB600" s="130">
        <f t="shared" si="897"/>
        <v>1.1635286651152951E-2</v>
      </c>
      <c r="CC600" s="131">
        <f t="shared" si="897"/>
        <v>3.2427475825275089E-2</v>
      </c>
      <c r="CD600" s="132">
        <f t="shared" si="897"/>
        <v>1.2438475332900913E-2</v>
      </c>
      <c r="CE600" s="133">
        <f t="shared" si="897"/>
        <v>2.671324018629408E-2</v>
      </c>
      <c r="CF600" s="130">
        <f t="shared" si="897"/>
        <v>1.8831482375663931E-2</v>
      </c>
      <c r="CG600" s="131">
        <f t="shared" si="897"/>
        <v>2.8911458657860302E-2</v>
      </c>
      <c r="CH600" s="132">
        <f t="shared" si="897"/>
        <v>2.322559977219335E-2</v>
      </c>
      <c r="CI600" s="130">
        <f t="shared" si="897"/>
        <v>1.5927992201920486E-2</v>
      </c>
      <c r="CJ600" s="136">
        <f t="shared" si="897"/>
        <v>3.2342800346948919E-2</v>
      </c>
      <c r="CK600" s="137">
        <f t="shared" si="897"/>
        <v>1.5942306978355837E-2</v>
      </c>
    </row>
    <row r="601" spans="1:89" ht="15" thickTop="1" thickBot="1">
      <c r="A601" s="138" t="s">
        <v>19</v>
      </c>
      <c r="B601" s="192">
        <v>6940</v>
      </c>
      <c r="C601" s="193">
        <v>718</v>
      </c>
      <c r="D601" s="194">
        <v>2419</v>
      </c>
      <c r="E601" s="195">
        <v>763</v>
      </c>
      <c r="F601" s="192">
        <v>975</v>
      </c>
      <c r="G601" s="196">
        <v>361</v>
      </c>
      <c r="H601" s="194">
        <v>1285</v>
      </c>
      <c r="I601" s="195">
        <v>1345</v>
      </c>
      <c r="J601" s="192">
        <v>254</v>
      </c>
      <c r="K601" s="196">
        <v>417</v>
      </c>
      <c r="L601" s="194">
        <v>378</v>
      </c>
      <c r="M601" s="192">
        <v>1346</v>
      </c>
      <c r="N601" s="197">
        <v>1351</v>
      </c>
      <c r="O601" s="198">
        <v>2023</v>
      </c>
      <c r="P601" s="192">
        <v>1099</v>
      </c>
      <c r="Q601" s="196">
        <v>1017</v>
      </c>
      <c r="R601" s="194">
        <v>1316</v>
      </c>
      <c r="S601" s="195">
        <v>1337</v>
      </c>
      <c r="T601" s="192">
        <v>302</v>
      </c>
      <c r="U601" s="196">
        <v>1091</v>
      </c>
      <c r="V601" s="194">
        <v>883</v>
      </c>
      <c r="W601" s="195">
        <v>2062</v>
      </c>
      <c r="X601" s="192">
        <v>1211</v>
      </c>
      <c r="Y601" s="196">
        <v>1251</v>
      </c>
      <c r="Z601" s="194">
        <v>3516</v>
      </c>
      <c r="AA601" s="192">
        <v>2103</v>
      </c>
      <c r="AB601" s="173">
        <f>B601+D601+F601+H601+J601+L601+N601+P601+R601+T601+V601+X601+Z601</f>
        <v>21929</v>
      </c>
      <c r="AC601" s="174">
        <f t="shared" si="895"/>
        <v>15834</v>
      </c>
      <c r="AE601" s="253" t="s">
        <v>13</v>
      </c>
      <c r="AF601" s="20">
        <f t="shared" ref="AF601:BG601" si="898">SUM(AF598:AF600)</f>
        <v>16155</v>
      </c>
      <c r="AG601" s="21">
        <f t="shared" si="898"/>
        <v>3337</v>
      </c>
      <c r="AH601" s="20">
        <f t="shared" si="898"/>
        <v>5027</v>
      </c>
      <c r="AI601" s="21">
        <f t="shared" si="898"/>
        <v>3894</v>
      </c>
      <c r="AJ601" s="20">
        <f t="shared" si="898"/>
        <v>2350</v>
      </c>
      <c r="AK601" s="21">
        <f t="shared" si="898"/>
        <v>1841</v>
      </c>
      <c r="AL601" s="20">
        <f t="shared" si="898"/>
        <v>3691</v>
      </c>
      <c r="AM601" s="21">
        <f t="shared" si="898"/>
        <v>5616</v>
      </c>
      <c r="AN601" s="20">
        <f t="shared" si="898"/>
        <v>1190</v>
      </c>
      <c r="AO601" s="21">
        <f t="shared" si="898"/>
        <v>2949</v>
      </c>
      <c r="AP601" s="20">
        <f t="shared" si="898"/>
        <v>1579</v>
      </c>
      <c r="AQ601" s="21">
        <f t="shared" si="898"/>
        <v>7420</v>
      </c>
      <c r="AR601" s="20">
        <f t="shared" si="898"/>
        <v>4888</v>
      </c>
      <c r="AS601" s="21">
        <f t="shared" si="898"/>
        <v>9152</v>
      </c>
      <c r="AT601" s="20">
        <f t="shared" si="898"/>
        <v>3835</v>
      </c>
      <c r="AU601" s="21">
        <f t="shared" si="898"/>
        <v>4686</v>
      </c>
      <c r="AV601" s="20">
        <f t="shared" si="898"/>
        <v>5319</v>
      </c>
      <c r="AW601" s="21">
        <f t="shared" si="898"/>
        <v>4341</v>
      </c>
      <c r="AX601" s="20">
        <f t="shared" si="898"/>
        <v>1011</v>
      </c>
      <c r="AY601" s="21">
        <f t="shared" si="898"/>
        <v>4551</v>
      </c>
      <c r="AZ601" s="20">
        <f t="shared" si="898"/>
        <v>2957</v>
      </c>
      <c r="BA601" s="21">
        <f t="shared" si="898"/>
        <v>7973</v>
      </c>
      <c r="BB601" s="20">
        <f t="shared" si="898"/>
        <v>4032</v>
      </c>
      <c r="BC601" s="21">
        <f t="shared" si="898"/>
        <v>4793</v>
      </c>
      <c r="BD601" s="20">
        <f t="shared" si="898"/>
        <v>13262</v>
      </c>
      <c r="BE601" s="21">
        <f t="shared" si="898"/>
        <v>7153</v>
      </c>
      <c r="BF601" s="175">
        <f t="shared" si="898"/>
        <v>65296</v>
      </c>
      <c r="BG601" s="176">
        <f t="shared" si="898"/>
        <v>67706</v>
      </c>
      <c r="BI601" s="138" t="s">
        <v>19</v>
      </c>
      <c r="BJ601" s="130">
        <f t="shared" ref="BJ601:CK601" si="899">B601/B622</f>
        <v>0.11923783997388451</v>
      </c>
      <c r="BK601" s="131">
        <f t="shared" si="899"/>
        <v>2.0438953571123575E-2</v>
      </c>
      <c r="BL601" s="132">
        <f t="shared" si="899"/>
        <v>0.10155758008312692</v>
      </c>
      <c r="BM601" s="133">
        <f t="shared" si="899"/>
        <v>3.6993939393939392E-2</v>
      </c>
      <c r="BN601" s="130">
        <f t="shared" si="899"/>
        <v>7.9813359528487227E-2</v>
      </c>
      <c r="BO601" s="131">
        <f t="shared" si="899"/>
        <v>4.438160806491271E-2</v>
      </c>
      <c r="BP601" s="132">
        <f t="shared" si="899"/>
        <v>4.5557682762532796E-2</v>
      </c>
      <c r="BQ601" s="133">
        <f t="shared" si="899"/>
        <v>3.2724264616432693E-2</v>
      </c>
      <c r="BR601" s="130">
        <f t="shared" si="899"/>
        <v>3.9557701292633543E-2</v>
      </c>
      <c r="BS601" s="131">
        <f t="shared" si="899"/>
        <v>5.3222718570516914E-2</v>
      </c>
      <c r="BT601" s="132">
        <f t="shared" si="899"/>
        <v>3.0179640718562873E-2</v>
      </c>
      <c r="BU601" s="130">
        <f t="shared" si="899"/>
        <v>5.8534464013916071E-2</v>
      </c>
      <c r="BV601" s="134">
        <f t="shared" si="899"/>
        <v>5.0277250567526327E-2</v>
      </c>
      <c r="BW601" s="135">
        <f t="shared" si="899"/>
        <v>5.5602891460297392E-2</v>
      </c>
      <c r="BX601" s="130">
        <f t="shared" si="899"/>
        <v>6.4734640984861869E-2</v>
      </c>
      <c r="BY601" s="131">
        <f t="shared" si="899"/>
        <v>4.8774639106038083E-2</v>
      </c>
      <c r="BZ601" s="132">
        <f t="shared" si="899"/>
        <v>5.9747571052392624E-2</v>
      </c>
      <c r="CA601" s="133">
        <f t="shared" si="899"/>
        <v>5.6051649687670312E-2</v>
      </c>
      <c r="CB601" s="130">
        <f t="shared" si="899"/>
        <v>3.1944150624074463E-2</v>
      </c>
      <c r="CC601" s="131">
        <f t="shared" si="899"/>
        <v>9.0946982327442485E-2</v>
      </c>
      <c r="CD601" s="132">
        <f t="shared" si="899"/>
        <v>3.3690716929299099E-2</v>
      </c>
      <c r="CE601" s="133">
        <f t="shared" si="899"/>
        <v>6.8596141051230866E-2</v>
      </c>
      <c r="CF601" s="130">
        <f t="shared" si="899"/>
        <v>4.872847255754064E-2</v>
      </c>
      <c r="CG601" s="131">
        <f t="shared" si="899"/>
        <v>7.794878185556732E-2</v>
      </c>
      <c r="CH601" s="132">
        <f t="shared" si="899"/>
        <v>6.2575638926461161E-2</v>
      </c>
      <c r="CI601" s="130">
        <f t="shared" si="899"/>
        <v>4.3615322396665074E-2</v>
      </c>
      <c r="CJ601" s="136">
        <f t="shared" si="899"/>
        <v>6.768899301472063E-2</v>
      </c>
      <c r="CK601" s="137">
        <f t="shared" si="899"/>
        <v>4.8987092702364891E-2</v>
      </c>
    </row>
    <row r="602" spans="1:89" ht="14" thickTop="1">
      <c r="A602" s="147" t="s">
        <v>20</v>
      </c>
      <c r="B602" s="199">
        <v>6645</v>
      </c>
      <c r="C602" s="200">
        <v>1077</v>
      </c>
      <c r="D602" s="201">
        <v>1874</v>
      </c>
      <c r="E602" s="202">
        <v>1268</v>
      </c>
      <c r="F602" s="199">
        <v>861</v>
      </c>
      <c r="G602" s="203">
        <v>549</v>
      </c>
      <c r="H602" s="201">
        <v>1090</v>
      </c>
      <c r="I602" s="202">
        <v>1581</v>
      </c>
      <c r="J602" s="199">
        <v>431</v>
      </c>
      <c r="K602" s="203">
        <v>1050</v>
      </c>
      <c r="L602" s="201">
        <v>526</v>
      </c>
      <c r="M602" s="199">
        <v>2431</v>
      </c>
      <c r="N602" s="204">
        <v>1833</v>
      </c>
      <c r="O602" s="205">
        <v>3017</v>
      </c>
      <c r="P602" s="199">
        <v>1521</v>
      </c>
      <c r="Q602" s="203">
        <v>1810</v>
      </c>
      <c r="R602" s="201">
        <v>1950</v>
      </c>
      <c r="S602" s="202">
        <v>1750</v>
      </c>
      <c r="T602" s="199">
        <v>376</v>
      </c>
      <c r="U602" s="203">
        <v>1980</v>
      </c>
      <c r="V602" s="201">
        <v>1139</v>
      </c>
      <c r="W602" s="202">
        <v>2768</v>
      </c>
      <c r="X602" s="199">
        <v>1516</v>
      </c>
      <c r="Y602" s="203">
        <v>1738</v>
      </c>
      <c r="Z602" s="201">
        <v>4880</v>
      </c>
      <c r="AA602" s="199">
        <v>1925</v>
      </c>
      <c r="AB602" s="173">
        <f t="shared" ref="AB602:AB619" si="900">B602+D602+F602+H602+J602+L602+N602+P602+R602+T602+V602+X602+Z602</f>
        <v>24642</v>
      </c>
      <c r="AC602" s="174">
        <f t="shared" si="895"/>
        <v>22944</v>
      </c>
      <c r="BI602" s="147" t="s">
        <v>20</v>
      </c>
      <c r="BJ602" s="130">
        <f t="shared" ref="BJ602:CK602" si="901">B602/B622</f>
        <v>0.11416937271274677</v>
      </c>
      <c r="BK602" s="131">
        <f t="shared" si="901"/>
        <v>3.0658430356685359E-2</v>
      </c>
      <c r="BL602" s="132">
        <f t="shared" si="901"/>
        <v>7.8676686678701882E-2</v>
      </c>
      <c r="BM602" s="133">
        <f t="shared" si="901"/>
        <v>6.1478787878787876E-2</v>
      </c>
      <c r="BN602" s="130">
        <f t="shared" si="901"/>
        <v>7.0481335952848723E-2</v>
      </c>
      <c r="BO602" s="131">
        <f t="shared" si="901"/>
        <v>6.7494467666584707E-2</v>
      </c>
      <c r="BP602" s="132">
        <f t="shared" si="901"/>
        <v>3.864426008650642E-2</v>
      </c>
      <c r="BQ602" s="133">
        <f t="shared" si="901"/>
        <v>3.8466217366974038E-2</v>
      </c>
      <c r="BR602" s="130">
        <f t="shared" si="901"/>
        <v>6.7123501012303383E-2</v>
      </c>
      <c r="BS602" s="131">
        <f t="shared" si="901"/>
        <v>0.13401403956604976</v>
      </c>
      <c r="BT602" s="132">
        <f t="shared" si="901"/>
        <v>4.1996007984031934E-2</v>
      </c>
      <c r="BU602" s="130">
        <f t="shared" si="901"/>
        <v>0.10571863448575777</v>
      </c>
      <c r="BV602" s="134">
        <f t="shared" si="901"/>
        <v>6.8214804063860671E-2</v>
      </c>
      <c r="BW602" s="135">
        <f t="shared" si="901"/>
        <v>8.2923343319682263E-2</v>
      </c>
      <c r="BX602" s="130">
        <f t="shared" si="901"/>
        <v>8.9591800671496732E-2</v>
      </c>
      <c r="BY602" s="131">
        <f t="shared" si="901"/>
        <v>8.6806388182820965E-2</v>
      </c>
      <c r="BZ602" s="132">
        <f t="shared" si="901"/>
        <v>8.8531735222010355E-2</v>
      </c>
      <c r="CA602" s="133">
        <f t="shared" si="901"/>
        <v>7.3366033622605117E-2</v>
      </c>
      <c r="CB602" s="130">
        <f t="shared" si="901"/>
        <v>3.9771525280304636E-2</v>
      </c>
      <c r="CC602" s="131">
        <f t="shared" si="901"/>
        <v>0.16505501833944647</v>
      </c>
      <c r="CD602" s="132">
        <f t="shared" si="901"/>
        <v>4.3458354000534168E-2</v>
      </c>
      <c r="CE602" s="133">
        <f t="shared" si="901"/>
        <v>9.2082501663339991E-2</v>
      </c>
      <c r="CF602" s="130">
        <f t="shared" si="901"/>
        <v>6.1001126669885726E-2</v>
      </c>
      <c r="CG602" s="131">
        <f t="shared" si="901"/>
        <v>0.10829335161069226</v>
      </c>
      <c r="CH602" s="132">
        <f t="shared" si="901"/>
        <v>8.6851284971880119E-2</v>
      </c>
      <c r="CI602" s="130">
        <f t="shared" si="901"/>
        <v>3.9923678370699128E-2</v>
      </c>
      <c r="CJ602" s="136">
        <f t="shared" si="901"/>
        <v>7.6063302743797981E-2</v>
      </c>
      <c r="CK602" s="137">
        <f t="shared" si="901"/>
        <v>7.0983949410323363E-2</v>
      </c>
    </row>
    <row r="603" spans="1:89" ht="14" thickBot="1">
      <c r="A603" s="138" t="s">
        <v>21</v>
      </c>
      <c r="B603" s="192">
        <v>5043</v>
      </c>
      <c r="C603" s="193">
        <v>1142</v>
      </c>
      <c r="D603" s="194">
        <v>1389</v>
      </c>
      <c r="E603" s="195">
        <v>1232</v>
      </c>
      <c r="F603" s="192">
        <v>757</v>
      </c>
      <c r="G603" s="196">
        <v>598</v>
      </c>
      <c r="H603" s="194">
        <v>823</v>
      </c>
      <c r="I603" s="195">
        <v>1786</v>
      </c>
      <c r="J603" s="192">
        <v>406</v>
      </c>
      <c r="K603" s="196">
        <v>956</v>
      </c>
      <c r="L603" s="194">
        <v>546</v>
      </c>
      <c r="M603" s="192">
        <v>2621</v>
      </c>
      <c r="N603" s="197">
        <v>1604</v>
      </c>
      <c r="O603" s="198">
        <v>3195</v>
      </c>
      <c r="P603" s="192">
        <v>1226</v>
      </c>
      <c r="Q603" s="196">
        <v>1298</v>
      </c>
      <c r="R603" s="194">
        <v>1606</v>
      </c>
      <c r="S603" s="195">
        <v>1233</v>
      </c>
      <c r="T603" s="192">
        <v>317</v>
      </c>
      <c r="U603" s="196">
        <v>1424</v>
      </c>
      <c r="V603" s="194">
        <v>921</v>
      </c>
      <c r="W603" s="195">
        <v>2337</v>
      </c>
      <c r="X603" s="192">
        <v>1339</v>
      </c>
      <c r="Y603" s="196">
        <v>1513</v>
      </c>
      <c r="Z603" s="194">
        <v>4578</v>
      </c>
      <c r="AA603" s="192">
        <v>2698</v>
      </c>
      <c r="AB603" s="173">
        <f t="shared" si="900"/>
        <v>20555</v>
      </c>
      <c r="AC603" s="174">
        <f t="shared" si="895"/>
        <v>22033</v>
      </c>
      <c r="AE603" s="246" t="s">
        <v>88</v>
      </c>
      <c r="BI603" s="138" t="s">
        <v>21</v>
      </c>
      <c r="BJ603" s="130">
        <f t="shared" ref="BJ603:CK603" si="902">B603/B622</f>
        <v>8.6645018298025872E-2</v>
      </c>
      <c r="BK603" s="131">
        <f t="shared" si="902"/>
        <v>3.2508753451564232E-2</v>
      </c>
      <c r="BL603" s="132">
        <f t="shared" si="902"/>
        <v>5.8314790713296108E-2</v>
      </c>
      <c r="BM603" s="133">
        <f t="shared" si="902"/>
        <v>5.9733333333333333E-2</v>
      </c>
      <c r="BN603" s="130">
        <f t="shared" si="902"/>
        <v>6.1967910936476751E-2</v>
      </c>
      <c r="BO603" s="131">
        <f t="shared" si="902"/>
        <v>7.3518564052126881E-2</v>
      </c>
      <c r="BP603" s="132">
        <f t="shared" si="902"/>
        <v>2.9178189037793376E-2</v>
      </c>
      <c r="BQ603" s="133">
        <f t="shared" si="902"/>
        <v>4.3453930561300209E-2</v>
      </c>
      <c r="BR603" s="130">
        <f t="shared" si="902"/>
        <v>6.3230026475626852E-2</v>
      </c>
      <c r="BS603" s="131">
        <f t="shared" si="902"/>
        <v>0.12201659221442246</v>
      </c>
      <c r="BT603" s="132">
        <f t="shared" si="902"/>
        <v>4.3592814371257484E-2</v>
      </c>
      <c r="BU603" s="130">
        <f t="shared" si="902"/>
        <v>0.11398130028267014</v>
      </c>
      <c r="BV603" s="134">
        <f t="shared" si="902"/>
        <v>5.9692605411037922E-2</v>
      </c>
      <c r="BW603" s="135">
        <f t="shared" si="902"/>
        <v>8.7815738119451398E-2</v>
      </c>
      <c r="BX603" s="130">
        <f t="shared" si="902"/>
        <v>7.221535017965483E-2</v>
      </c>
      <c r="BY603" s="131">
        <f t="shared" si="902"/>
        <v>6.2251210973094814E-2</v>
      </c>
      <c r="BZ603" s="132">
        <f t="shared" si="902"/>
        <v>7.2913829111050571E-2</v>
      </c>
      <c r="CA603" s="133">
        <f t="shared" si="902"/>
        <v>5.1691611118098349E-2</v>
      </c>
      <c r="CB603" s="130">
        <f t="shared" si="902"/>
        <v>3.353078062195896E-2</v>
      </c>
      <c r="CC603" s="131">
        <f t="shared" si="902"/>
        <v>0.11870623541180393</v>
      </c>
      <c r="CD603" s="132">
        <f t="shared" si="902"/>
        <v>3.5140600557060551E-2</v>
      </c>
      <c r="CE603" s="133">
        <f t="shared" si="902"/>
        <v>7.7744510978043913E-2</v>
      </c>
      <c r="CF603" s="130">
        <f t="shared" si="902"/>
        <v>5.3878963463705132E-2</v>
      </c>
      <c r="CG603" s="131">
        <f t="shared" si="902"/>
        <v>9.427378652875569E-2</v>
      </c>
      <c r="CH603" s="132">
        <f t="shared" si="902"/>
        <v>8.1476471844521961E-2</v>
      </c>
      <c r="CI603" s="130">
        <f t="shared" si="902"/>
        <v>5.5955368438517533E-2</v>
      </c>
      <c r="CJ603" s="136">
        <f t="shared" si="902"/>
        <v>6.3447820302685157E-2</v>
      </c>
      <c r="CK603" s="137">
        <f t="shared" si="902"/>
        <v>6.8165505463635576E-2</v>
      </c>
    </row>
    <row r="604" spans="1:89" ht="15" thickTop="1" thickBot="1">
      <c r="A604" s="147" t="s">
        <v>22</v>
      </c>
      <c r="B604" s="199">
        <v>4467</v>
      </c>
      <c r="C604" s="200">
        <v>1118</v>
      </c>
      <c r="D604" s="201">
        <v>1764</v>
      </c>
      <c r="E604" s="202">
        <v>1394</v>
      </c>
      <c r="F604" s="199">
        <v>732</v>
      </c>
      <c r="G604" s="203">
        <v>694</v>
      </c>
      <c r="H604" s="201">
        <v>1778</v>
      </c>
      <c r="I604" s="202">
        <v>2249</v>
      </c>
      <c r="J604" s="199">
        <v>353</v>
      </c>
      <c r="K604" s="203">
        <v>943</v>
      </c>
      <c r="L604" s="201">
        <v>507</v>
      </c>
      <c r="M604" s="199">
        <v>2368</v>
      </c>
      <c r="N604" s="204">
        <v>1451</v>
      </c>
      <c r="O604" s="205">
        <v>2940</v>
      </c>
      <c r="P604" s="199">
        <v>1088</v>
      </c>
      <c r="Q604" s="203">
        <v>1578</v>
      </c>
      <c r="R604" s="201">
        <v>1763</v>
      </c>
      <c r="S604" s="202">
        <v>1358</v>
      </c>
      <c r="T604" s="199">
        <v>318</v>
      </c>
      <c r="U604" s="203">
        <v>1147</v>
      </c>
      <c r="V604" s="201">
        <v>897</v>
      </c>
      <c r="W604" s="202">
        <v>2868</v>
      </c>
      <c r="X604" s="199">
        <v>1177</v>
      </c>
      <c r="Y604" s="203">
        <v>1542</v>
      </c>
      <c r="Z604" s="201">
        <v>3804</v>
      </c>
      <c r="AA604" s="199">
        <v>2530</v>
      </c>
      <c r="AB604" s="173">
        <f t="shared" si="900"/>
        <v>20099</v>
      </c>
      <c r="AC604" s="174">
        <f t="shared" si="895"/>
        <v>22729</v>
      </c>
      <c r="AE604" s="315" t="s">
        <v>0</v>
      </c>
      <c r="AF604" s="309" t="s">
        <v>1</v>
      </c>
      <c r="AG604" s="310"/>
      <c r="AH604" s="309" t="s">
        <v>2</v>
      </c>
      <c r="AI604" s="310"/>
      <c r="AJ604" s="309" t="s">
        <v>3</v>
      </c>
      <c r="AK604" s="310"/>
      <c r="AL604" s="309" t="s">
        <v>4</v>
      </c>
      <c r="AM604" s="310"/>
      <c r="AN604" s="309" t="s">
        <v>5</v>
      </c>
      <c r="AO604" s="310"/>
      <c r="AP604" s="309" t="s">
        <v>6</v>
      </c>
      <c r="AQ604" s="310"/>
      <c r="AR604" s="309" t="s">
        <v>7</v>
      </c>
      <c r="AS604" s="310"/>
      <c r="AT604" s="309" t="s">
        <v>8</v>
      </c>
      <c r="AU604" s="310"/>
      <c r="AV604" s="309" t="s">
        <v>9</v>
      </c>
      <c r="AW604" s="310"/>
      <c r="AX604" s="309" t="s">
        <v>10</v>
      </c>
      <c r="AY604" s="310"/>
      <c r="AZ604" s="309" t="s">
        <v>11</v>
      </c>
      <c r="BA604" s="310"/>
      <c r="BB604" s="309" t="s">
        <v>12</v>
      </c>
      <c r="BC604" s="310"/>
      <c r="BD604" s="311" t="s">
        <v>40</v>
      </c>
      <c r="BE604" s="312"/>
      <c r="BF604" s="313" t="s">
        <v>41</v>
      </c>
      <c r="BG604" s="314"/>
      <c r="BI604" s="147" t="s">
        <v>22</v>
      </c>
      <c r="BJ604" s="130">
        <f t="shared" ref="BJ604:CK604" si="903">B604/B622</f>
        <v>7.6748621205092515E-2</v>
      </c>
      <c r="BK604" s="131">
        <f t="shared" si="903"/>
        <v>3.182555723191665E-2</v>
      </c>
      <c r="BL604" s="132">
        <f t="shared" si="903"/>
        <v>7.4058524707166548E-2</v>
      </c>
      <c r="BM604" s="133">
        <f t="shared" si="903"/>
        <v>6.7587878787878794E-2</v>
      </c>
      <c r="BN604" s="130">
        <f t="shared" si="903"/>
        <v>5.9921414538310409E-2</v>
      </c>
      <c r="BO604" s="131">
        <f t="shared" si="903"/>
        <v>8.5320875338087049E-2</v>
      </c>
      <c r="BP604" s="132">
        <f t="shared" si="903"/>
        <v>6.3036233425512303E-2</v>
      </c>
      <c r="BQ604" s="133">
        <f t="shared" si="903"/>
        <v>5.4718863287997861E-2</v>
      </c>
      <c r="BR604" s="130">
        <f t="shared" si="903"/>
        <v>5.4975860457872602E-2</v>
      </c>
      <c r="BS604" s="131">
        <f t="shared" si="903"/>
        <v>0.12035737077217613</v>
      </c>
      <c r="BT604" s="132">
        <f t="shared" si="903"/>
        <v>4.0479041916167663E-2</v>
      </c>
      <c r="BU604" s="130">
        <f t="shared" si="903"/>
        <v>0.10297890845836051</v>
      </c>
      <c r="BV604" s="134">
        <f t="shared" si="903"/>
        <v>5.3998734695396525E-2</v>
      </c>
      <c r="BW604" s="135">
        <f t="shared" si="903"/>
        <v>8.080697028832147E-2</v>
      </c>
      <c r="BX604" s="130">
        <f t="shared" si="903"/>
        <v>6.4086705542793193E-2</v>
      </c>
      <c r="BY604" s="131">
        <f t="shared" si="903"/>
        <v>7.5679823509663804E-2</v>
      </c>
      <c r="BZ604" s="132">
        <f t="shared" si="903"/>
        <v>8.004176881866884E-2</v>
      </c>
      <c r="CA604" s="133">
        <f t="shared" si="903"/>
        <v>5.6932042091141576E-2</v>
      </c>
      <c r="CB604" s="130">
        <f t="shared" si="903"/>
        <v>3.3636555955151262E-2</v>
      </c>
      <c r="CC604" s="131">
        <f t="shared" si="903"/>
        <v>9.5615205068356121E-2</v>
      </c>
      <c r="CD604" s="132">
        <f t="shared" si="903"/>
        <v>3.422488458163226E-2</v>
      </c>
      <c r="CE604" s="133">
        <f t="shared" si="903"/>
        <v>9.5409181636726542E-2</v>
      </c>
      <c r="CF604" s="130">
        <f t="shared" si="903"/>
        <v>4.7360373410590698E-2</v>
      </c>
      <c r="CG604" s="131">
        <f t="shared" si="903"/>
        <v>9.6080752694871957E-2</v>
      </c>
      <c r="CH604" s="132">
        <f t="shared" si="903"/>
        <v>6.7701288531359011E-2</v>
      </c>
      <c r="CI604" s="130">
        <f t="shared" si="903"/>
        <v>5.2471120144347426E-2</v>
      </c>
      <c r="CJ604" s="136">
        <f t="shared" si="903"/>
        <v>6.204026953362534E-2</v>
      </c>
      <c r="CK604" s="137">
        <f t="shared" si="903"/>
        <v>7.0318784263739526E-2</v>
      </c>
    </row>
    <row r="605" spans="1:89" ht="15" thickTop="1" thickBot="1">
      <c r="A605" s="138" t="s">
        <v>23</v>
      </c>
      <c r="B605" s="192">
        <v>3729</v>
      </c>
      <c r="C605" s="193">
        <v>1475</v>
      </c>
      <c r="D605" s="194">
        <v>871</v>
      </c>
      <c r="E605" s="195">
        <v>623</v>
      </c>
      <c r="F605" s="192">
        <v>760</v>
      </c>
      <c r="G605" s="196">
        <v>496</v>
      </c>
      <c r="H605" s="194">
        <v>1605</v>
      </c>
      <c r="I605" s="195">
        <v>1859</v>
      </c>
      <c r="J605" s="192">
        <v>304</v>
      </c>
      <c r="K605" s="196">
        <v>781</v>
      </c>
      <c r="L605" s="194">
        <v>420</v>
      </c>
      <c r="M605" s="192">
        <v>1665</v>
      </c>
      <c r="N605" s="197">
        <v>1363</v>
      </c>
      <c r="O605" s="198">
        <v>2378</v>
      </c>
      <c r="P605" s="192">
        <v>881</v>
      </c>
      <c r="Q605" s="196">
        <v>1076</v>
      </c>
      <c r="R605" s="194">
        <v>1230</v>
      </c>
      <c r="S605" s="195">
        <v>1276</v>
      </c>
      <c r="T605" s="192">
        <v>379</v>
      </c>
      <c r="U605" s="196">
        <v>638</v>
      </c>
      <c r="V605" s="194">
        <v>833</v>
      </c>
      <c r="W605" s="195">
        <v>2154</v>
      </c>
      <c r="X605" s="192">
        <v>975</v>
      </c>
      <c r="Y605" s="196">
        <v>1068</v>
      </c>
      <c r="Z605" s="194">
        <v>3018</v>
      </c>
      <c r="AA605" s="192">
        <v>2292</v>
      </c>
      <c r="AB605" s="173">
        <f t="shared" si="900"/>
        <v>16368</v>
      </c>
      <c r="AC605" s="174">
        <f t="shared" si="895"/>
        <v>17781</v>
      </c>
      <c r="AE605" s="316"/>
      <c r="AF605" s="117" t="s">
        <v>14</v>
      </c>
      <c r="AG605" s="118" t="s">
        <v>15</v>
      </c>
      <c r="AH605" s="119" t="s">
        <v>14</v>
      </c>
      <c r="AI605" s="120" t="s">
        <v>15</v>
      </c>
      <c r="AJ605" s="117" t="s">
        <v>14</v>
      </c>
      <c r="AK605" s="118" t="s">
        <v>15</v>
      </c>
      <c r="AL605" s="119" t="s">
        <v>14</v>
      </c>
      <c r="AM605" s="120" t="s">
        <v>15</v>
      </c>
      <c r="AN605" s="117" t="s">
        <v>14</v>
      </c>
      <c r="AO605" s="118" t="s">
        <v>15</v>
      </c>
      <c r="AP605" s="119" t="s">
        <v>14</v>
      </c>
      <c r="AQ605" s="117" t="s">
        <v>15</v>
      </c>
      <c r="AR605" s="121" t="s">
        <v>14</v>
      </c>
      <c r="AS605" s="122" t="s">
        <v>15</v>
      </c>
      <c r="AT605" s="117" t="s">
        <v>14</v>
      </c>
      <c r="AU605" s="118" t="s">
        <v>15</v>
      </c>
      <c r="AV605" s="119" t="s">
        <v>14</v>
      </c>
      <c r="AW605" s="120" t="s">
        <v>15</v>
      </c>
      <c r="AX605" s="117" t="s">
        <v>14</v>
      </c>
      <c r="AY605" s="118" t="s">
        <v>15</v>
      </c>
      <c r="AZ605" s="119" t="s">
        <v>14</v>
      </c>
      <c r="BA605" s="120" t="s">
        <v>15</v>
      </c>
      <c r="BB605" s="117" t="s">
        <v>14</v>
      </c>
      <c r="BC605" s="118" t="s">
        <v>15</v>
      </c>
      <c r="BD605" s="28" t="s">
        <v>14</v>
      </c>
      <c r="BE605" s="123" t="s">
        <v>15</v>
      </c>
      <c r="BF605" s="177" t="s">
        <v>14</v>
      </c>
      <c r="BG605" s="178" t="s">
        <v>15</v>
      </c>
      <c r="BI605" s="138" t="s">
        <v>23</v>
      </c>
      <c r="BJ605" s="130">
        <f t="shared" ref="BJ605:CK605" si="904">B605/B622</f>
        <v>6.4068862429771667E-2</v>
      </c>
      <c r="BK605" s="131">
        <f t="shared" si="904"/>
        <v>4.1988100999174473E-2</v>
      </c>
      <c r="BL605" s="132">
        <f t="shared" si="904"/>
        <v>3.6567446156429741E-2</v>
      </c>
      <c r="BM605" s="133">
        <f t="shared" si="904"/>
        <v>3.0206060606060604E-2</v>
      </c>
      <c r="BN605" s="130">
        <f t="shared" si="904"/>
        <v>6.2213490504256709E-2</v>
      </c>
      <c r="BO605" s="131">
        <f t="shared" si="904"/>
        <v>6.09786083107942E-2</v>
      </c>
      <c r="BP605" s="132">
        <f t="shared" si="904"/>
        <v>5.6902786641140179E-2</v>
      </c>
      <c r="BQ605" s="133">
        <f t="shared" si="904"/>
        <v>4.5230043064645627E-2</v>
      </c>
      <c r="BR605" s="130">
        <f t="shared" si="904"/>
        <v>4.7344650365986604E-2</v>
      </c>
      <c r="BS605" s="131">
        <f t="shared" si="904"/>
        <v>9.968091895341416E-2</v>
      </c>
      <c r="BT605" s="132">
        <f t="shared" si="904"/>
        <v>3.3532934131736525E-2</v>
      </c>
      <c r="BU605" s="130">
        <f t="shared" si="904"/>
        <v>7.2407045009784732E-2</v>
      </c>
      <c r="BV605" s="134">
        <f t="shared" si="904"/>
        <v>5.072382866287075E-2</v>
      </c>
      <c r="BW605" s="135">
        <f t="shared" si="904"/>
        <v>6.5360195695791989E-2</v>
      </c>
      <c r="BX605" s="130">
        <f t="shared" si="904"/>
        <v>5.1893738587500737E-2</v>
      </c>
      <c r="BY605" s="131">
        <f t="shared" si="904"/>
        <v>5.1604239604815118E-2</v>
      </c>
      <c r="BZ605" s="132">
        <f t="shared" si="904"/>
        <v>5.5843094524652685E-2</v>
      </c>
      <c r="CA605" s="133">
        <f t="shared" si="904"/>
        <v>5.3494319372825221E-2</v>
      </c>
      <c r="CB605" s="130">
        <f t="shared" si="904"/>
        <v>4.0088851279881529E-2</v>
      </c>
      <c r="CC605" s="131">
        <f t="shared" si="904"/>
        <v>5.3184394798266088E-2</v>
      </c>
      <c r="CD605" s="132">
        <f t="shared" si="904"/>
        <v>3.1782975313823493E-2</v>
      </c>
      <c r="CE605" s="133">
        <f t="shared" si="904"/>
        <v>7.1656686626746513E-2</v>
      </c>
      <c r="CF605" s="130">
        <f t="shared" si="904"/>
        <v>3.9232254949299855E-2</v>
      </c>
      <c r="CG605" s="131">
        <f t="shared" si="904"/>
        <v>6.6546202255592254E-2</v>
      </c>
      <c r="CH605" s="132">
        <f t="shared" si="904"/>
        <v>5.3712536484658645E-2</v>
      </c>
      <c r="CI605" s="130">
        <f t="shared" si="904"/>
        <v>4.7535101727606444E-2</v>
      </c>
      <c r="CJ605" s="136">
        <f t="shared" si="904"/>
        <v>5.0523664447304821E-2</v>
      </c>
      <c r="CK605" s="137">
        <f t="shared" si="904"/>
        <v>5.5010704518172929E-2</v>
      </c>
    </row>
    <row r="606" spans="1:89" ht="14" thickTop="1">
      <c r="A606" s="147" t="s">
        <v>24</v>
      </c>
      <c r="B606" s="206">
        <v>3582</v>
      </c>
      <c r="C606" s="200">
        <v>1128</v>
      </c>
      <c r="D606" s="201">
        <v>1596</v>
      </c>
      <c r="E606" s="202">
        <v>943</v>
      </c>
      <c r="F606" s="199">
        <v>743</v>
      </c>
      <c r="G606" s="203">
        <v>386</v>
      </c>
      <c r="H606" s="201">
        <v>1875</v>
      </c>
      <c r="I606" s="202">
        <v>1885</v>
      </c>
      <c r="J606" s="199">
        <v>334</v>
      </c>
      <c r="K606" s="203">
        <v>609</v>
      </c>
      <c r="L606" s="201">
        <v>428</v>
      </c>
      <c r="M606" s="199">
        <v>1660</v>
      </c>
      <c r="N606" s="204">
        <v>1381</v>
      </c>
      <c r="O606" s="207">
        <v>2481</v>
      </c>
      <c r="P606" s="199">
        <v>776</v>
      </c>
      <c r="Q606" s="203">
        <v>1085</v>
      </c>
      <c r="R606" s="201">
        <v>1287</v>
      </c>
      <c r="S606" s="202">
        <v>1331</v>
      </c>
      <c r="T606" s="199">
        <v>404</v>
      </c>
      <c r="U606" s="203">
        <v>734</v>
      </c>
      <c r="V606" s="201">
        <v>866</v>
      </c>
      <c r="W606" s="208">
        <v>2248</v>
      </c>
      <c r="X606" s="199">
        <v>1000</v>
      </c>
      <c r="Y606" s="203">
        <v>883</v>
      </c>
      <c r="Z606" s="201">
        <v>3036</v>
      </c>
      <c r="AA606" s="199">
        <v>2605</v>
      </c>
      <c r="AB606" s="173">
        <f t="shared" si="900"/>
        <v>17308</v>
      </c>
      <c r="AC606" s="174">
        <f t="shared" si="895"/>
        <v>17978</v>
      </c>
      <c r="AE606" s="254" t="str">
        <f>$AE$17</f>
        <v>17:00 - 17:59</v>
      </c>
      <c r="AF606" s="127">
        <f t="shared" ref="AF606:AO608" si="905">SUMIF($A$9:$A$32,$AE606,B$598:B$621)</f>
        <v>2650</v>
      </c>
      <c r="AG606" s="189">
        <f t="shared" si="905"/>
        <v>4015</v>
      </c>
      <c r="AH606" s="128">
        <f t="shared" si="905"/>
        <v>1900</v>
      </c>
      <c r="AI606" s="181">
        <f t="shared" si="905"/>
        <v>1776</v>
      </c>
      <c r="AJ606" s="127">
        <f t="shared" si="905"/>
        <v>1166</v>
      </c>
      <c r="AK606" s="129">
        <f t="shared" si="905"/>
        <v>561</v>
      </c>
      <c r="AL606" s="128">
        <f t="shared" si="905"/>
        <v>2279</v>
      </c>
      <c r="AM606" s="181">
        <f t="shared" si="905"/>
        <v>3367</v>
      </c>
      <c r="AN606" s="127">
        <f t="shared" si="905"/>
        <v>814</v>
      </c>
      <c r="AO606" s="129">
        <f t="shared" si="905"/>
        <v>289</v>
      </c>
      <c r="AP606" s="128">
        <f t="shared" ref="AP606:AY608" si="906">SUMIF($A$9:$A$32,$AE606,L$598:L$621)</f>
        <v>1623</v>
      </c>
      <c r="AQ606" s="127">
        <f t="shared" si="906"/>
        <v>1098</v>
      </c>
      <c r="AR606" s="180">
        <f t="shared" si="906"/>
        <v>2257</v>
      </c>
      <c r="AS606" s="182">
        <f t="shared" si="906"/>
        <v>2176</v>
      </c>
      <c r="AT606" s="127">
        <f t="shared" si="906"/>
        <v>1337</v>
      </c>
      <c r="AU606" s="129">
        <f t="shared" si="906"/>
        <v>1250</v>
      </c>
      <c r="AV606" s="128">
        <f t="shared" si="906"/>
        <v>1409</v>
      </c>
      <c r="AW606" s="181">
        <f t="shared" si="906"/>
        <v>1892</v>
      </c>
      <c r="AX606" s="127">
        <f t="shared" si="906"/>
        <v>1061</v>
      </c>
      <c r="AY606" s="129">
        <f t="shared" si="906"/>
        <v>365</v>
      </c>
      <c r="AZ606" s="128">
        <f t="shared" ref="AZ606:BE608" si="907">SUMIF($A$9:$A$32,$AE606,V$598:V$621)</f>
        <v>2210</v>
      </c>
      <c r="BA606" s="181">
        <f t="shared" si="907"/>
        <v>1302</v>
      </c>
      <c r="BB606" s="127">
        <f t="shared" si="907"/>
        <v>2567</v>
      </c>
      <c r="BC606" s="129">
        <f t="shared" si="907"/>
        <v>660</v>
      </c>
      <c r="BD606" s="187">
        <f t="shared" si="907"/>
        <v>4171</v>
      </c>
      <c r="BE606" s="188">
        <f t="shared" si="907"/>
        <v>3595</v>
      </c>
      <c r="BF606" s="171">
        <f>AF606+AH606+AJ606+AL606+AN606+AP606+AR606+AT606+AV606+AX606+AZ606+BB606+BD606</f>
        <v>25444</v>
      </c>
      <c r="BG606" s="172">
        <f>AG606+AI606+AK606+AM606+AO606+AQ606+AS606+AU606+AW606+AY606+BA606+BC606+BE606</f>
        <v>22346</v>
      </c>
      <c r="BI606" s="147" t="s">
        <v>24</v>
      </c>
      <c r="BJ606" s="130">
        <f t="shared" ref="BJ606:CK606" si="908">B606/B622</f>
        <v>6.1543219421679292E-2</v>
      </c>
      <c r="BK606" s="131">
        <f t="shared" si="908"/>
        <v>3.211022232343648E-2</v>
      </c>
      <c r="BL606" s="132">
        <f t="shared" si="908"/>
        <v>6.7005331877912591E-2</v>
      </c>
      <c r="BM606" s="133">
        <f t="shared" si="908"/>
        <v>4.5721212121212121E-2</v>
      </c>
      <c r="BN606" s="130">
        <f t="shared" si="908"/>
        <v>6.0821872953503602E-2</v>
      </c>
      <c r="BO606" s="131">
        <f t="shared" si="908"/>
        <v>4.7455126628964839E-2</v>
      </c>
      <c r="BP606" s="132">
        <f t="shared" si="908"/>
        <v>6.6475218038715173E-2</v>
      </c>
      <c r="BQ606" s="133">
        <f t="shared" si="908"/>
        <v>4.5862631079535775E-2</v>
      </c>
      <c r="BR606" s="130">
        <f t="shared" si="908"/>
        <v>5.2016819809998442E-2</v>
      </c>
      <c r="BS606" s="131">
        <f t="shared" si="908"/>
        <v>7.7728142948308876E-2</v>
      </c>
      <c r="BT606" s="132">
        <f t="shared" si="908"/>
        <v>3.4171656686626743E-2</v>
      </c>
      <c r="BU606" s="130">
        <f t="shared" si="908"/>
        <v>7.2189606436181775E-2</v>
      </c>
      <c r="BV606" s="134">
        <f t="shared" si="908"/>
        <v>5.1393695805887388E-2</v>
      </c>
      <c r="BW606" s="135">
        <f t="shared" si="908"/>
        <v>6.8191188192287602E-2</v>
      </c>
      <c r="BX606" s="130">
        <f t="shared" si="908"/>
        <v>4.5708900276845141E-2</v>
      </c>
      <c r="BY606" s="131">
        <f t="shared" si="908"/>
        <v>5.2035873579204833E-2</v>
      </c>
      <c r="BZ606" s="132">
        <f t="shared" si="908"/>
        <v>5.8430945246526832E-2</v>
      </c>
      <c r="CA606" s="133">
        <f t="shared" si="908"/>
        <v>5.5800109000964236E-2</v>
      </c>
      <c r="CB606" s="130">
        <f t="shared" si="908"/>
        <v>4.2733234609689023E-2</v>
      </c>
      <c r="CC606" s="131">
        <f t="shared" si="908"/>
        <v>6.1187062354118041E-2</v>
      </c>
      <c r="CD606" s="132">
        <f t="shared" si="908"/>
        <v>3.3042084780037395E-2</v>
      </c>
      <c r="CE606" s="133">
        <f t="shared" si="908"/>
        <v>7.4783765801729879E-2</v>
      </c>
      <c r="CF606" s="130">
        <f t="shared" si="908"/>
        <v>4.023821020441011E-2</v>
      </c>
      <c r="CG606" s="131">
        <f t="shared" si="908"/>
        <v>5.5019004299333291E-2</v>
      </c>
      <c r="CH606" s="132">
        <f t="shared" si="908"/>
        <v>5.4032889584964758E-2</v>
      </c>
      <c r="CI606" s="130">
        <f t="shared" si="908"/>
        <v>5.4026588132816224E-2</v>
      </c>
      <c r="CJ606" s="136">
        <f t="shared" si="908"/>
        <v>5.3425194541419342E-2</v>
      </c>
      <c r="CK606" s="137">
        <f t="shared" si="908"/>
        <v>5.5620181419926494E-2</v>
      </c>
    </row>
    <row r="607" spans="1:89">
      <c r="A607" s="138" t="s">
        <v>25</v>
      </c>
      <c r="B607" s="209">
        <v>3602</v>
      </c>
      <c r="C607" s="193">
        <v>1382</v>
      </c>
      <c r="D607" s="194">
        <v>1465</v>
      </c>
      <c r="E607" s="195">
        <v>854</v>
      </c>
      <c r="F607" s="192">
        <v>772</v>
      </c>
      <c r="G607" s="196">
        <v>428</v>
      </c>
      <c r="H607" s="194">
        <v>1849</v>
      </c>
      <c r="I607" s="195">
        <v>2152</v>
      </c>
      <c r="J607" s="192">
        <v>293</v>
      </c>
      <c r="K607" s="193">
        <v>458</v>
      </c>
      <c r="L607" s="194">
        <v>516</v>
      </c>
      <c r="M607" s="192">
        <v>1597</v>
      </c>
      <c r="N607" s="197">
        <v>1489</v>
      </c>
      <c r="O607" s="210">
        <v>2112</v>
      </c>
      <c r="P607" s="192">
        <v>784</v>
      </c>
      <c r="Q607" s="193">
        <v>1054</v>
      </c>
      <c r="R607" s="194">
        <v>1189</v>
      </c>
      <c r="S607" s="195">
        <v>1237</v>
      </c>
      <c r="T607" s="201">
        <v>443</v>
      </c>
      <c r="U607" s="192">
        <v>645</v>
      </c>
      <c r="V607" s="194">
        <v>1016</v>
      </c>
      <c r="W607" s="211">
        <v>1878</v>
      </c>
      <c r="X607" s="192">
        <v>977</v>
      </c>
      <c r="Y607" s="196">
        <v>790</v>
      </c>
      <c r="Z607" s="194">
        <v>3096</v>
      </c>
      <c r="AA607" s="192">
        <v>2710</v>
      </c>
      <c r="AB607" s="173">
        <f t="shared" si="900"/>
        <v>17491</v>
      </c>
      <c r="AC607" s="174">
        <f t="shared" si="895"/>
        <v>17297</v>
      </c>
      <c r="AE607" s="255" t="str">
        <f>$AE$18</f>
        <v>18:00 - 18:59</v>
      </c>
      <c r="AF607" s="127">
        <f t="shared" si="905"/>
        <v>2591</v>
      </c>
      <c r="AG607" s="193">
        <f t="shared" si="905"/>
        <v>3764</v>
      </c>
      <c r="AH607" s="194">
        <f t="shared" si="905"/>
        <v>1682</v>
      </c>
      <c r="AI607" s="195">
        <f t="shared" si="905"/>
        <v>1776</v>
      </c>
      <c r="AJ607" s="192">
        <f t="shared" si="905"/>
        <v>902</v>
      </c>
      <c r="AK607" s="196">
        <f t="shared" si="905"/>
        <v>522</v>
      </c>
      <c r="AL607" s="194">
        <f t="shared" si="905"/>
        <v>2406</v>
      </c>
      <c r="AM607" s="195">
        <f t="shared" si="905"/>
        <v>3278</v>
      </c>
      <c r="AN607" s="192">
        <f t="shared" si="905"/>
        <v>714</v>
      </c>
      <c r="AO607" s="196">
        <f t="shared" si="905"/>
        <v>231</v>
      </c>
      <c r="AP607" s="194">
        <f t="shared" si="906"/>
        <v>1771</v>
      </c>
      <c r="AQ607" s="192">
        <f t="shared" si="906"/>
        <v>815</v>
      </c>
      <c r="AR607" s="197">
        <f t="shared" si="906"/>
        <v>2359</v>
      </c>
      <c r="AS607" s="198">
        <f t="shared" si="906"/>
        <v>1873</v>
      </c>
      <c r="AT607" s="192">
        <f t="shared" si="906"/>
        <v>1393</v>
      </c>
      <c r="AU607" s="196">
        <f t="shared" si="906"/>
        <v>1530</v>
      </c>
      <c r="AV607" s="194">
        <f t="shared" si="906"/>
        <v>1499</v>
      </c>
      <c r="AW607" s="195">
        <f t="shared" si="906"/>
        <v>1832</v>
      </c>
      <c r="AX607" s="192">
        <f t="shared" si="906"/>
        <v>1005</v>
      </c>
      <c r="AY607" s="196">
        <f t="shared" si="906"/>
        <v>486</v>
      </c>
      <c r="AZ607" s="194">
        <f t="shared" si="907"/>
        <v>2860</v>
      </c>
      <c r="BA607" s="195">
        <f t="shared" si="907"/>
        <v>1846</v>
      </c>
      <c r="BB607" s="192">
        <f t="shared" si="907"/>
        <v>2666</v>
      </c>
      <c r="BC607" s="196">
        <f t="shared" si="907"/>
        <v>953</v>
      </c>
      <c r="BD607" s="194">
        <f t="shared" si="907"/>
        <v>4132</v>
      </c>
      <c r="BE607" s="192">
        <f t="shared" si="907"/>
        <v>5291</v>
      </c>
      <c r="BF607" s="173">
        <f>SUM(AF607,AH607,AJ607,AL607,AN607,AP607,AR607,AT607,AV607,AX607,AZ607,BB607,BD607)</f>
        <v>25980</v>
      </c>
      <c r="BG607" s="174">
        <f>SUM(AG607,AI607,AK607,AM607,AO607,AQ607,AS607,AU607,AW607,AY607,BA607,BC607,BE607)</f>
        <v>24197</v>
      </c>
      <c r="BI607" s="138" t="s">
        <v>25</v>
      </c>
      <c r="BJ607" s="130">
        <f t="shared" ref="BJ607:CK607" si="909">B607/B622</f>
        <v>6.188684432073948E-2</v>
      </c>
      <c r="BK607" s="131">
        <f t="shared" si="909"/>
        <v>3.9340715648040078E-2</v>
      </c>
      <c r="BL607" s="132">
        <f t="shared" si="909"/>
        <v>6.1505520802720516E-2</v>
      </c>
      <c r="BM607" s="133">
        <f t="shared" si="909"/>
        <v>4.1406060606060606E-2</v>
      </c>
      <c r="BN607" s="130">
        <f t="shared" si="909"/>
        <v>6.3195808775376561E-2</v>
      </c>
      <c r="BO607" s="131">
        <f t="shared" si="909"/>
        <v>5.261863781657241E-2</v>
      </c>
      <c r="BP607" s="132">
        <f t="shared" si="909"/>
        <v>6.5553428348578316E-2</v>
      </c>
      <c r="BQ607" s="133">
        <f t="shared" si="909"/>
        <v>5.2358823386292302E-2</v>
      </c>
      <c r="BR607" s="130">
        <f t="shared" si="909"/>
        <v>4.5631521569848933E-2</v>
      </c>
      <c r="BS607" s="131">
        <f t="shared" si="909"/>
        <v>5.8455647734524573E-2</v>
      </c>
      <c r="BT607" s="132">
        <f t="shared" si="909"/>
        <v>4.1197604790419159E-2</v>
      </c>
      <c r="BU607" s="130">
        <f t="shared" si="909"/>
        <v>6.9449880408784512E-2</v>
      </c>
      <c r="BV607" s="134">
        <f t="shared" si="909"/>
        <v>5.5412898663987201E-2</v>
      </c>
      <c r="BW607" s="135">
        <f t="shared" si="909"/>
        <v>5.8049088860181952E-2</v>
      </c>
      <c r="BX607" s="130">
        <f t="shared" si="909"/>
        <v>4.6180126052895093E-2</v>
      </c>
      <c r="BY607" s="131">
        <f t="shared" si="909"/>
        <v>5.0549134334084693E-2</v>
      </c>
      <c r="BZ607" s="132">
        <f t="shared" si="909"/>
        <v>5.3981658040497593E-2</v>
      </c>
      <c r="CA607" s="133">
        <f t="shared" si="909"/>
        <v>5.1859304909235737E-2</v>
      </c>
      <c r="CB607" s="130">
        <f t="shared" si="909"/>
        <v>4.6858472604188704E-2</v>
      </c>
      <c r="CC607" s="131">
        <f t="shared" si="909"/>
        <v>5.3767922640880296E-2</v>
      </c>
      <c r="CD607" s="132">
        <f t="shared" si="909"/>
        <v>3.8765309626464191E-2</v>
      </c>
      <c r="CE607" s="133">
        <f t="shared" si="909"/>
        <v>6.24750499001996E-2</v>
      </c>
      <c r="CF607" s="130">
        <f t="shared" si="909"/>
        <v>3.9312731369708677E-2</v>
      </c>
      <c r="CG607" s="131">
        <f t="shared" si="909"/>
        <v>4.9224250732132845E-2</v>
      </c>
      <c r="CH607" s="132">
        <f t="shared" si="909"/>
        <v>5.5100733252651815E-2</v>
      </c>
      <c r="CI607" s="130">
        <f t="shared" si="909"/>
        <v>5.6204243316672543E-2</v>
      </c>
      <c r="CJ607" s="136">
        <f t="shared" si="909"/>
        <v>5.399006688952887E-2</v>
      </c>
      <c r="CK607" s="137">
        <f t="shared" si="909"/>
        <v>5.3513309490514437E-2</v>
      </c>
    </row>
    <row r="608" spans="1:89" ht="14" thickBot="1">
      <c r="A608" s="147" t="s">
        <v>26</v>
      </c>
      <c r="B608" s="206">
        <v>2854</v>
      </c>
      <c r="C608" s="200">
        <v>1469</v>
      </c>
      <c r="D608" s="201">
        <v>1282</v>
      </c>
      <c r="E608" s="202">
        <v>946</v>
      </c>
      <c r="F608" s="199">
        <v>636</v>
      </c>
      <c r="G608" s="203">
        <v>459</v>
      </c>
      <c r="H608" s="201">
        <v>1917</v>
      </c>
      <c r="I608" s="202">
        <v>2026</v>
      </c>
      <c r="J608" s="199">
        <v>342</v>
      </c>
      <c r="K608" s="200">
        <v>334</v>
      </c>
      <c r="L608" s="201">
        <v>511</v>
      </c>
      <c r="M608" s="199">
        <v>1359</v>
      </c>
      <c r="N608" s="204">
        <v>1395</v>
      </c>
      <c r="O608" s="207">
        <v>1935</v>
      </c>
      <c r="P608" s="199">
        <v>795</v>
      </c>
      <c r="Q608" s="200">
        <v>1090</v>
      </c>
      <c r="R608" s="201">
        <v>1231</v>
      </c>
      <c r="S608" s="202">
        <v>1262</v>
      </c>
      <c r="T608" s="199">
        <v>403</v>
      </c>
      <c r="U608" s="203">
        <v>640</v>
      </c>
      <c r="V608" s="201">
        <v>1033</v>
      </c>
      <c r="W608" s="208">
        <v>1821</v>
      </c>
      <c r="X608" s="199">
        <v>1012</v>
      </c>
      <c r="Y608" s="203">
        <v>801</v>
      </c>
      <c r="Z608" s="201">
        <v>2845</v>
      </c>
      <c r="AA608" s="199">
        <v>2500</v>
      </c>
      <c r="AB608" s="173">
        <f t="shared" si="900"/>
        <v>16256</v>
      </c>
      <c r="AC608" s="174">
        <f t="shared" si="895"/>
        <v>16642</v>
      </c>
      <c r="AE608" s="254" t="str">
        <f>$AE$19</f>
        <v>19:00 - 19:59</v>
      </c>
      <c r="AF608" s="127">
        <f t="shared" si="905"/>
        <v>2615</v>
      </c>
      <c r="AG608" s="200">
        <f t="shared" si="905"/>
        <v>4839</v>
      </c>
      <c r="AH608" s="201">
        <f t="shared" si="905"/>
        <v>1242</v>
      </c>
      <c r="AI608" s="202">
        <f t="shared" si="905"/>
        <v>2016</v>
      </c>
      <c r="AJ608" s="199">
        <f t="shared" si="905"/>
        <v>694</v>
      </c>
      <c r="AK608" s="203">
        <f t="shared" si="905"/>
        <v>683</v>
      </c>
      <c r="AL608" s="201">
        <f t="shared" si="905"/>
        <v>2016</v>
      </c>
      <c r="AM608" s="202">
        <f t="shared" si="905"/>
        <v>4374</v>
      </c>
      <c r="AN608" s="199">
        <f t="shared" si="905"/>
        <v>446</v>
      </c>
      <c r="AO608" s="203">
        <f t="shared" si="905"/>
        <v>268</v>
      </c>
      <c r="AP608" s="201">
        <f t="shared" si="906"/>
        <v>1373</v>
      </c>
      <c r="AQ608" s="199">
        <f t="shared" si="906"/>
        <v>1142</v>
      </c>
      <c r="AR608" s="204">
        <f t="shared" si="906"/>
        <v>2100</v>
      </c>
      <c r="AS608" s="205">
        <f t="shared" si="906"/>
        <v>2464</v>
      </c>
      <c r="AT608" s="199">
        <f t="shared" si="906"/>
        <v>1191</v>
      </c>
      <c r="AU608" s="203">
        <f t="shared" si="906"/>
        <v>1849</v>
      </c>
      <c r="AV608" s="201">
        <f t="shared" si="906"/>
        <v>1346</v>
      </c>
      <c r="AW608" s="202">
        <f t="shared" si="906"/>
        <v>2087</v>
      </c>
      <c r="AX608" s="199">
        <f t="shared" si="906"/>
        <v>855</v>
      </c>
      <c r="AY608" s="203">
        <f t="shared" si="906"/>
        <v>457</v>
      </c>
      <c r="AZ608" s="201">
        <f t="shared" si="907"/>
        <v>2343</v>
      </c>
      <c r="BA608" s="202">
        <f t="shared" si="907"/>
        <v>1567</v>
      </c>
      <c r="BB608" s="199">
        <f t="shared" si="907"/>
        <v>2445</v>
      </c>
      <c r="BC608" s="203">
        <f t="shared" si="907"/>
        <v>947</v>
      </c>
      <c r="BD608" s="201">
        <f t="shared" si="907"/>
        <v>3252</v>
      </c>
      <c r="BE608" s="199">
        <f t="shared" si="907"/>
        <v>4589</v>
      </c>
      <c r="BF608" s="173">
        <f>SUM(AF608,AH608,AJ608,AL608,AN608,AP608,AR608,AT608,AV608,AX608,AZ608,BB608,BD608)</f>
        <v>21918</v>
      </c>
      <c r="BG608" s="174">
        <f>SUM(AG608,AI608,AK608,AM608,AO608,AQ608,AS608,AU608,AW608,AY608,BA608,BC608,BE608)</f>
        <v>27282</v>
      </c>
      <c r="BI608" s="147" t="s">
        <v>26</v>
      </c>
      <c r="BJ608" s="130">
        <f t="shared" ref="BJ608:CK608" si="910">B608/B622</f>
        <v>4.9035273095888531E-2</v>
      </c>
      <c r="BK608" s="131">
        <f t="shared" si="910"/>
        <v>4.1817301944262572E-2</v>
      </c>
      <c r="BL608" s="132">
        <f t="shared" si="910"/>
        <v>5.3822578613711744E-2</v>
      </c>
      <c r="BM608" s="133">
        <f t="shared" si="910"/>
        <v>4.5866666666666667E-2</v>
      </c>
      <c r="BN608" s="130">
        <f t="shared" si="910"/>
        <v>5.2062868369351673E-2</v>
      </c>
      <c r="BO608" s="131">
        <f t="shared" si="910"/>
        <v>5.6429800835997052E-2</v>
      </c>
      <c r="BP608" s="132">
        <f t="shared" si="910"/>
        <v>6.796426292278239E-2</v>
      </c>
      <c r="BQ608" s="133">
        <f t="shared" si="910"/>
        <v>4.9293204544901582E-2</v>
      </c>
      <c r="BR608" s="130">
        <f t="shared" si="910"/>
        <v>5.3262731661734931E-2</v>
      </c>
      <c r="BS608" s="131">
        <f t="shared" si="910"/>
        <v>4.2629227823867265E-2</v>
      </c>
      <c r="BT608" s="132">
        <f t="shared" si="910"/>
        <v>4.0798403193612776E-2</v>
      </c>
      <c r="BU608" s="130">
        <f t="shared" si="910"/>
        <v>5.9099804305283755E-2</v>
      </c>
      <c r="BV608" s="134">
        <f t="shared" si="910"/>
        <v>5.1914703583789218E-2</v>
      </c>
      <c r="BW608" s="135">
        <f t="shared" si="910"/>
        <v>5.3184179424456475E-2</v>
      </c>
      <c r="BX608" s="130">
        <f t="shared" si="910"/>
        <v>4.6828061494963776E-2</v>
      </c>
      <c r="BY608" s="131">
        <f t="shared" si="910"/>
        <v>5.2275670231643569E-2</v>
      </c>
      <c r="BZ608" s="132">
        <f t="shared" si="910"/>
        <v>5.5888495414510124E-2</v>
      </c>
      <c r="CA608" s="133">
        <f t="shared" si="910"/>
        <v>5.2907391103844383E-2</v>
      </c>
      <c r="CB608" s="130">
        <f t="shared" si="910"/>
        <v>4.2627459276496721E-2</v>
      </c>
      <c r="CC608" s="131">
        <f t="shared" si="910"/>
        <v>5.3351117039013005E-2</v>
      </c>
      <c r="CD608" s="132">
        <f t="shared" si="910"/>
        <v>3.9413941775725894E-2</v>
      </c>
      <c r="CE608" s="133">
        <f t="shared" si="910"/>
        <v>6.0578842315369259E-2</v>
      </c>
      <c r="CF608" s="130">
        <f t="shared" si="910"/>
        <v>4.0721068726863027E-2</v>
      </c>
      <c r="CG608" s="131">
        <f t="shared" si="910"/>
        <v>4.9909651691694187E-2</v>
      </c>
      <c r="CH608" s="132">
        <f t="shared" si="910"/>
        <v>5.0633587242827648E-2</v>
      </c>
      <c r="CI608" s="130">
        <f t="shared" si="910"/>
        <v>5.1848932948959911E-2</v>
      </c>
      <c r="CJ608" s="136">
        <f t="shared" si="910"/>
        <v>5.0177950223325218E-2</v>
      </c>
      <c r="CK608" s="137">
        <f t="shared" si="910"/>
        <v>5.1486876136968333E-2</v>
      </c>
    </row>
    <row r="609" spans="1:89" ht="15" thickTop="1" thickBot="1">
      <c r="A609" s="138" t="s">
        <v>27</v>
      </c>
      <c r="B609" s="209">
        <v>2432</v>
      </c>
      <c r="C609" s="193">
        <v>1604</v>
      </c>
      <c r="D609" s="194">
        <v>1147</v>
      </c>
      <c r="E609" s="195">
        <v>967</v>
      </c>
      <c r="F609" s="192">
        <v>576</v>
      </c>
      <c r="G609" s="196">
        <v>472</v>
      </c>
      <c r="H609" s="194">
        <v>1793</v>
      </c>
      <c r="I609" s="195">
        <v>2277</v>
      </c>
      <c r="J609" s="192">
        <v>340</v>
      </c>
      <c r="K609" s="193">
        <v>367</v>
      </c>
      <c r="L609" s="194">
        <v>676</v>
      </c>
      <c r="M609" s="192">
        <v>1070</v>
      </c>
      <c r="N609" s="197">
        <v>1480</v>
      </c>
      <c r="O609" s="210">
        <v>1806</v>
      </c>
      <c r="P609" s="192">
        <v>880</v>
      </c>
      <c r="Q609" s="193">
        <v>971</v>
      </c>
      <c r="R609" s="194">
        <v>1201</v>
      </c>
      <c r="S609" s="195">
        <v>1363</v>
      </c>
      <c r="T609" s="192">
        <v>583</v>
      </c>
      <c r="U609" s="196">
        <v>593</v>
      </c>
      <c r="V609" s="194">
        <v>1404</v>
      </c>
      <c r="W609" s="211">
        <v>1616</v>
      </c>
      <c r="X609" s="192">
        <v>1094</v>
      </c>
      <c r="Y609" s="196">
        <v>676</v>
      </c>
      <c r="Z609" s="194">
        <v>2991</v>
      </c>
      <c r="AA609" s="192">
        <v>2478</v>
      </c>
      <c r="AB609" s="173">
        <f t="shared" si="900"/>
        <v>16597</v>
      </c>
      <c r="AC609" s="174">
        <f t="shared" si="895"/>
        <v>16260</v>
      </c>
      <c r="AE609" s="253" t="s">
        <v>13</v>
      </c>
      <c r="AF609" s="20">
        <f t="shared" ref="AF609:BG609" si="911">SUM(AF606:AF608)</f>
        <v>7856</v>
      </c>
      <c r="AG609" s="21">
        <f t="shared" si="911"/>
        <v>12618</v>
      </c>
      <c r="AH609" s="20">
        <f t="shared" si="911"/>
        <v>4824</v>
      </c>
      <c r="AI609" s="21">
        <f t="shared" si="911"/>
        <v>5568</v>
      </c>
      <c r="AJ609" s="20">
        <f t="shared" si="911"/>
        <v>2762</v>
      </c>
      <c r="AK609" s="21">
        <f t="shared" si="911"/>
        <v>1766</v>
      </c>
      <c r="AL609" s="20">
        <f t="shared" si="911"/>
        <v>6701</v>
      </c>
      <c r="AM609" s="21">
        <f t="shared" si="911"/>
        <v>11019</v>
      </c>
      <c r="AN609" s="20">
        <f t="shared" si="911"/>
        <v>1974</v>
      </c>
      <c r="AO609" s="21">
        <f t="shared" si="911"/>
        <v>788</v>
      </c>
      <c r="AP609" s="20">
        <f t="shared" si="911"/>
        <v>4767</v>
      </c>
      <c r="AQ609" s="21">
        <f t="shared" si="911"/>
        <v>3055</v>
      </c>
      <c r="AR609" s="20">
        <f t="shared" si="911"/>
        <v>6716</v>
      </c>
      <c r="AS609" s="21">
        <f t="shared" si="911"/>
        <v>6513</v>
      </c>
      <c r="AT609" s="20">
        <f t="shared" si="911"/>
        <v>3921</v>
      </c>
      <c r="AU609" s="21">
        <f t="shared" si="911"/>
        <v>4629</v>
      </c>
      <c r="AV609" s="20">
        <f t="shared" si="911"/>
        <v>4254</v>
      </c>
      <c r="AW609" s="21">
        <f t="shared" si="911"/>
        <v>5811</v>
      </c>
      <c r="AX609" s="20">
        <f t="shared" si="911"/>
        <v>2921</v>
      </c>
      <c r="AY609" s="21">
        <f t="shared" si="911"/>
        <v>1308</v>
      </c>
      <c r="AZ609" s="20">
        <f t="shared" si="911"/>
        <v>7413</v>
      </c>
      <c r="BA609" s="21">
        <f t="shared" si="911"/>
        <v>4715</v>
      </c>
      <c r="BB609" s="20">
        <f t="shared" si="911"/>
        <v>7678</v>
      </c>
      <c r="BC609" s="21">
        <f t="shared" si="911"/>
        <v>2560</v>
      </c>
      <c r="BD609" s="20">
        <f t="shared" si="911"/>
        <v>11555</v>
      </c>
      <c r="BE609" s="21">
        <f t="shared" si="911"/>
        <v>13475</v>
      </c>
      <c r="BF609" s="175">
        <f t="shared" si="911"/>
        <v>73342</v>
      </c>
      <c r="BG609" s="176">
        <f t="shared" si="911"/>
        <v>73825</v>
      </c>
      <c r="BI609" s="138" t="s">
        <v>27</v>
      </c>
      <c r="BJ609" s="130">
        <f t="shared" ref="BJ609:CK609" si="912">B609/B622</f>
        <v>4.1784787725718607E-2</v>
      </c>
      <c r="BK609" s="131">
        <f t="shared" si="912"/>
        <v>4.5660280679780237E-2</v>
      </c>
      <c r="BL609" s="132">
        <f t="shared" si="912"/>
        <v>4.8154834375918387E-2</v>
      </c>
      <c r="BM609" s="133">
        <f t="shared" si="912"/>
        <v>4.6884848484848488E-2</v>
      </c>
      <c r="BN609" s="130">
        <f t="shared" si="912"/>
        <v>4.7151277013752456E-2</v>
      </c>
      <c r="BO609" s="131">
        <f t="shared" si="912"/>
        <v>5.8028030489304154E-2</v>
      </c>
      <c r="BP609" s="132">
        <f t="shared" si="912"/>
        <v>6.3568035169822026E-2</v>
      </c>
      <c r="BQ609" s="133">
        <f t="shared" si="912"/>
        <v>5.5400111919418016E-2</v>
      </c>
      <c r="BR609" s="130">
        <f t="shared" si="912"/>
        <v>5.2951253698800813E-2</v>
      </c>
      <c r="BS609" s="131">
        <f t="shared" si="912"/>
        <v>4.6841097638800254E-2</v>
      </c>
      <c r="BT609" s="132">
        <f t="shared" si="912"/>
        <v>5.3972055888223555E-2</v>
      </c>
      <c r="BU609" s="130">
        <f t="shared" si="912"/>
        <v>4.6531854751032831E-2</v>
      </c>
      <c r="BV609" s="134">
        <f t="shared" si="912"/>
        <v>5.5077965092478878E-2</v>
      </c>
      <c r="BW609" s="135">
        <f t="shared" si="912"/>
        <v>4.9638567462826043E-2</v>
      </c>
      <c r="BX609" s="130">
        <f t="shared" si="912"/>
        <v>5.1834835365494492E-2</v>
      </c>
      <c r="BY609" s="131">
        <f t="shared" si="912"/>
        <v>4.6568509903601743E-2</v>
      </c>
      <c r="BZ609" s="132">
        <f t="shared" si="912"/>
        <v>5.4526468718786886E-2</v>
      </c>
      <c r="CA609" s="133">
        <f t="shared" si="912"/>
        <v>5.7141659330063307E-2</v>
      </c>
      <c r="CB609" s="130">
        <f t="shared" si="912"/>
        <v>6.1667019251110643E-2</v>
      </c>
      <c r="CC609" s="131">
        <f t="shared" si="912"/>
        <v>4.9433144381460487E-2</v>
      </c>
      <c r="CD609" s="132">
        <f t="shared" si="912"/>
        <v>5.3569384562554848E-2</v>
      </c>
      <c r="CE609" s="133">
        <f t="shared" si="912"/>
        <v>5.3759148369926811E-2</v>
      </c>
      <c r="CF609" s="130">
        <f t="shared" si="912"/>
        <v>4.4020601963624659E-2</v>
      </c>
      <c r="CG609" s="131">
        <f t="shared" si="912"/>
        <v>4.2121004423951648E-2</v>
      </c>
      <c r="CH609" s="132">
        <f t="shared" si="912"/>
        <v>5.3232006834199472E-2</v>
      </c>
      <c r="CI609" s="130">
        <f t="shared" si="912"/>
        <v>5.1392662339009063E-2</v>
      </c>
      <c r="CJ609" s="136">
        <f t="shared" si="912"/>
        <v>5.1230526565977402E-2</v>
      </c>
      <c r="CK609" s="137">
        <f t="shared" si="912"/>
        <v>5.0305047830014729E-2</v>
      </c>
    </row>
    <row r="610" spans="1:89" ht="14" thickTop="1">
      <c r="A610" s="147" t="s">
        <v>28</v>
      </c>
      <c r="B610" s="206">
        <v>2054</v>
      </c>
      <c r="C610" s="200">
        <v>2137</v>
      </c>
      <c r="D610" s="201">
        <v>1156</v>
      </c>
      <c r="E610" s="202">
        <v>1147</v>
      </c>
      <c r="F610" s="199">
        <v>605</v>
      </c>
      <c r="G610" s="203">
        <v>372</v>
      </c>
      <c r="H610" s="201">
        <v>1849</v>
      </c>
      <c r="I610" s="202">
        <v>3110</v>
      </c>
      <c r="J610" s="199">
        <v>380</v>
      </c>
      <c r="K610" s="200">
        <v>285</v>
      </c>
      <c r="L610" s="201">
        <v>896</v>
      </c>
      <c r="M610" s="199">
        <v>953</v>
      </c>
      <c r="N610" s="204">
        <v>1736</v>
      </c>
      <c r="O610" s="207">
        <v>1877</v>
      </c>
      <c r="P610" s="199">
        <v>930</v>
      </c>
      <c r="Q610" s="200">
        <v>1004</v>
      </c>
      <c r="R610" s="201">
        <v>1239</v>
      </c>
      <c r="S610" s="202">
        <v>1381</v>
      </c>
      <c r="T610" s="199">
        <v>665</v>
      </c>
      <c r="U610" s="203">
        <v>358</v>
      </c>
      <c r="V610" s="201">
        <v>2027</v>
      </c>
      <c r="W610" s="208">
        <v>1230</v>
      </c>
      <c r="X610" s="199">
        <v>1561</v>
      </c>
      <c r="Y610" s="203">
        <v>512</v>
      </c>
      <c r="Z610" s="201">
        <v>3082</v>
      </c>
      <c r="AA610" s="199">
        <v>2930</v>
      </c>
      <c r="AB610" s="173">
        <f t="shared" si="900"/>
        <v>18180</v>
      </c>
      <c r="AC610" s="174">
        <f t="shared" si="895"/>
        <v>17296</v>
      </c>
      <c r="BI610" s="147" t="s">
        <v>28</v>
      </c>
      <c r="BJ610" s="130">
        <f t="shared" ref="BJ610:CK610" si="913">B610/B622</f>
        <v>3.5290277133481089E-2</v>
      </c>
      <c r="BK610" s="131">
        <f t="shared" si="913"/>
        <v>6.0832930057787012E-2</v>
      </c>
      <c r="BL610" s="132">
        <f t="shared" si="913"/>
        <v>4.8532683991771276E-2</v>
      </c>
      <c r="BM610" s="133">
        <f t="shared" si="913"/>
        <v>5.561212121212121E-2</v>
      </c>
      <c r="BN610" s="130">
        <f t="shared" si="913"/>
        <v>4.9525212835625408E-2</v>
      </c>
      <c r="BO610" s="131">
        <f t="shared" si="913"/>
        <v>4.5733956233095646E-2</v>
      </c>
      <c r="BP610" s="132">
        <f t="shared" si="913"/>
        <v>6.5553428348578316E-2</v>
      </c>
      <c r="BQ610" s="133">
        <f t="shared" si="913"/>
        <v>7.5667258704167781E-2</v>
      </c>
      <c r="BR610" s="130">
        <f t="shared" si="913"/>
        <v>5.9180812957483259E-2</v>
      </c>
      <c r="BS610" s="131">
        <f t="shared" si="913"/>
        <v>3.6375239310784936E-2</v>
      </c>
      <c r="BT610" s="132">
        <f t="shared" si="913"/>
        <v>7.1536926147704585E-2</v>
      </c>
      <c r="BU610" s="130">
        <f t="shared" si="913"/>
        <v>4.1443792128723636E-2</v>
      </c>
      <c r="BV610" s="134">
        <f t="shared" si="913"/>
        <v>6.460496445982658E-2</v>
      </c>
      <c r="BW610" s="135">
        <f t="shared" si="913"/>
        <v>5.1590028309924964E-2</v>
      </c>
      <c r="BX610" s="130">
        <f t="shared" si="913"/>
        <v>5.4779996465806682E-2</v>
      </c>
      <c r="BY610" s="131">
        <f t="shared" si="913"/>
        <v>4.8151167809697373E-2</v>
      </c>
      <c r="BZ610" s="132">
        <f t="shared" si="913"/>
        <v>5.6251702533369655E-2</v>
      </c>
      <c r="CA610" s="133">
        <f t="shared" si="913"/>
        <v>5.7896281390181527E-2</v>
      </c>
      <c r="CB610" s="130">
        <f t="shared" si="913"/>
        <v>7.0340596572879208E-2</v>
      </c>
      <c r="CC610" s="131">
        <f t="shared" si="913"/>
        <v>2.9843281093697899E-2</v>
      </c>
      <c r="CD610" s="132">
        <f t="shared" si="913"/>
        <v>7.7339845091380824E-2</v>
      </c>
      <c r="CE610" s="133">
        <f t="shared" si="913"/>
        <v>4.0918163672654689E-2</v>
      </c>
      <c r="CF610" s="130">
        <f t="shared" si="913"/>
        <v>6.2811846129084178E-2</v>
      </c>
      <c r="CG610" s="131">
        <f t="shared" si="913"/>
        <v>3.1902299208673435E-2</v>
      </c>
      <c r="CH610" s="132">
        <f t="shared" si="913"/>
        <v>5.48515697301915E-2</v>
      </c>
      <c r="CI610" s="130">
        <f t="shared" si="913"/>
        <v>6.0766949416181014E-2</v>
      </c>
      <c r="CJ610" s="136">
        <f t="shared" si="913"/>
        <v>5.6116826713831967E-2</v>
      </c>
      <c r="CK610" s="137">
        <f t="shared" si="913"/>
        <v>5.3510215699134979E-2</v>
      </c>
    </row>
    <row r="611" spans="1:89">
      <c r="A611" s="138" t="s">
        <v>29</v>
      </c>
      <c r="B611" s="209">
        <v>2112</v>
      </c>
      <c r="C611" s="193">
        <v>2483</v>
      </c>
      <c r="D611" s="194">
        <v>1378</v>
      </c>
      <c r="E611" s="195">
        <v>1396</v>
      </c>
      <c r="F611" s="192">
        <v>843</v>
      </c>
      <c r="G611" s="196">
        <v>439</v>
      </c>
      <c r="H611" s="194">
        <v>1946</v>
      </c>
      <c r="I611" s="195">
        <v>3338</v>
      </c>
      <c r="J611" s="192">
        <v>450</v>
      </c>
      <c r="K611" s="193">
        <v>274</v>
      </c>
      <c r="L611" s="194">
        <v>1006</v>
      </c>
      <c r="M611" s="192">
        <v>940</v>
      </c>
      <c r="N611" s="197">
        <v>1913</v>
      </c>
      <c r="O611" s="210">
        <v>1745</v>
      </c>
      <c r="P611" s="192">
        <v>1068</v>
      </c>
      <c r="Q611" s="193">
        <v>1091</v>
      </c>
      <c r="R611" s="194">
        <v>1405</v>
      </c>
      <c r="S611" s="195">
        <v>1472</v>
      </c>
      <c r="T611" s="192">
        <v>1001</v>
      </c>
      <c r="U611" s="196">
        <v>369</v>
      </c>
      <c r="V611" s="194">
        <v>2373</v>
      </c>
      <c r="W611" s="211">
        <v>1302</v>
      </c>
      <c r="X611" s="192">
        <v>2141</v>
      </c>
      <c r="Y611" s="196">
        <v>647</v>
      </c>
      <c r="Z611" s="194">
        <v>3944</v>
      </c>
      <c r="AA611" s="192">
        <v>3133</v>
      </c>
      <c r="AB611" s="173">
        <f t="shared" si="900"/>
        <v>21580</v>
      </c>
      <c r="AC611" s="174">
        <f t="shared" si="895"/>
        <v>18629</v>
      </c>
      <c r="BI611" s="138" t="s">
        <v>29</v>
      </c>
      <c r="BJ611" s="130">
        <f t="shared" ref="BJ611:CK611" si="914">B611/B622</f>
        <v>3.6286789340755632E-2</v>
      </c>
      <c r="BK611" s="131">
        <f t="shared" si="914"/>
        <v>7.0682342224373029E-2</v>
      </c>
      <c r="BL611" s="132">
        <f t="shared" si="914"/>
        <v>5.7852974516142575E-2</v>
      </c>
      <c r="BM611" s="133">
        <f t="shared" si="914"/>
        <v>6.7684848484848487E-2</v>
      </c>
      <c r="BN611" s="130">
        <f t="shared" si="914"/>
        <v>6.9007858546168963E-2</v>
      </c>
      <c r="BO611" s="131">
        <f t="shared" si="914"/>
        <v>5.3970985984755346E-2</v>
      </c>
      <c r="BP611" s="132">
        <f t="shared" si="914"/>
        <v>6.8992412961781185E-2</v>
      </c>
      <c r="BQ611" s="133">
        <f t="shared" si="914"/>
        <v>8.1214568988589086E-2</v>
      </c>
      <c r="BR611" s="130">
        <f t="shared" si="914"/>
        <v>7.0082541660177536E-2</v>
      </c>
      <c r="BS611" s="131">
        <f t="shared" si="914"/>
        <v>3.4971282705807273E-2</v>
      </c>
      <c r="BT611" s="132">
        <f t="shared" si="914"/>
        <v>8.0319361277445114E-2</v>
      </c>
      <c r="BU611" s="130">
        <f t="shared" si="914"/>
        <v>4.0878451837355945E-2</v>
      </c>
      <c r="BV611" s="134">
        <f t="shared" si="914"/>
        <v>7.1191991366156823E-2</v>
      </c>
      <c r="BW611" s="135">
        <f t="shared" si="914"/>
        <v>4.7961960256163595E-2</v>
      </c>
      <c r="BX611" s="130">
        <f t="shared" si="914"/>
        <v>6.290864110266832E-2</v>
      </c>
      <c r="BY611" s="131">
        <f t="shared" si="914"/>
        <v>5.232362956213131E-2</v>
      </c>
      <c r="BZ611" s="132">
        <f t="shared" si="914"/>
        <v>6.37882502497049E-2</v>
      </c>
      <c r="CA611" s="133">
        <f t="shared" si="914"/>
        <v>6.1711315138556995E-2</v>
      </c>
      <c r="CB611" s="130">
        <f t="shared" si="914"/>
        <v>0.10588110852549186</v>
      </c>
      <c r="CC611" s="131">
        <f t="shared" si="914"/>
        <v>3.0760253417805937E-2</v>
      </c>
      <c r="CD611" s="132">
        <f t="shared" si="914"/>
        <v>9.0541417070471975E-2</v>
      </c>
      <c r="CE611" s="133">
        <f t="shared" si="914"/>
        <v>4.3313373253493014E-2</v>
      </c>
      <c r="CF611" s="130">
        <f t="shared" si="914"/>
        <v>8.6150008047642043E-2</v>
      </c>
      <c r="CG611" s="131">
        <f t="shared" si="914"/>
        <v>4.0314038257835381E-2</v>
      </c>
      <c r="CH611" s="132">
        <f t="shared" si="914"/>
        <v>7.0192923755962131E-2</v>
      </c>
      <c r="CI611" s="130">
        <f t="shared" si="914"/>
        <v>6.4977082771636566E-2</v>
      </c>
      <c r="CJ611" s="136">
        <f t="shared" si="914"/>
        <v>6.6611722798927048E-2</v>
      </c>
      <c r="CK611" s="137">
        <f t="shared" si="914"/>
        <v>5.763423960795476E-2</v>
      </c>
    </row>
    <row r="612" spans="1:89">
      <c r="A612" s="147" t="s">
        <v>30</v>
      </c>
      <c r="B612" s="206">
        <v>2650</v>
      </c>
      <c r="C612" s="200">
        <v>4015</v>
      </c>
      <c r="D612" s="201">
        <v>1900</v>
      </c>
      <c r="E612" s="202">
        <v>1776</v>
      </c>
      <c r="F612" s="199">
        <v>1166</v>
      </c>
      <c r="G612" s="203">
        <v>561</v>
      </c>
      <c r="H612" s="201">
        <v>2279</v>
      </c>
      <c r="I612" s="202">
        <v>3367</v>
      </c>
      <c r="J612" s="199">
        <v>814</v>
      </c>
      <c r="K612" s="200">
        <v>289</v>
      </c>
      <c r="L612" s="201">
        <v>1623</v>
      </c>
      <c r="M612" s="199">
        <v>1098</v>
      </c>
      <c r="N612" s="204">
        <v>2257</v>
      </c>
      <c r="O612" s="207">
        <v>2176</v>
      </c>
      <c r="P612" s="199">
        <v>1337</v>
      </c>
      <c r="Q612" s="200">
        <v>1250</v>
      </c>
      <c r="R612" s="201">
        <v>1409</v>
      </c>
      <c r="S612" s="202">
        <v>1892</v>
      </c>
      <c r="T612" s="199">
        <v>1061</v>
      </c>
      <c r="U612" s="203">
        <v>365</v>
      </c>
      <c r="V612" s="201">
        <v>2210</v>
      </c>
      <c r="W612" s="208">
        <v>1302</v>
      </c>
      <c r="X612" s="199">
        <v>2567</v>
      </c>
      <c r="Y612" s="203">
        <v>660</v>
      </c>
      <c r="Z612" s="201">
        <v>4171</v>
      </c>
      <c r="AA612" s="199">
        <v>3595</v>
      </c>
      <c r="AB612" s="173">
        <f t="shared" si="900"/>
        <v>25444</v>
      </c>
      <c r="AC612" s="174">
        <f t="shared" si="895"/>
        <v>22346</v>
      </c>
      <c r="BI612" s="147" t="s">
        <v>30</v>
      </c>
      <c r="BJ612" s="130">
        <f t="shared" ref="BJ612:CK612" si="915">B612/B622</f>
        <v>4.5530299125474634E-2</v>
      </c>
      <c r="BK612" s="131">
        <f t="shared" si="915"/>
        <v>0.11429303424521051</v>
      </c>
      <c r="BL612" s="132">
        <f t="shared" si="915"/>
        <v>7.9768252235610224E-2</v>
      </c>
      <c r="BM612" s="133">
        <f t="shared" si="915"/>
        <v>8.6109090909090913E-2</v>
      </c>
      <c r="BN612" s="130">
        <f t="shared" si="915"/>
        <v>9.5448592010478062E-2</v>
      </c>
      <c r="BO612" s="131">
        <f t="shared" si="915"/>
        <v>6.8969756577329733E-2</v>
      </c>
      <c r="BP612" s="132">
        <f t="shared" si="915"/>
        <v>8.0798411685456997E-2</v>
      </c>
      <c r="BQ612" s="133">
        <f t="shared" si="915"/>
        <v>8.1920147928274248E-2</v>
      </c>
      <c r="BR612" s="130">
        <f t="shared" si="915"/>
        <v>0.12677153091418783</v>
      </c>
      <c r="BS612" s="131">
        <f t="shared" si="915"/>
        <v>3.6885768985322274E-2</v>
      </c>
      <c r="BT612" s="132">
        <f t="shared" si="915"/>
        <v>0.12958083832335329</v>
      </c>
      <c r="BU612" s="130">
        <f t="shared" si="915"/>
        <v>4.7749510763209393E-2</v>
      </c>
      <c r="BV612" s="134">
        <f t="shared" si="915"/>
        <v>8.3993896766030293E-2</v>
      </c>
      <c r="BW612" s="135">
        <f t="shared" si="915"/>
        <v>5.9808152158975343E-2</v>
      </c>
      <c r="BX612" s="130">
        <f t="shared" si="915"/>
        <v>7.8753607822347887E-2</v>
      </c>
      <c r="BY612" s="131">
        <f t="shared" si="915"/>
        <v>5.9949163109682992E-2</v>
      </c>
      <c r="BZ612" s="132">
        <f t="shared" si="915"/>
        <v>6.3969853809134655E-2</v>
      </c>
      <c r="CA612" s="133">
        <f t="shared" si="915"/>
        <v>7.9319163207982227E-2</v>
      </c>
      <c r="CB612" s="130">
        <f t="shared" si="915"/>
        <v>0.11222762851702983</v>
      </c>
      <c r="CC612" s="131">
        <f t="shared" si="915"/>
        <v>3.0426808936312104E-2</v>
      </c>
      <c r="CD612" s="132">
        <f t="shared" si="915"/>
        <v>8.4322179404021522E-2</v>
      </c>
      <c r="CE612" s="133">
        <f t="shared" si="915"/>
        <v>4.3313373253493014E-2</v>
      </c>
      <c r="CF612" s="130">
        <f t="shared" si="915"/>
        <v>0.10329148559472075</v>
      </c>
      <c r="CG612" s="131">
        <f t="shared" si="915"/>
        <v>4.1124057573680602E-2</v>
      </c>
      <c r="CH612" s="132">
        <f t="shared" si="915"/>
        <v>7.4232932298711474E-2</v>
      </c>
      <c r="CI612" s="130">
        <f t="shared" si="915"/>
        <v>7.4558765580604355E-2</v>
      </c>
      <c r="CJ612" s="136">
        <f t="shared" si="915"/>
        <v>7.8538863526223343E-2</v>
      </c>
      <c r="CK612" s="137">
        <f t="shared" si="915"/>
        <v>6.9133862165406457E-2</v>
      </c>
    </row>
    <row r="613" spans="1:89">
      <c r="A613" s="138" t="s">
        <v>31</v>
      </c>
      <c r="B613" s="209">
        <v>2591</v>
      </c>
      <c r="C613" s="193">
        <v>3764</v>
      </c>
      <c r="D613" s="194">
        <v>1682</v>
      </c>
      <c r="E613" s="195">
        <v>1776</v>
      </c>
      <c r="F613" s="192">
        <v>902</v>
      </c>
      <c r="G613" s="196">
        <v>522</v>
      </c>
      <c r="H613" s="194">
        <v>2406</v>
      </c>
      <c r="I613" s="195">
        <v>3278</v>
      </c>
      <c r="J613" s="192">
        <v>714</v>
      </c>
      <c r="K613" s="193">
        <v>231</v>
      </c>
      <c r="L613" s="194">
        <v>1771</v>
      </c>
      <c r="M613" s="192">
        <v>815</v>
      </c>
      <c r="N613" s="197">
        <v>2359</v>
      </c>
      <c r="O613" s="210">
        <v>1873</v>
      </c>
      <c r="P613" s="192">
        <v>1393</v>
      </c>
      <c r="Q613" s="193">
        <v>1530</v>
      </c>
      <c r="R613" s="194">
        <v>1499</v>
      </c>
      <c r="S613" s="195">
        <v>1832</v>
      </c>
      <c r="T613" s="192">
        <v>1005</v>
      </c>
      <c r="U613" s="196">
        <v>486</v>
      </c>
      <c r="V613" s="194">
        <v>2860</v>
      </c>
      <c r="W613" s="211">
        <v>1846</v>
      </c>
      <c r="X613" s="192">
        <v>2666</v>
      </c>
      <c r="Y613" s="196">
        <v>953</v>
      </c>
      <c r="Z613" s="194">
        <v>4132</v>
      </c>
      <c r="AA613" s="192">
        <v>5291</v>
      </c>
      <c r="AB613" s="173">
        <f t="shared" si="900"/>
        <v>25980</v>
      </c>
      <c r="AC613" s="174">
        <f t="shared" si="895"/>
        <v>24197</v>
      </c>
      <c r="BI613" s="138" t="s">
        <v>31</v>
      </c>
      <c r="BJ613" s="130">
        <f t="shared" ref="BJ613:CK613" si="916">B613/B622</f>
        <v>4.4516605673247084E-2</v>
      </c>
      <c r="BK613" s="131">
        <f t="shared" si="916"/>
        <v>0.10714794044806285</v>
      </c>
      <c r="BL613" s="132">
        <f t="shared" si="916"/>
        <v>7.0615894873840207E-2</v>
      </c>
      <c r="BM613" s="133">
        <f t="shared" si="916"/>
        <v>8.6109090909090913E-2</v>
      </c>
      <c r="BN613" s="130">
        <f t="shared" si="916"/>
        <v>7.383759004584152E-2</v>
      </c>
      <c r="BO613" s="131">
        <f t="shared" si="916"/>
        <v>6.4175067617408404E-2</v>
      </c>
      <c r="BP613" s="132">
        <f t="shared" si="916"/>
        <v>8.53009997872793E-2</v>
      </c>
      <c r="BQ613" s="133">
        <f t="shared" si="916"/>
        <v>7.9754750492688736E-2</v>
      </c>
      <c r="BR613" s="130">
        <f t="shared" si="916"/>
        <v>0.11119763276748169</v>
      </c>
      <c r="BS613" s="131">
        <f t="shared" si="916"/>
        <v>2.9483088704530952E-2</v>
      </c>
      <c r="BT613" s="132">
        <f t="shared" si="916"/>
        <v>0.14139720558882235</v>
      </c>
      <c r="BU613" s="130">
        <f t="shared" si="916"/>
        <v>3.5442487497282016E-2</v>
      </c>
      <c r="BV613" s="134">
        <f t="shared" si="916"/>
        <v>8.7789810576457891E-2</v>
      </c>
      <c r="BW613" s="135">
        <f t="shared" si="916"/>
        <v>5.1480086853750377E-2</v>
      </c>
      <c r="BX613" s="130">
        <f t="shared" si="916"/>
        <v>8.2052188254697525E-2</v>
      </c>
      <c r="BY613" s="131">
        <f t="shared" si="916"/>
        <v>7.3377775646251975E-2</v>
      </c>
      <c r="BZ613" s="132">
        <f t="shared" si="916"/>
        <v>6.8055933896304363E-2</v>
      </c>
      <c r="CA613" s="133">
        <f t="shared" si="916"/>
        <v>7.6803756340921472E-2</v>
      </c>
      <c r="CB613" s="130">
        <f t="shared" si="916"/>
        <v>0.10630420985826106</v>
      </c>
      <c r="CC613" s="131">
        <f t="shared" si="916"/>
        <v>4.05135045015005E-2</v>
      </c>
      <c r="CD613" s="132">
        <f t="shared" si="916"/>
        <v>0.10912282040520432</v>
      </c>
      <c r="CE613" s="133">
        <f t="shared" si="916"/>
        <v>6.14105123087159E-2</v>
      </c>
      <c r="CF613" s="130">
        <f t="shared" si="916"/>
        <v>0.10727506840495735</v>
      </c>
      <c r="CG613" s="131">
        <f t="shared" si="916"/>
        <v>5.9380646769269116E-2</v>
      </c>
      <c r="CH613" s="132">
        <f t="shared" si="916"/>
        <v>7.3538833914714885E-2</v>
      </c>
      <c r="CI613" s="130">
        <f t="shared" si="916"/>
        <v>0.10973308169317876</v>
      </c>
      <c r="CJ613" s="136">
        <f t="shared" si="916"/>
        <v>8.0193353026697167E-2</v>
      </c>
      <c r="CK613" s="137">
        <f t="shared" si="916"/>
        <v>7.4860470008786373E-2</v>
      </c>
    </row>
    <row r="614" spans="1:89">
      <c r="A614" s="147" t="s">
        <v>32</v>
      </c>
      <c r="B614" s="206">
        <v>2615</v>
      </c>
      <c r="C614" s="200">
        <v>4839</v>
      </c>
      <c r="D614" s="201">
        <v>1242</v>
      </c>
      <c r="E614" s="202">
        <v>2016</v>
      </c>
      <c r="F614" s="199">
        <v>694</v>
      </c>
      <c r="G614" s="203">
        <v>683</v>
      </c>
      <c r="H614" s="201">
        <v>2016</v>
      </c>
      <c r="I614" s="202">
        <v>4374</v>
      </c>
      <c r="J614" s="199">
        <v>446</v>
      </c>
      <c r="K614" s="200">
        <v>268</v>
      </c>
      <c r="L614" s="201">
        <v>1373</v>
      </c>
      <c r="M614" s="199">
        <v>1142</v>
      </c>
      <c r="N614" s="204">
        <v>2100</v>
      </c>
      <c r="O614" s="207">
        <v>2464</v>
      </c>
      <c r="P614" s="199">
        <v>1191</v>
      </c>
      <c r="Q614" s="200">
        <v>1849</v>
      </c>
      <c r="R614" s="201">
        <v>1346</v>
      </c>
      <c r="S614" s="202">
        <v>2087</v>
      </c>
      <c r="T614" s="199">
        <v>855</v>
      </c>
      <c r="U614" s="203">
        <v>457</v>
      </c>
      <c r="V614" s="201">
        <v>2343</v>
      </c>
      <c r="W614" s="208">
        <v>1567</v>
      </c>
      <c r="X614" s="199">
        <v>2445</v>
      </c>
      <c r="Y614" s="203">
        <v>947</v>
      </c>
      <c r="Z614" s="201">
        <v>3252</v>
      </c>
      <c r="AA614" s="199">
        <v>4589</v>
      </c>
      <c r="AB614" s="173">
        <f t="shared" si="900"/>
        <v>21918</v>
      </c>
      <c r="AC614" s="174">
        <f t="shared" si="895"/>
        <v>27282</v>
      </c>
      <c r="BI614" s="147" t="s">
        <v>32</v>
      </c>
      <c r="BJ614" s="130">
        <f t="shared" ref="BJ614:CK614" si="917">B614/B622</f>
        <v>4.4928955552119308E-2</v>
      </c>
      <c r="BK614" s="131">
        <f t="shared" si="917"/>
        <v>0.13774943778644425</v>
      </c>
      <c r="BL614" s="132">
        <f t="shared" si="917"/>
        <v>5.2143246987698899E-2</v>
      </c>
      <c r="BM614" s="133">
        <f t="shared" si="917"/>
        <v>9.7745454545454552E-2</v>
      </c>
      <c r="BN614" s="130">
        <f t="shared" si="917"/>
        <v>5.6810740013097577E-2</v>
      </c>
      <c r="BO614" s="131">
        <f t="shared" si="917"/>
        <v>8.3968527169904106E-2</v>
      </c>
      <c r="BP614" s="132">
        <f t="shared" si="917"/>
        <v>7.1474154435226547E-2</v>
      </c>
      <c r="BQ614" s="133">
        <f t="shared" si="917"/>
        <v>0.10642076835113501</v>
      </c>
      <c r="BR614" s="130">
        <f t="shared" si="917"/>
        <v>6.9459585734309298E-2</v>
      </c>
      <c r="BS614" s="131">
        <f t="shared" si="917"/>
        <v>3.4205488194001279E-2</v>
      </c>
      <c r="BT614" s="132">
        <f t="shared" si="917"/>
        <v>0.10962075848303393</v>
      </c>
      <c r="BU614" s="130">
        <f t="shared" si="917"/>
        <v>4.9662970210915418E-2</v>
      </c>
      <c r="BV614" s="134">
        <f t="shared" si="917"/>
        <v>7.8151166685274082E-2</v>
      </c>
      <c r="BW614" s="135">
        <f t="shared" si="917"/>
        <v>6.7723937003545606E-2</v>
      </c>
      <c r="BX614" s="130">
        <f t="shared" si="917"/>
        <v>7.0153737409436298E-2</v>
      </c>
      <c r="BY614" s="131">
        <f t="shared" si="917"/>
        <v>8.8676802071843072E-2</v>
      </c>
      <c r="BZ614" s="132">
        <f t="shared" si="917"/>
        <v>6.1109597748115863E-2</v>
      </c>
      <c r="CA614" s="133">
        <f t="shared" si="917"/>
        <v>8.7494235525929651E-2</v>
      </c>
      <c r="CB614" s="130">
        <f t="shared" si="917"/>
        <v>9.043790987941612E-2</v>
      </c>
      <c r="CC614" s="131">
        <f t="shared" si="917"/>
        <v>3.8096032010670224E-2</v>
      </c>
      <c r="CD614" s="132">
        <f t="shared" si="917"/>
        <v>8.9396772101186614E-2</v>
      </c>
      <c r="CE614" s="133">
        <f t="shared" si="917"/>
        <v>5.2129075182967395E-2</v>
      </c>
      <c r="CF614" s="130">
        <f t="shared" si="917"/>
        <v>9.8382423949782707E-2</v>
      </c>
      <c r="CG614" s="131">
        <f t="shared" si="917"/>
        <v>5.900679170041747E-2</v>
      </c>
      <c r="CH614" s="132">
        <f t="shared" si="917"/>
        <v>5.7877126788638142E-2</v>
      </c>
      <c r="CI614" s="130">
        <f t="shared" si="917"/>
        <v>9.517390132111081E-2</v>
      </c>
      <c r="CJ614" s="136">
        <f t="shared" si="917"/>
        <v>6.7655038939151216E-2</v>
      </c>
      <c r="CK614" s="137">
        <f t="shared" si="917"/>
        <v>8.4404816414419548E-2</v>
      </c>
    </row>
    <row r="615" spans="1:89">
      <c r="A615" s="138" t="s">
        <v>33</v>
      </c>
      <c r="B615" s="209">
        <v>2215</v>
      </c>
      <c r="C615" s="193">
        <v>3319</v>
      </c>
      <c r="D615" s="194">
        <v>927</v>
      </c>
      <c r="E615" s="195">
        <v>1616</v>
      </c>
      <c r="F615" s="192">
        <v>463</v>
      </c>
      <c r="G615" s="196">
        <v>497</v>
      </c>
      <c r="H615" s="194">
        <v>1517</v>
      </c>
      <c r="I615" s="195">
        <v>3130</v>
      </c>
      <c r="J615" s="192">
        <v>284</v>
      </c>
      <c r="K615" s="193">
        <v>279</v>
      </c>
      <c r="L615" s="194">
        <v>777</v>
      </c>
      <c r="M615" s="192">
        <v>788</v>
      </c>
      <c r="N615" s="197">
        <v>1500</v>
      </c>
      <c r="O615" s="210">
        <v>2115</v>
      </c>
      <c r="P615" s="192">
        <v>937</v>
      </c>
      <c r="Q615" s="193">
        <v>1484</v>
      </c>
      <c r="R615" s="194">
        <v>984</v>
      </c>
      <c r="S615" s="195">
        <v>1373</v>
      </c>
      <c r="T615" s="192">
        <v>638</v>
      </c>
      <c r="U615" s="196">
        <v>434</v>
      </c>
      <c r="V615" s="194">
        <v>2744</v>
      </c>
      <c r="W615" s="211">
        <v>1313</v>
      </c>
      <c r="X615" s="192">
        <v>1625</v>
      </c>
      <c r="Y615" s="196">
        <v>885</v>
      </c>
      <c r="Z615" s="194">
        <v>2774</v>
      </c>
      <c r="AA615" s="192">
        <v>3539</v>
      </c>
      <c r="AB615" s="173">
        <f t="shared" si="900"/>
        <v>17385</v>
      </c>
      <c r="AC615" s="174">
        <f t="shared" si="895"/>
        <v>20772</v>
      </c>
      <c r="BI615" s="138" t="s">
        <v>33</v>
      </c>
      <c r="BJ615" s="130">
        <f t="shared" ref="BJ615:CK615" si="918">B615/B622</f>
        <v>3.8056457570915588E-2</v>
      </c>
      <c r="BK615" s="131">
        <f t="shared" si="918"/>
        <v>9.4480343875430556E-2</v>
      </c>
      <c r="BL615" s="132">
        <f t="shared" si="918"/>
        <v>3.8918510432847726E-2</v>
      </c>
      <c r="BM615" s="133">
        <f t="shared" si="918"/>
        <v>7.8351515151515158E-2</v>
      </c>
      <c r="BN615" s="130">
        <f t="shared" si="918"/>
        <v>3.7901113294040605E-2</v>
      </c>
      <c r="BO615" s="131">
        <f t="shared" si="918"/>
        <v>6.1101549053356283E-2</v>
      </c>
      <c r="BP615" s="132">
        <f t="shared" si="918"/>
        <v>5.3782883074523148E-2</v>
      </c>
      <c r="BQ615" s="133">
        <f t="shared" si="918"/>
        <v>7.6153864869467902E-2</v>
      </c>
      <c r="BR615" s="130">
        <f t="shared" si="918"/>
        <v>4.4229870736645381E-2</v>
      </c>
      <c r="BS615" s="131">
        <f t="shared" si="918"/>
        <v>3.5609444798978943E-2</v>
      </c>
      <c r="BT615" s="132">
        <f t="shared" si="918"/>
        <v>6.2035928143712574E-2</v>
      </c>
      <c r="BU615" s="130">
        <f t="shared" si="918"/>
        <v>3.426831919982605E-2</v>
      </c>
      <c r="BV615" s="134">
        <f t="shared" si="918"/>
        <v>5.5822261918052916E-2</v>
      </c>
      <c r="BW615" s="135">
        <f t="shared" si="918"/>
        <v>5.8131544952312895E-2</v>
      </c>
      <c r="BX615" s="130">
        <f t="shared" si="918"/>
        <v>5.5192319019850389E-2</v>
      </c>
      <c r="BY615" s="131">
        <f t="shared" si="918"/>
        <v>7.1171646443815642E-2</v>
      </c>
      <c r="BZ615" s="132">
        <f t="shared" si="918"/>
        <v>4.4674475619722147E-2</v>
      </c>
      <c r="CA615" s="133">
        <f t="shared" si="918"/>
        <v>5.7560893807906764E-2</v>
      </c>
      <c r="CB615" s="130">
        <f t="shared" si="918"/>
        <v>6.7484662576687116E-2</v>
      </c>
      <c r="CC615" s="131">
        <f t="shared" si="918"/>
        <v>3.617872624208069E-2</v>
      </c>
      <c r="CD615" s="132">
        <f t="shared" si="918"/>
        <v>0.10469685985730093</v>
      </c>
      <c r="CE615" s="133">
        <f t="shared" si="918"/>
        <v>4.3679308050565538E-2</v>
      </c>
      <c r="CF615" s="130">
        <f t="shared" si="918"/>
        <v>6.5387091582166421E-2</v>
      </c>
      <c r="CG615" s="131">
        <f t="shared" si="918"/>
        <v>5.5143622655617175E-2</v>
      </c>
      <c r="CH615" s="132">
        <f t="shared" si="918"/>
        <v>4.9369972236064638E-2</v>
      </c>
      <c r="CI615" s="130">
        <f t="shared" si="918"/>
        <v>7.3397349482547655E-2</v>
      </c>
      <c r="CJ615" s="136">
        <f t="shared" si="918"/>
        <v>5.366287307040532E-2</v>
      </c>
      <c r="CK615" s="137">
        <f t="shared" si="918"/>
        <v>6.4264234534136891E-2</v>
      </c>
    </row>
    <row r="616" spans="1:89">
      <c r="A616" s="147" t="s">
        <v>34</v>
      </c>
      <c r="B616" s="206">
        <v>453</v>
      </c>
      <c r="C616" s="200">
        <v>2212</v>
      </c>
      <c r="D616" s="201">
        <v>225</v>
      </c>
      <c r="E616" s="202">
        <v>1168</v>
      </c>
      <c r="F616" s="199">
        <v>143</v>
      </c>
      <c r="G616" s="203">
        <v>419</v>
      </c>
      <c r="H616" s="201">
        <v>580</v>
      </c>
      <c r="I616" s="202">
        <v>2261</v>
      </c>
      <c r="J616" s="199">
        <v>149</v>
      </c>
      <c r="K616" s="200">
        <v>143</v>
      </c>
      <c r="L616" s="201">
        <v>408</v>
      </c>
      <c r="M616" s="199">
        <v>536</v>
      </c>
      <c r="N616" s="204">
        <v>905</v>
      </c>
      <c r="O616" s="207">
        <v>1233</v>
      </c>
      <c r="P616" s="199">
        <v>572</v>
      </c>
      <c r="Q616" s="200">
        <v>1041</v>
      </c>
      <c r="R616" s="201">
        <v>742</v>
      </c>
      <c r="S616" s="202">
        <v>990</v>
      </c>
      <c r="T616" s="199">
        <v>545</v>
      </c>
      <c r="U616" s="203">
        <v>240</v>
      </c>
      <c r="V616" s="201">
        <v>2239</v>
      </c>
      <c r="W616" s="208">
        <v>932</v>
      </c>
      <c r="X616" s="199">
        <v>986</v>
      </c>
      <c r="Y616" s="203">
        <v>705</v>
      </c>
      <c r="Z616" s="201">
        <v>1761</v>
      </c>
      <c r="AA616" s="199">
        <v>2454</v>
      </c>
      <c r="AB616" s="173">
        <f t="shared" si="900"/>
        <v>9708</v>
      </c>
      <c r="AC616" s="174">
        <f t="shared" si="895"/>
        <v>14334</v>
      </c>
      <c r="BI616" s="147" t="s">
        <v>34</v>
      </c>
      <c r="BJ616" s="130">
        <f t="shared" ref="BJ616:CK616" si="919">B616/B622</f>
        <v>7.7831039637132103E-3</v>
      </c>
      <c r="BK616" s="131">
        <f t="shared" si="919"/>
        <v>6.2967918244185711E-2</v>
      </c>
      <c r="BL616" s="132">
        <f t="shared" si="919"/>
        <v>9.446240396322263E-3</v>
      </c>
      <c r="BM616" s="133">
        <f t="shared" si="919"/>
        <v>5.6630303030303031E-2</v>
      </c>
      <c r="BN616" s="130">
        <f t="shared" si="919"/>
        <v>1.170595939751146E-2</v>
      </c>
      <c r="BO616" s="131">
        <f t="shared" si="919"/>
        <v>5.1512171133513647E-2</v>
      </c>
      <c r="BP616" s="132">
        <f t="shared" si="919"/>
        <v>2.0563000779975891E-2</v>
      </c>
      <c r="BQ616" s="133">
        <f t="shared" si="919"/>
        <v>5.5010826987177928E-2</v>
      </c>
      <c r="BR616" s="130">
        <f t="shared" si="919"/>
        <v>2.320510823859212E-2</v>
      </c>
      <c r="BS616" s="131">
        <f t="shared" si="919"/>
        <v>1.8251435864709637E-2</v>
      </c>
      <c r="BT616" s="132">
        <f t="shared" si="919"/>
        <v>3.2574850299401201E-2</v>
      </c>
      <c r="BU616" s="130">
        <f t="shared" si="919"/>
        <v>2.3309415090237009E-2</v>
      </c>
      <c r="BV616" s="134">
        <f t="shared" si="919"/>
        <v>3.3679431357225259E-2</v>
      </c>
      <c r="BW616" s="135">
        <f t="shared" si="919"/>
        <v>3.3889453865816453E-2</v>
      </c>
      <c r="BX616" s="130">
        <f t="shared" si="919"/>
        <v>3.3692642987571422E-2</v>
      </c>
      <c r="BY616" s="131">
        <f t="shared" si="919"/>
        <v>4.9925663037743991E-2</v>
      </c>
      <c r="BZ616" s="132">
        <f t="shared" si="919"/>
        <v>3.3687460274221377E-2</v>
      </c>
      <c r="CA616" s="133">
        <f t="shared" si="919"/>
        <v>4.1504213306502329E-2</v>
      </c>
      <c r="CB616" s="130">
        <f t="shared" si="919"/>
        <v>5.7647556589803257E-2</v>
      </c>
      <c r="CC616" s="131">
        <f t="shared" si="919"/>
        <v>2.0006668889629875E-2</v>
      </c>
      <c r="CD616" s="132">
        <f t="shared" si="919"/>
        <v>8.5428669540997371E-2</v>
      </c>
      <c r="CE616" s="133">
        <f t="shared" si="919"/>
        <v>3.1004657351962742E-2</v>
      </c>
      <c r="CF616" s="130">
        <f t="shared" si="919"/>
        <v>3.9674875261548365E-2</v>
      </c>
      <c r="CG616" s="131">
        <f t="shared" si="919"/>
        <v>4.3927970590067915E-2</v>
      </c>
      <c r="CH616" s="132">
        <f t="shared" si="919"/>
        <v>3.1341211646614936E-2</v>
      </c>
      <c r="CI616" s="130">
        <f t="shared" si="919"/>
        <v>5.0894912582699049E-2</v>
      </c>
      <c r="CJ616" s="136">
        <f t="shared" si="919"/>
        <v>2.9966015057089148E-2</v>
      </c>
      <c r="CK616" s="137">
        <f t="shared" si="919"/>
        <v>4.4346405633175344E-2</v>
      </c>
    </row>
    <row r="617" spans="1:89">
      <c r="A617" s="138" t="s">
        <v>35</v>
      </c>
      <c r="B617" s="209">
        <v>0</v>
      </c>
      <c r="C617" s="193">
        <v>1244</v>
      </c>
      <c r="D617" s="194">
        <v>3</v>
      </c>
      <c r="E617" s="195">
        <v>662</v>
      </c>
      <c r="F617" s="192">
        <v>4</v>
      </c>
      <c r="G617" s="196">
        <v>173</v>
      </c>
      <c r="H617" s="194">
        <v>33</v>
      </c>
      <c r="I617" s="195">
        <v>842</v>
      </c>
      <c r="J617" s="192">
        <v>16</v>
      </c>
      <c r="K617" s="193">
        <v>56</v>
      </c>
      <c r="L617" s="194">
        <v>60</v>
      </c>
      <c r="M617" s="192">
        <v>81</v>
      </c>
      <c r="N617" s="197">
        <v>96</v>
      </c>
      <c r="O617" s="210">
        <v>201</v>
      </c>
      <c r="P617" s="192">
        <v>146</v>
      </c>
      <c r="Q617" s="193">
        <v>137</v>
      </c>
      <c r="R617" s="194">
        <v>105</v>
      </c>
      <c r="S617" s="195">
        <v>113</v>
      </c>
      <c r="T617" s="192">
        <v>46</v>
      </c>
      <c r="U617" s="196">
        <v>6</v>
      </c>
      <c r="V617" s="194">
        <v>90</v>
      </c>
      <c r="W617" s="211">
        <v>13</v>
      </c>
      <c r="X617" s="192">
        <v>92</v>
      </c>
      <c r="Y617" s="196">
        <v>14</v>
      </c>
      <c r="Z617" s="194">
        <v>3</v>
      </c>
      <c r="AA617" s="192">
        <v>77</v>
      </c>
      <c r="AB617" s="173">
        <f t="shared" si="900"/>
        <v>694</v>
      </c>
      <c r="AC617" s="174">
        <f t="shared" si="895"/>
        <v>3619</v>
      </c>
      <c r="BI617" s="138" t="s">
        <v>35</v>
      </c>
      <c r="BJ617" s="130">
        <f t="shared" ref="BJ617:CK617" si="920">B617/B622</f>
        <v>0</v>
      </c>
      <c r="BK617" s="131">
        <f t="shared" si="920"/>
        <v>3.5412337385066467E-2</v>
      </c>
      <c r="BL617" s="132">
        <f t="shared" si="920"/>
        <v>1.2594987195096351E-4</v>
      </c>
      <c r="BM617" s="133">
        <f t="shared" si="920"/>
        <v>3.20969696969697E-2</v>
      </c>
      <c r="BN617" s="130">
        <f t="shared" si="920"/>
        <v>3.2743942370661429E-4</v>
      </c>
      <c r="BO617" s="131">
        <f t="shared" si="920"/>
        <v>2.1268748463240717E-2</v>
      </c>
      <c r="BP617" s="132">
        <f t="shared" si="920"/>
        <v>1.169963837481387E-3</v>
      </c>
      <c r="BQ617" s="133">
        <f t="shared" si="920"/>
        <v>2.0486119559134815E-2</v>
      </c>
      <c r="BR617" s="130">
        <f t="shared" si="920"/>
        <v>2.4918237034729793E-3</v>
      </c>
      <c r="BS617" s="131">
        <f t="shared" si="920"/>
        <v>7.1474154435226551E-3</v>
      </c>
      <c r="BT617" s="132">
        <f t="shared" si="920"/>
        <v>4.7904191616766467E-3</v>
      </c>
      <c r="BU617" s="130">
        <f t="shared" si="920"/>
        <v>3.5225048923679062E-3</v>
      </c>
      <c r="BV617" s="134">
        <f t="shared" si="920"/>
        <v>3.572624762755387E-3</v>
      </c>
      <c r="BW617" s="135">
        <f t="shared" si="920"/>
        <v>5.5245581727729988E-3</v>
      </c>
      <c r="BX617" s="130">
        <f t="shared" si="920"/>
        <v>8.5998704129115859E-3</v>
      </c>
      <c r="BY617" s="131">
        <f t="shared" si="920"/>
        <v>6.5704282768212557E-3</v>
      </c>
      <c r="BZ617" s="132">
        <f t="shared" si="920"/>
        <v>4.767093435031327E-3</v>
      </c>
      <c r="CA617" s="133">
        <f t="shared" si="920"/>
        <v>4.737349599631074E-3</v>
      </c>
      <c r="CB617" s="130">
        <f t="shared" si="920"/>
        <v>4.8656653268457795E-3</v>
      </c>
      <c r="CC617" s="131">
        <f t="shared" si="920"/>
        <v>5.0016672224074694E-4</v>
      </c>
      <c r="CD617" s="132">
        <f t="shared" si="920"/>
        <v>3.4339349078560798E-3</v>
      </c>
      <c r="CE617" s="133">
        <f t="shared" si="920"/>
        <v>4.3246839654025282E-4</v>
      </c>
      <c r="CF617" s="130">
        <f t="shared" si="920"/>
        <v>3.7019153388057301E-3</v>
      </c>
      <c r="CG617" s="131">
        <f t="shared" si="920"/>
        <v>8.7232849398716434E-4</v>
      </c>
      <c r="CH617" s="132">
        <f t="shared" si="920"/>
        <v>5.339218338435253E-5</v>
      </c>
      <c r="CI617" s="130">
        <f t="shared" si="920"/>
        <v>1.5969471348279652E-3</v>
      </c>
      <c r="CJ617" s="136">
        <f t="shared" si="920"/>
        <v>2.1421934950164676E-3</v>
      </c>
      <c r="CK617" s="137">
        <f t="shared" si="920"/>
        <v>1.1196431002264655E-2</v>
      </c>
    </row>
    <row r="618" spans="1:89">
      <c r="A618" s="147" t="s">
        <v>36</v>
      </c>
      <c r="B618" s="206">
        <v>0</v>
      </c>
      <c r="C618" s="200">
        <v>0</v>
      </c>
      <c r="D618" s="201">
        <v>0</v>
      </c>
      <c r="E618" s="202">
        <v>0</v>
      </c>
      <c r="F618" s="199">
        <v>0</v>
      </c>
      <c r="G618" s="203">
        <v>0</v>
      </c>
      <c r="H618" s="201">
        <v>0</v>
      </c>
      <c r="I618" s="202">
        <v>0</v>
      </c>
      <c r="J618" s="199">
        <v>0</v>
      </c>
      <c r="K618" s="203">
        <v>0</v>
      </c>
      <c r="L618" s="201">
        <v>0</v>
      </c>
      <c r="M618" s="199">
        <v>0</v>
      </c>
      <c r="N618" s="204">
        <v>0</v>
      </c>
      <c r="O618" s="207">
        <v>0</v>
      </c>
      <c r="P618" s="199">
        <v>0</v>
      </c>
      <c r="Q618" s="203">
        <v>0</v>
      </c>
      <c r="R618" s="201">
        <v>0</v>
      </c>
      <c r="S618" s="202">
        <v>0</v>
      </c>
      <c r="T618" s="199">
        <v>0</v>
      </c>
      <c r="U618" s="203">
        <v>0</v>
      </c>
      <c r="V618" s="201">
        <v>0</v>
      </c>
      <c r="W618" s="202">
        <v>0</v>
      </c>
      <c r="X618" s="199">
        <v>0</v>
      </c>
      <c r="Y618" s="203">
        <v>0</v>
      </c>
      <c r="Z618" s="201">
        <v>0</v>
      </c>
      <c r="AA618" s="199">
        <v>0</v>
      </c>
      <c r="AB618" s="173">
        <f t="shared" si="900"/>
        <v>0</v>
      </c>
      <c r="AC618" s="174">
        <f t="shared" si="895"/>
        <v>0</v>
      </c>
      <c r="BI618" s="147" t="s">
        <v>36</v>
      </c>
      <c r="BJ618" s="130">
        <f t="shared" ref="BJ618:CK618" si="921">B618/B622</f>
        <v>0</v>
      </c>
      <c r="BK618" s="131">
        <f t="shared" si="921"/>
        <v>0</v>
      </c>
      <c r="BL618" s="132">
        <f t="shared" si="921"/>
        <v>0</v>
      </c>
      <c r="BM618" s="133">
        <f t="shared" si="921"/>
        <v>0</v>
      </c>
      <c r="BN618" s="130">
        <f t="shared" si="921"/>
        <v>0</v>
      </c>
      <c r="BO618" s="131">
        <f t="shared" si="921"/>
        <v>0</v>
      </c>
      <c r="BP618" s="132">
        <f t="shared" si="921"/>
        <v>0</v>
      </c>
      <c r="BQ618" s="133">
        <f t="shared" si="921"/>
        <v>0</v>
      </c>
      <c r="BR618" s="130">
        <f t="shared" si="921"/>
        <v>0</v>
      </c>
      <c r="BS618" s="131">
        <f t="shared" si="921"/>
        <v>0</v>
      </c>
      <c r="BT618" s="132">
        <f t="shared" si="921"/>
        <v>0</v>
      </c>
      <c r="BU618" s="130">
        <f t="shared" si="921"/>
        <v>0</v>
      </c>
      <c r="BV618" s="134">
        <f t="shared" si="921"/>
        <v>0</v>
      </c>
      <c r="BW618" s="135">
        <f t="shared" si="921"/>
        <v>0</v>
      </c>
      <c r="BX618" s="130">
        <f t="shared" si="921"/>
        <v>0</v>
      </c>
      <c r="BY618" s="131">
        <f t="shared" si="921"/>
        <v>0</v>
      </c>
      <c r="BZ618" s="132">
        <f t="shared" si="921"/>
        <v>0</v>
      </c>
      <c r="CA618" s="133">
        <f t="shared" si="921"/>
        <v>0</v>
      </c>
      <c r="CB618" s="130">
        <f t="shared" si="921"/>
        <v>0</v>
      </c>
      <c r="CC618" s="131">
        <f t="shared" si="921"/>
        <v>0</v>
      </c>
      <c r="CD618" s="132">
        <f t="shared" si="921"/>
        <v>0</v>
      </c>
      <c r="CE618" s="133">
        <f t="shared" si="921"/>
        <v>0</v>
      </c>
      <c r="CF618" s="130">
        <f t="shared" si="921"/>
        <v>0</v>
      </c>
      <c r="CG618" s="131">
        <f t="shared" si="921"/>
        <v>0</v>
      </c>
      <c r="CH618" s="132">
        <f t="shared" si="921"/>
        <v>0</v>
      </c>
      <c r="CI618" s="130">
        <f t="shared" si="921"/>
        <v>0</v>
      </c>
      <c r="CJ618" s="136">
        <f t="shared" si="921"/>
        <v>0</v>
      </c>
      <c r="CK618" s="137">
        <f t="shared" si="921"/>
        <v>0</v>
      </c>
    </row>
    <row r="619" spans="1:89">
      <c r="A619" s="138" t="s">
        <v>37</v>
      </c>
      <c r="B619" s="60"/>
      <c r="C619" s="61"/>
      <c r="D619" s="140"/>
      <c r="E619" s="141"/>
      <c r="F619" s="139"/>
      <c r="G619" s="142"/>
      <c r="H619" s="140"/>
      <c r="I619" s="141"/>
      <c r="J619" s="139"/>
      <c r="K619" s="142"/>
      <c r="L619" s="140"/>
      <c r="M619" s="139"/>
      <c r="N619" s="143"/>
      <c r="O619" s="144"/>
      <c r="P619" s="139"/>
      <c r="Q619" s="142"/>
      <c r="R619" s="140"/>
      <c r="S619" s="141"/>
      <c r="T619" s="139"/>
      <c r="U619" s="142"/>
      <c r="V619" s="140"/>
      <c r="W619" s="141"/>
      <c r="X619" s="139"/>
      <c r="Y619" s="142"/>
      <c r="Z619" s="145"/>
      <c r="AA619" s="146"/>
      <c r="AB619" s="173">
        <f t="shared" si="900"/>
        <v>0</v>
      </c>
      <c r="AC619" s="174">
        <f t="shared" si="895"/>
        <v>0</v>
      </c>
      <c r="BI619" s="138" t="s">
        <v>37</v>
      </c>
      <c r="BJ619" s="130">
        <f t="shared" ref="BJ619:CK619" si="922">B619/B622</f>
        <v>0</v>
      </c>
      <c r="BK619" s="131">
        <f t="shared" si="922"/>
        <v>0</v>
      </c>
      <c r="BL619" s="132">
        <f t="shared" si="922"/>
        <v>0</v>
      </c>
      <c r="BM619" s="133">
        <f t="shared" si="922"/>
        <v>0</v>
      </c>
      <c r="BN619" s="130">
        <f t="shared" si="922"/>
        <v>0</v>
      </c>
      <c r="BO619" s="131">
        <f t="shared" si="922"/>
        <v>0</v>
      </c>
      <c r="BP619" s="132">
        <f t="shared" si="922"/>
        <v>0</v>
      </c>
      <c r="BQ619" s="133">
        <f t="shared" si="922"/>
        <v>0</v>
      </c>
      <c r="BR619" s="130">
        <f t="shared" si="922"/>
        <v>0</v>
      </c>
      <c r="BS619" s="131">
        <f t="shared" si="922"/>
        <v>0</v>
      </c>
      <c r="BT619" s="132">
        <f t="shared" si="922"/>
        <v>0</v>
      </c>
      <c r="BU619" s="130">
        <f t="shared" si="922"/>
        <v>0</v>
      </c>
      <c r="BV619" s="134">
        <f t="shared" si="922"/>
        <v>0</v>
      </c>
      <c r="BW619" s="135">
        <f t="shared" si="922"/>
        <v>0</v>
      </c>
      <c r="BX619" s="130">
        <f t="shared" si="922"/>
        <v>0</v>
      </c>
      <c r="BY619" s="131">
        <f t="shared" si="922"/>
        <v>0</v>
      </c>
      <c r="BZ619" s="132">
        <f t="shared" si="922"/>
        <v>0</v>
      </c>
      <c r="CA619" s="133">
        <f t="shared" si="922"/>
        <v>0</v>
      </c>
      <c r="CB619" s="130">
        <f t="shared" si="922"/>
        <v>0</v>
      </c>
      <c r="CC619" s="131">
        <f t="shared" si="922"/>
        <v>0</v>
      </c>
      <c r="CD619" s="132">
        <f t="shared" si="922"/>
        <v>0</v>
      </c>
      <c r="CE619" s="133">
        <f t="shared" si="922"/>
        <v>0</v>
      </c>
      <c r="CF619" s="130">
        <f t="shared" si="922"/>
        <v>0</v>
      </c>
      <c r="CG619" s="131">
        <f t="shared" si="922"/>
        <v>0</v>
      </c>
      <c r="CH619" s="132">
        <f t="shared" si="922"/>
        <v>0</v>
      </c>
      <c r="CI619" s="130">
        <f t="shared" si="922"/>
        <v>0</v>
      </c>
      <c r="CJ619" s="136">
        <f t="shared" si="922"/>
        <v>0</v>
      </c>
      <c r="CK619" s="137">
        <f t="shared" si="922"/>
        <v>0</v>
      </c>
    </row>
    <row r="620" spans="1:89">
      <c r="A620" s="147" t="s">
        <v>38</v>
      </c>
      <c r="B620" s="58"/>
      <c r="C620" s="59"/>
      <c r="D620" s="153"/>
      <c r="E620" s="150"/>
      <c r="F620" s="151"/>
      <c r="G620" s="152"/>
      <c r="H620" s="153"/>
      <c r="I620" s="150"/>
      <c r="J620" s="151"/>
      <c r="K620" s="152"/>
      <c r="L620" s="153"/>
      <c r="M620" s="151"/>
      <c r="N620" s="155"/>
      <c r="O620" s="154"/>
      <c r="P620" s="151"/>
      <c r="Q620" s="152"/>
      <c r="R620" s="153"/>
      <c r="S620" s="150"/>
      <c r="T620" s="151"/>
      <c r="U620" s="152"/>
      <c r="V620" s="153"/>
      <c r="W620" s="150"/>
      <c r="X620" s="151"/>
      <c r="Y620" s="152"/>
      <c r="Z620" s="149"/>
      <c r="AA620" s="148"/>
      <c r="AB620" s="173"/>
      <c r="AC620" s="174"/>
      <c r="BI620" s="147" t="s">
        <v>38</v>
      </c>
      <c r="BJ620" s="130">
        <f t="shared" ref="BJ620:CK620" si="923">B620/B622</f>
        <v>0</v>
      </c>
      <c r="BK620" s="131">
        <f t="shared" si="923"/>
        <v>0</v>
      </c>
      <c r="BL620" s="132">
        <f t="shared" si="923"/>
        <v>0</v>
      </c>
      <c r="BM620" s="133">
        <f t="shared" si="923"/>
        <v>0</v>
      </c>
      <c r="BN620" s="130">
        <f t="shared" si="923"/>
        <v>0</v>
      </c>
      <c r="BO620" s="131">
        <f t="shared" si="923"/>
        <v>0</v>
      </c>
      <c r="BP620" s="132">
        <f t="shared" si="923"/>
        <v>0</v>
      </c>
      <c r="BQ620" s="133">
        <f t="shared" si="923"/>
        <v>0</v>
      </c>
      <c r="BR620" s="130">
        <f t="shared" si="923"/>
        <v>0</v>
      </c>
      <c r="BS620" s="131">
        <f t="shared" si="923"/>
        <v>0</v>
      </c>
      <c r="BT620" s="132">
        <f t="shared" si="923"/>
        <v>0</v>
      </c>
      <c r="BU620" s="130">
        <f t="shared" si="923"/>
        <v>0</v>
      </c>
      <c r="BV620" s="134">
        <f t="shared" si="923"/>
        <v>0</v>
      </c>
      <c r="BW620" s="135">
        <f t="shared" si="923"/>
        <v>0</v>
      </c>
      <c r="BX620" s="130">
        <f t="shared" si="923"/>
        <v>0</v>
      </c>
      <c r="BY620" s="131">
        <f t="shared" si="923"/>
        <v>0</v>
      </c>
      <c r="BZ620" s="132">
        <f t="shared" si="923"/>
        <v>0</v>
      </c>
      <c r="CA620" s="133">
        <f t="shared" si="923"/>
        <v>0</v>
      </c>
      <c r="CB620" s="130">
        <f t="shared" si="923"/>
        <v>0</v>
      </c>
      <c r="CC620" s="131">
        <f t="shared" si="923"/>
        <v>0</v>
      </c>
      <c r="CD620" s="132">
        <f t="shared" si="923"/>
        <v>0</v>
      </c>
      <c r="CE620" s="133">
        <f t="shared" si="923"/>
        <v>0</v>
      </c>
      <c r="CF620" s="130">
        <f t="shared" si="923"/>
        <v>0</v>
      </c>
      <c r="CG620" s="131">
        <f t="shared" si="923"/>
        <v>0</v>
      </c>
      <c r="CH620" s="132">
        <f t="shared" si="923"/>
        <v>0</v>
      </c>
      <c r="CI620" s="130">
        <f t="shared" si="923"/>
        <v>0</v>
      </c>
      <c r="CJ620" s="136">
        <f t="shared" si="923"/>
        <v>0</v>
      </c>
      <c r="CK620" s="137">
        <f t="shared" si="923"/>
        <v>0</v>
      </c>
    </row>
    <row r="621" spans="1:89" ht="14" thickBot="1">
      <c r="A621" s="138" t="s">
        <v>39</v>
      </c>
      <c r="B621" s="60"/>
      <c r="C621" s="61"/>
      <c r="D621" s="140"/>
      <c r="E621" s="141"/>
      <c r="F621" s="139"/>
      <c r="G621" s="142"/>
      <c r="H621" s="140"/>
      <c r="I621" s="141"/>
      <c r="J621" s="139"/>
      <c r="K621" s="142"/>
      <c r="L621" s="140"/>
      <c r="M621" s="139"/>
      <c r="N621" s="143"/>
      <c r="O621" s="144"/>
      <c r="P621" s="139"/>
      <c r="Q621" s="142"/>
      <c r="R621" s="140"/>
      <c r="S621" s="141"/>
      <c r="T621" s="139"/>
      <c r="U621" s="142"/>
      <c r="V621" s="140"/>
      <c r="W621" s="141"/>
      <c r="X621" s="139"/>
      <c r="Y621" s="142"/>
      <c r="Z621" s="145"/>
      <c r="AA621" s="146"/>
      <c r="AB621" s="173"/>
      <c r="AC621" s="174"/>
      <c r="BI621" s="138" t="s">
        <v>39</v>
      </c>
      <c r="BJ621" s="130">
        <f t="shared" ref="BJ621:CK621" si="924">B621/B622</f>
        <v>0</v>
      </c>
      <c r="BK621" s="131">
        <f t="shared" si="924"/>
        <v>0</v>
      </c>
      <c r="BL621" s="132">
        <f t="shared" si="924"/>
        <v>0</v>
      </c>
      <c r="BM621" s="133">
        <f t="shared" si="924"/>
        <v>0</v>
      </c>
      <c r="BN621" s="130">
        <f t="shared" si="924"/>
        <v>0</v>
      </c>
      <c r="BO621" s="131">
        <f t="shared" si="924"/>
        <v>0</v>
      </c>
      <c r="BP621" s="132">
        <f t="shared" si="924"/>
        <v>0</v>
      </c>
      <c r="BQ621" s="133">
        <f t="shared" si="924"/>
        <v>0</v>
      </c>
      <c r="BR621" s="130">
        <f t="shared" si="924"/>
        <v>0</v>
      </c>
      <c r="BS621" s="131">
        <f t="shared" si="924"/>
        <v>0</v>
      </c>
      <c r="BT621" s="132">
        <f t="shared" si="924"/>
        <v>0</v>
      </c>
      <c r="BU621" s="130">
        <f t="shared" si="924"/>
        <v>0</v>
      </c>
      <c r="BV621" s="134">
        <f t="shared" si="924"/>
        <v>0</v>
      </c>
      <c r="BW621" s="135">
        <f t="shared" si="924"/>
        <v>0</v>
      </c>
      <c r="BX621" s="130">
        <f t="shared" si="924"/>
        <v>0</v>
      </c>
      <c r="BY621" s="131">
        <f t="shared" si="924"/>
        <v>0</v>
      </c>
      <c r="BZ621" s="132">
        <f t="shared" si="924"/>
        <v>0</v>
      </c>
      <c r="CA621" s="133">
        <f t="shared" si="924"/>
        <v>0</v>
      </c>
      <c r="CB621" s="130">
        <f t="shared" si="924"/>
        <v>0</v>
      </c>
      <c r="CC621" s="131">
        <f t="shared" si="924"/>
        <v>0</v>
      </c>
      <c r="CD621" s="132">
        <f t="shared" si="924"/>
        <v>0</v>
      </c>
      <c r="CE621" s="133">
        <f t="shared" si="924"/>
        <v>0</v>
      </c>
      <c r="CF621" s="130">
        <f t="shared" si="924"/>
        <v>0</v>
      </c>
      <c r="CG621" s="131">
        <f t="shared" si="924"/>
        <v>0</v>
      </c>
      <c r="CH621" s="132">
        <f t="shared" si="924"/>
        <v>0</v>
      </c>
      <c r="CI621" s="130">
        <f t="shared" si="924"/>
        <v>0</v>
      </c>
      <c r="CJ621" s="136">
        <f t="shared" si="924"/>
        <v>0</v>
      </c>
      <c r="CK621" s="137">
        <f t="shared" si="924"/>
        <v>0</v>
      </c>
    </row>
    <row r="622" spans="1:89" ht="15" thickTop="1" thickBot="1">
      <c r="A622" s="243" t="s">
        <v>13</v>
      </c>
      <c r="B622" s="281">
        <f>SUM(B598:B621)</f>
        <v>58203</v>
      </c>
      <c r="C622" s="276">
        <f t="shared" ref="C622" si="925">SUM(C598:C621)</f>
        <v>35129</v>
      </c>
      <c r="D622" s="20">
        <f t="shared" ref="D622" si="926">SUM(D598:D621)</f>
        <v>23819</v>
      </c>
      <c r="E622" s="277">
        <f t="shared" ref="E622" si="927">SUM(E598:E621)</f>
        <v>20625</v>
      </c>
      <c r="F622" s="278">
        <f t="shared" ref="F622" si="928">SUM(F598:F621)</f>
        <v>12216</v>
      </c>
      <c r="G622" s="279">
        <f t="shared" ref="G622" si="929">SUM(G598:G621)</f>
        <v>8134</v>
      </c>
      <c r="H622" s="20">
        <f t="shared" ref="H622" si="930">SUM(H598:H621)</f>
        <v>28206</v>
      </c>
      <c r="I622" s="277">
        <f t="shared" ref="I622" si="931">SUM(I598:I621)</f>
        <v>41101</v>
      </c>
      <c r="J622" s="278">
        <f t="shared" ref="J622" si="932">SUM(J598:J621)</f>
        <v>6421</v>
      </c>
      <c r="K622" s="279">
        <f t="shared" ref="K622" si="933">SUM(K598:K621)</f>
        <v>7835</v>
      </c>
      <c r="L622" s="20">
        <f t="shared" ref="L622" si="934">SUM(L598:L621)</f>
        <v>12525</v>
      </c>
      <c r="M622" s="278">
        <f t="shared" ref="M622" si="935">SUM(M598:M621)</f>
        <v>22995</v>
      </c>
      <c r="N622" s="22">
        <f t="shared" ref="N622" si="936">SUM(N598:N621)</f>
        <v>26871</v>
      </c>
      <c r="O622" s="21">
        <f t="shared" ref="O622" si="937">SUM(O598:O621)</f>
        <v>36383</v>
      </c>
      <c r="P622" s="278">
        <f t="shared" ref="P622" si="938">SUM(P598:P621)</f>
        <v>16977</v>
      </c>
      <c r="Q622" s="279">
        <f t="shared" ref="Q622" si="939">SUM(Q598:Q621)</f>
        <v>20851</v>
      </c>
      <c r="R622" s="20">
        <f t="shared" ref="R622" si="940">SUM(R598:R621)</f>
        <v>22026</v>
      </c>
      <c r="S622" s="277">
        <f t="shared" ref="S622" si="941">SUM(S598:S621)</f>
        <v>23853</v>
      </c>
      <c r="T622" s="278">
        <f t="shared" ref="T622" si="942">SUM(T598:T621)</f>
        <v>9454</v>
      </c>
      <c r="U622" s="279">
        <f t="shared" ref="U622" si="943">SUM(U598:U621)</f>
        <v>11996</v>
      </c>
      <c r="V622" s="20">
        <f t="shared" ref="V622" si="944">SUM(V598:V621)</f>
        <v>26209</v>
      </c>
      <c r="W622" s="277">
        <f t="shared" ref="W622" si="945">SUM(W598:W621)</f>
        <v>30060</v>
      </c>
      <c r="X622" s="278">
        <f t="shared" ref="X622" si="946">SUM(X598:X621)</f>
        <v>24852</v>
      </c>
      <c r="Y622" s="279">
        <f t="shared" ref="Y622" si="947">SUM(Y598:Y621)</f>
        <v>16049</v>
      </c>
      <c r="Z622" s="20">
        <f t="shared" ref="Z622" si="948">SUM(Z598:Z621)</f>
        <v>56188</v>
      </c>
      <c r="AA622" s="277">
        <f t="shared" ref="AA622" si="949">SUM(AA598:AA621)</f>
        <v>48217</v>
      </c>
      <c r="AB622" s="175">
        <f>SUM(AB598:AB621)</f>
        <v>323967</v>
      </c>
      <c r="AC622" s="176">
        <f>SUM(AC598:AC621)</f>
        <v>323228</v>
      </c>
      <c r="BI622" s="242" t="s">
        <v>13</v>
      </c>
      <c r="BJ622" s="156">
        <f>SUM(BJ598:BJ621)</f>
        <v>1</v>
      </c>
      <c r="BK622" s="157">
        <f t="shared" ref="BK622:CK622" si="950">SUM(BK598:BK621)</f>
        <v>0.99999999999999989</v>
      </c>
      <c r="BL622" s="156">
        <f t="shared" si="950"/>
        <v>1</v>
      </c>
      <c r="BM622" s="157">
        <f t="shared" si="950"/>
        <v>1</v>
      </c>
      <c r="BN622" s="156">
        <f t="shared" si="950"/>
        <v>1.0000000000000002</v>
      </c>
      <c r="BO622" s="157">
        <f t="shared" si="950"/>
        <v>1</v>
      </c>
      <c r="BP622" s="156">
        <f t="shared" si="950"/>
        <v>1</v>
      </c>
      <c r="BQ622" s="157">
        <f t="shared" si="950"/>
        <v>1</v>
      </c>
      <c r="BR622" s="156">
        <f t="shared" si="950"/>
        <v>1.0000000000000002</v>
      </c>
      <c r="BS622" s="157">
        <f t="shared" si="950"/>
        <v>1</v>
      </c>
      <c r="BT622" s="156">
        <f t="shared" si="950"/>
        <v>1</v>
      </c>
      <c r="BU622" s="157">
        <f t="shared" si="950"/>
        <v>1</v>
      </c>
      <c r="BV622" s="156">
        <f t="shared" si="950"/>
        <v>1</v>
      </c>
      <c r="BW622" s="157">
        <f t="shared" si="950"/>
        <v>1.0000000000000002</v>
      </c>
      <c r="BX622" s="156">
        <f t="shared" si="950"/>
        <v>1</v>
      </c>
      <c r="BY622" s="157">
        <f t="shared" si="950"/>
        <v>1</v>
      </c>
      <c r="BZ622" s="156">
        <f t="shared" si="950"/>
        <v>1</v>
      </c>
      <c r="CA622" s="157">
        <f t="shared" si="950"/>
        <v>1</v>
      </c>
      <c r="CB622" s="156">
        <f t="shared" si="950"/>
        <v>0.99999999999999989</v>
      </c>
      <c r="CC622" s="157">
        <f t="shared" si="950"/>
        <v>1.0000000000000002</v>
      </c>
      <c r="CD622" s="156">
        <f t="shared" si="950"/>
        <v>0.99999999999999989</v>
      </c>
      <c r="CE622" s="157">
        <f t="shared" si="950"/>
        <v>0.99999999999999989</v>
      </c>
      <c r="CF622" s="156">
        <f t="shared" si="950"/>
        <v>1</v>
      </c>
      <c r="CG622" s="157">
        <f t="shared" si="950"/>
        <v>1</v>
      </c>
      <c r="CH622" s="156">
        <f t="shared" si="950"/>
        <v>0.99999999999999989</v>
      </c>
      <c r="CI622" s="157">
        <f t="shared" si="950"/>
        <v>1.0000000000000002</v>
      </c>
      <c r="CJ622" s="156">
        <f t="shared" si="950"/>
        <v>1</v>
      </c>
      <c r="CK622" s="157">
        <f t="shared" si="950"/>
        <v>0.99999999999999989</v>
      </c>
    </row>
    <row r="623" spans="1:89" ht="14" thickTop="1">
      <c r="A623" s="190"/>
    </row>
    <row r="625" spans="1:89">
      <c r="A625" s="318">
        <f>+A594+1</f>
        <v>43545</v>
      </c>
      <c r="B625" s="318"/>
      <c r="C625" s="318"/>
      <c r="D625" s="318"/>
      <c r="BI625" s="317">
        <f>+BI563+2</f>
        <v>43545</v>
      </c>
      <c r="BJ625" s="317"/>
      <c r="BK625" s="317"/>
      <c r="BL625" s="317"/>
    </row>
    <row r="626" spans="1:89" ht="14" thickBot="1">
      <c r="AE626" s="246" t="s">
        <v>87</v>
      </c>
    </row>
    <row r="627" spans="1:89" ht="15" thickTop="1" thickBot="1">
      <c r="A627" s="315" t="s">
        <v>0</v>
      </c>
      <c r="B627" s="309" t="s">
        <v>1</v>
      </c>
      <c r="C627" s="310"/>
      <c r="D627" s="309" t="s">
        <v>2</v>
      </c>
      <c r="E627" s="310"/>
      <c r="F627" s="309" t="s">
        <v>3</v>
      </c>
      <c r="G627" s="310"/>
      <c r="H627" s="309" t="s">
        <v>4</v>
      </c>
      <c r="I627" s="310"/>
      <c r="J627" s="309" t="s">
        <v>5</v>
      </c>
      <c r="K627" s="310"/>
      <c r="L627" s="309" t="s">
        <v>6</v>
      </c>
      <c r="M627" s="310"/>
      <c r="N627" s="309" t="s">
        <v>7</v>
      </c>
      <c r="O627" s="310"/>
      <c r="P627" s="309" t="s">
        <v>8</v>
      </c>
      <c r="Q627" s="310"/>
      <c r="R627" s="309" t="s">
        <v>9</v>
      </c>
      <c r="S627" s="310"/>
      <c r="T627" s="309" t="s">
        <v>10</v>
      </c>
      <c r="U627" s="310"/>
      <c r="V627" s="309" t="s">
        <v>11</v>
      </c>
      <c r="W627" s="310"/>
      <c r="X627" s="309" t="s">
        <v>12</v>
      </c>
      <c r="Y627" s="310"/>
      <c r="Z627" s="311" t="s">
        <v>40</v>
      </c>
      <c r="AA627" s="312"/>
      <c r="AB627" s="313" t="s">
        <v>41</v>
      </c>
      <c r="AC627" s="314"/>
      <c r="AE627" s="315" t="s">
        <v>0</v>
      </c>
      <c r="AF627" s="309" t="s">
        <v>1</v>
      </c>
      <c r="AG627" s="310"/>
      <c r="AH627" s="309" t="s">
        <v>2</v>
      </c>
      <c r="AI627" s="310"/>
      <c r="AJ627" s="309" t="s">
        <v>3</v>
      </c>
      <c r="AK627" s="310"/>
      <c r="AL627" s="309" t="s">
        <v>4</v>
      </c>
      <c r="AM627" s="310"/>
      <c r="AN627" s="309" t="s">
        <v>5</v>
      </c>
      <c r="AO627" s="310"/>
      <c r="AP627" s="309" t="s">
        <v>6</v>
      </c>
      <c r="AQ627" s="310"/>
      <c r="AR627" s="309" t="s">
        <v>7</v>
      </c>
      <c r="AS627" s="310"/>
      <c r="AT627" s="309" t="s">
        <v>8</v>
      </c>
      <c r="AU627" s="310"/>
      <c r="AV627" s="309" t="s">
        <v>9</v>
      </c>
      <c r="AW627" s="310"/>
      <c r="AX627" s="309" t="s">
        <v>10</v>
      </c>
      <c r="AY627" s="310"/>
      <c r="AZ627" s="309" t="s">
        <v>11</v>
      </c>
      <c r="BA627" s="310"/>
      <c r="BB627" s="309" t="s">
        <v>12</v>
      </c>
      <c r="BC627" s="310"/>
      <c r="BD627" s="311" t="s">
        <v>40</v>
      </c>
      <c r="BE627" s="312"/>
      <c r="BF627" s="313" t="s">
        <v>41</v>
      </c>
      <c r="BG627" s="314"/>
      <c r="BI627" s="315" t="s">
        <v>0</v>
      </c>
      <c r="BJ627" s="309" t="s">
        <v>1</v>
      </c>
      <c r="BK627" s="310"/>
      <c r="BL627" s="309" t="s">
        <v>2</v>
      </c>
      <c r="BM627" s="310"/>
      <c r="BN627" s="309" t="s">
        <v>3</v>
      </c>
      <c r="BO627" s="310"/>
      <c r="BP627" s="309" t="s">
        <v>4</v>
      </c>
      <c r="BQ627" s="310"/>
      <c r="BR627" s="309" t="s">
        <v>5</v>
      </c>
      <c r="BS627" s="310"/>
      <c r="BT627" s="309" t="s">
        <v>6</v>
      </c>
      <c r="BU627" s="310"/>
      <c r="BV627" s="309" t="s">
        <v>7</v>
      </c>
      <c r="BW627" s="310"/>
      <c r="BX627" s="309" t="s">
        <v>8</v>
      </c>
      <c r="BY627" s="310"/>
      <c r="BZ627" s="309" t="s">
        <v>9</v>
      </c>
      <c r="CA627" s="310"/>
      <c r="CB627" s="309" t="s">
        <v>10</v>
      </c>
      <c r="CC627" s="310"/>
      <c r="CD627" s="309" t="s">
        <v>11</v>
      </c>
      <c r="CE627" s="310"/>
      <c r="CF627" s="309" t="s">
        <v>12</v>
      </c>
      <c r="CG627" s="310"/>
      <c r="CH627" s="311" t="s">
        <v>40</v>
      </c>
      <c r="CI627" s="312"/>
      <c r="CJ627" s="309" t="s">
        <v>41</v>
      </c>
      <c r="CK627" s="310"/>
    </row>
    <row r="628" spans="1:89" ht="15" thickTop="1" thickBot="1">
      <c r="A628" s="316"/>
      <c r="B628" s="117" t="s">
        <v>14</v>
      </c>
      <c r="C628" s="118" t="s">
        <v>15</v>
      </c>
      <c r="D628" s="119" t="s">
        <v>14</v>
      </c>
      <c r="E628" s="120" t="s">
        <v>15</v>
      </c>
      <c r="F628" s="117" t="s">
        <v>14</v>
      </c>
      <c r="G628" s="118" t="s">
        <v>15</v>
      </c>
      <c r="H628" s="119" t="s">
        <v>14</v>
      </c>
      <c r="I628" s="120" t="s">
        <v>15</v>
      </c>
      <c r="J628" s="117" t="s">
        <v>14</v>
      </c>
      <c r="K628" s="118" t="s">
        <v>15</v>
      </c>
      <c r="L628" s="119" t="s">
        <v>14</v>
      </c>
      <c r="M628" s="117" t="s">
        <v>15</v>
      </c>
      <c r="N628" s="121" t="s">
        <v>14</v>
      </c>
      <c r="O628" s="122" t="s">
        <v>15</v>
      </c>
      <c r="P628" s="117" t="s">
        <v>14</v>
      </c>
      <c r="Q628" s="118" t="s">
        <v>15</v>
      </c>
      <c r="R628" s="119" t="s">
        <v>14</v>
      </c>
      <c r="S628" s="120" t="s">
        <v>15</v>
      </c>
      <c r="T628" s="117" t="s">
        <v>14</v>
      </c>
      <c r="U628" s="118" t="s">
        <v>15</v>
      </c>
      <c r="V628" s="119" t="s">
        <v>14</v>
      </c>
      <c r="W628" s="120" t="s">
        <v>15</v>
      </c>
      <c r="X628" s="117" t="s">
        <v>14</v>
      </c>
      <c r="Y628" s="118" t="s">
        <v>15</v>
      </c>
      <c r="Z628" s="28" t="s">
        <v>14</v>
      </c>
      <c r="AA628" s="123" t="s">
        <v>15</v>
      </c>
      <c r="AB628" s="177" t="s">
        <v>14</v>
      </c>
      <c r="AC628" s="178" t="s">
        <v>15</v>
      </c>
      <c r="AE628" s="316"/>
      <c r="AF628" s="117" t="s">
        <v>14</v>
      </c>
      <c r="AG628" s="118" t="s">
        <v>15</v>
      </c>
      <c r="AH628" s="119" t="s">
        <v>14</v>
      </c>
      <c r="AI628" s="120" t="s">
        <v>15</v>
      </c>
      <c r="AJ628" s="117" t="s">
        <v>14</v>
      </c>
      <c r="AK628" s="118" t="s">
        <v>15</v>
      </c>
      <c r="AL628" s="119" t="s">
        <v>14</v>
      </c>
      <c r="AM628" s="120" t="s">
        <v>15</v>
      </c>
      <c r="AN628" s="117" t="s">
        <v>14</v>
      </c>
      <c r="AO628" s="118" t="s">
        <v>15</v>
      </c>
      <c r="AP628" s="119" t="s">
        <v>14</v>
      </c>
      <c r="AQ628" s="117" t="s">
        <v>15</v>
      </c>
      <c r="AR628" s="121" t="s">
        <v>14</v>
      </c>
      <c r="AS628" s="122" t="s">
        <v>15</v>
      </c>
      <c r="AT628" s="117" t="s">
        <v>14</v>
      </c>
      <c r="AU628" s="118" t="s">
        <v>15</v>
      </c>
      <c r="AV628" s="119" t="s">
        <v>14</v>
      </c>
      <c r="AW628" s="120" t="s">
        <v>15</v>
      </c>
      <c r="AX628" s="117" t="s">
        <v>14</v>
      </c>
      <c r="AY628" s="118" t="s">
        <v>15</v>
      </c>
      <c r="AZ628" s="119" t="s">
        <v>14</v>
      </c>
      <c r="BA628" s="120" t="s">
        <v>15</v>
      </c>
      <c r="BB628" s="117" t="s">
        <v>14</v>
      </c>
      <c r="BC628" s="118" t="s">
        <v>15</v>
      </c>
      <c r="BD628" s="28" t="s">
        <v>14</v>
      </c>
      <c r="BE628" s="123" t="s">
        <v>15</v>
      </c>
      <c r="BF628" s="177" t="s">
        <v>14</v>
      </c>
      <c r="BG628" s="178" t="s">
        <v>15</v>
      </c>
      <c r="BI628" s="316"/>
      <c r="BJ628" s="117" t="s">
        <v>14</v>
      </c>
      <c r="BK628" s="118" t="s">
        <v>15</v>
      </c>
      <c r="BL628" s="119" t="s">
        <v>14</v>
      </c>
      <c r="BM628" s="120" t="s">
        <v>15</v>
      </c>
      <c r="BN628" s="117" t="s">
        <v>14</v>
      </c>
      <c r="BO628" s="118" t="s">
        <v>15</v>
      </c>
      <c r="BP628" s="119" t="s">
        <v>14</v>
      </c>
      <c r="BQ628" s="120" t="s">
        <v>15</v>
      </c>
      <c r="BR628" s="117" t="s">
        <v>14</v>
      </c>
      <c r="BS628" s="118" t="s">
        <v>15</v>
      </c>
      <c r="BT628" s="119" t="s">
        <v>14</v>
      </c>
      <c r="BU628" s="117" t="s">
        <v>15</v>
      </c>
      <c r="BV628" s="121" t="s">
        <v>14</v>
      </c>
      <c r="BW628" s="122" t="s">
        <v>15</v>
      </c>
      <c r="BX628" s="117" t="s">
        <v>14</v>
      </c>
      <c r="BY628" s="118" t="s">
        <v>15</v>
      </c>
      <c r="BZ628" s="119" t="s">
        <v>14</v>
      </c>
      <c r="CA628" s="120" t="s">
        <v>15</v>
      </c>
      <c r="CB628" s="117" t="s">
        <v>14</v>
      </c>
      <c r="CC628" s="118" t="s">
        <v>15</v>
      </c>
      <c r="CD628" s="119" t="s">
        <v>14</v>
      </c>
      <c r="CE628" s="120" t="s">
        <v>15</v>
      </c>
      <c r="CF628" s="117" t="s">
        <v>14</v>
      </c>
      <c r="CG628" s="118" t="s">
        <v>15</v>
      </c>
      <c r="CH628" s="28" t="s">
        <v>14</v>
      </c>
      <c r="CI628" s="123" t="s">
        <v>15</v>
      </c>
      <c r="CJ628" s="121" t="s">
        <v>14</v>
      </c>
      <c r="CK628" s="122" t="s">
        <v>15</v>
      </c>
    </row>
    <row r="629" spans="1:89" ht="14" thickTop="1">
      <c r="A629" s="126" t="s">
        <v>16</v>
      </c>
      <c r="B629" s="127"/>
      <c r="C629" s="189"/>
      <c r="D629" s="128"/>
      <c r="E629" s="181"/>
      <c r="F629" s="127"/>
      <c r="G629" s="129"/>
      <c r="H629" s="128"/>
      <c r="I629" s="181"/>
      <c r="J629" s="127"/>
      <c r="K629" s="129"/>
      <c r="L629" s="128"/>
      <c r="M629" s="127"/>
      <c r="N629" s="180"/>
      <c r="O629" s="182"/>
      <c r="P629" s="127"/>
      <c r="Q629" s="129"/>
      <c r="R629" s="128"/>
      <c r="S629" s="181"/>
      <c r="T629" s="127"/>
      <c r="U629" s="129"/>
      <c r="V629" s="128"/>
      <c r="W629" s="181"/>
      <c r="X629" s="127"/>
      <c r="Y629" s="129"/>
      <c r="Z629" s="187"/>
      <c r="AA629" s="188"/>
      <c r="AB629" s="171">
        <f>B629+D629+F629+H629+J629+L629+N629+P629+R629+T629+V629+X629+Z629</f>
        <v>0</v>
      </c>
      <c r="AC629" s="172">
        <f>C629+E629+G629+I629+K629+M629+O629+Q629+S629+U629+W629+Y629+AA629</f>
        <v>0</v>
      </c>
      <c r="AE629" s="254" t="str">
        <f>$AE$9</f>
        <v>07:00 - 07:59</v>
      </c>
      <c r="AF629" s="127">
        <f>SUMIF($A$9:$A$32,$AE629,B$629:B$652)</f>
        <v>5923</v>
      </c>
      <c r="AG629" s="189">
        <f t="shared" ref="AG629:BE631" si="951">SUMIF($A$9:$A$32,$AE629,C$629:C$652)</f>
        <v>975</v>
      </c>
      <c r="AH629" s="128">
        <f t="shared" si="951"/>
        <v>1942</v>
      </c>
      <c r="AI629" s="181">
        <f t="shared" si="951"/>
        <v>1259</v>
      </c>
      <c r="AJ629" s="127">
        <f t="shared" si="951"/>
        <v>847</v>
      </c>
      <c r="AK629" s="129">
        <f t="shared" si="951"/>
        <v>698</v>
      </c>
      <c r="AL629" s="128">
        <f t="shared" si="951"/>
        <v>1101</v>
      </c>
      <c r="AM629" s="181">
        <f t="shared" si="951"/>
        <v>1671</v>
      </c>
      <c r="AN629" s="127">
        <f t="shared" si="951"/>
        <v>457</v>
      </c>
      <c r="AO629" s="129">
        <f t="shared" si="951"/>
        <v>942</v>
      </c>
      <c r="AP629" s="128">
        <f t="shared" si="951"/>
        <v>512</v>
      </c>
      <c r="AQ629" s="127">
        <f t="shared" si="951"/>
        <v>2307</v>
      </c>
      <c r="AR629" s="180">
        <f t="shared" si="951"/>
        <v>1823</v>
      </c>
      <c r="AS629" s="182">
        <f t="shared" si="951"/>
        <v>3092</v>
      </c>
      <c r="AT629" s="127">
        <f t="shared" si="951"/>
        <v>1551</v>
      </c>
      <c r="AU629" s="129">
        <f t="shared" si="951"/>
        <v>1504</v>
      </c>
      <c r="AV629" s="128">
        <f t="shared" si="951"/>
        <v>1787</v>
      </c>
      <c r="AW629" s="181">
        <f t="shared" si="951"/>
        <v>1663</v>
      </c>
      <c r="AX629" s="127">
        <f t="shared" si="951"/>
        <v>339</v>
      </c>
      <c r="AY629" s="129">
        <f t="shared" si="951"/>
        <v>1968</v>
      </c>
      <c r="AZ629" s="128">
        <f t="shared" si="951"/>
        <v>1128</v>
      </c>
      <c r="BA629" s="181">
        <f t="shared" si="951"/>
        <v>2757</v>
      </c>
      <c r="BB629" s="127">
        <f t="shared" si="951"/>
        <v>1494</v>
      </c>
      <c r="BC629" s="129">
        <f t="shared" si="951"/>
        <v>1729</v>
      </c>
      <c r="BD629" s="187">
        <f t="shared" si="951"/>
        <v>5032</v>
      </c>
      <c r="BE629" s="188">
        <f t="shared" si="951"/>
        <v>2561</v>
      </c>
      <c r="BF629" s="171">
        <f>AF629+AH629+AJ629+AL629+AN629+AP629+AR629+AT629+AV629+AX629+AZ629+BB629+BD629</f>
        <v>23936</v>
      </c>
      <c r="BG629" s="172">
        <f>AG629+AI629+AK629+AM629+AO629+AQ629+AS629+AU629+AW629+AY629+BA629+BC629+BE629</f>
        <v>23126</v>
      </c>
      <c r="BI629" s="126" t="s">
        <v>16</v>
      </c>
      <c r="BJ629" s="130">
        <f t="shared" ref="BJ629:CK629" si="952">B629/B653</f>
        <v>0</v>
      </c>
      <c r="BK629" s="131">
        <f t="shared" si="952"/>
        <v>0</v>
      </c>
      <c r="BL629" s="132">
        <f t="shared" si="952"/>
        <v>0</v>
      </c>
      <c r="BM629" s="133">
        <f t="shared" si="952"/>
        <v>0</v>
      </c>
      <c r="BN629" s="130">
        <f t="shared" si="952"/>
        <v>0</v>
      </c>
      <c r="BO629" s="131">
        <f t="shared" si="952"/>
        <v>0</v>
      </c>
      <c r="BP629" s="132">
        <f t="shared" si="952"/>
        <v>0</v>
      </c>
      <c r="BQ629" s="133">
        <f t="shared" si="952"/>
        <v>0</v>
      </c>
      <c r="BR629" s="130">
        <f t="shared" si="952"/>
        <v>0</v>
      </c>
      <c r="BS629" s="131">
        <f t="shared" si="952"/>
        <v>0</v>
      </c>
      <c r="BT629" s="132">
        <f t="shared" si="952"/>
        <v>0</v>
      </c>
      <c r="BU629" s="130">
        <f t="shared" si="952"/>
        <v>0</v>
      </c>
      <c r="BV629" s="134">
        <f t="shared" si="952"/>
        <v>0</v>
      </c>
      <c r="BW629" s="135">
        <f t="shared" si="952"/>
        <v>0</v>
      </c>
      <c r="BX629" s="130">
        <f t="shared" si="952"/>
        <v>0</v>
      </c>
      <c r="BY629" s="131">
        <f t="shared" si="952"/>
        <v>0</v>
      </c>
      <c r="BZ629" s="132">
        <f t="shared" si="952"/>
        <v>0</v>
      </c>
      <c r="CA629" s="133">
        <f t="shared" si="952"/>
        <v>0</v>
      </c>
      <c r="CB629" s="130">
        <f t="shared" si="952"/>
        <v>0</v>
      </c>
      <c r="CC629" s="131">
        <f t="shared" si="952"/>
        <v>0</v>
      </c>
      <c r="CD629" s="132">
        <f t="shared" si="952"/>
        <v>0</v>
      </c>
      <c r="CE629" s="133">
        <f t="shared" si="952"/>
        <v>0</v>
      </c>
      <c r="CF629" s="130">
        <f t="shared" si="952"/>
        <v>0</v>
      </c>
      <c r="CG629" s="131">
        <f t="shared" si="952"/>
        <v>0</v>
      </c>
      <c r="CH629" s="132">
        <f t="shared" si="952"/>
        <v>0</v>
      </c>
      <c r="CI629" s="130">
        <f t="shared" si="952"/>
        <v>0</v>
      </c>
      <c r="CJ629" s="136">
        <f t="shared" si="952"/>
        <v>0</v>
      </c>
      <c r="CK629" s="137">
        <f t="shared" si="952"/>
        <v>0</v>
      </c>
    </row>
    <row r="630" spans="1:89">
      <c r="A630" s="138" t="s">
        <v>17</v>
      </c>
      <c r="B630" s="192">
        <v>606</v>
      </c>
      <c r="C630" s="193">
        <v>0</v>
      </c>
      <c r="D630" s="194">
        <v>207</v>
      </c>
      <c r="E630" s="195">
        <v>0</v>
      </c>
      <c r="F630" s="192">
        <v>88</v>
      </c>
      <c r="G630" s="196">
        <v>0</v>
      </c>
      <c r="H630" s="194">
        <v>253</v>
      </c>
      <c r="I630" s="195">
        <v>14</v>
      </c>
      <c r="J630" s="192">
        <v>6</v>
      </c>
      <c r="K630" s="196">
        <v>3</v>
      </c>
      <c r="L630" s="194">
        <v>6</v>
      </c>
      <c r="M630" s="192">
        <v>20</v>
      </c>
      <c r="N630" s="197">
        <v>41</v>
      </c>
      <c r="O630" s="198">
        <v>13</v>
      </c>
      <c r="P630" s="192">
        <v>28</v>
      </c>
      <c r="Q630" s="196">
        <v>9</v>
      </c>
      <c r="R630" s="194">
        <v>13</v>
      </c>
      <c r="S630" s="195">
        <v>17</v>
      </c>
      <c r="T630" s="192">
        <v>2</v>
      </c>
      <c r="U630" s="196">
        <v>0</v>
      </c>
      <c r="V630" s="194">
        <v>2</v>
      </c>
      <c r="W630" s="195">
        <v>0</v>
      </c>
      <c r="X630" s="192">
        <v>0</v>
      </c>
      <c r="Y630" s="196">
        <v>0</v>
      </c>
      <c r="Z630" s="194">
        <v>0</v>
      </c>
      <c r="AA630" s="192">
        <v>0</v>
      </c>
      <c r="AB630" s="173">
        <f>B630+D630+F630+H630+J630+L630+N630+P630+R630+T630+V630+X630+Z630</f>
        <v>1252</v>
      </c>
      <c r="AC630" s="174">
        <f t="shared" ref="AC630:AC649" si="953">C630+E630+G630+I630+K630+M630+O630+Q630+S630+U630+W630+Y630+AA630</f>
        <v>76</v>
      </c>
      <c r="AE630" s="255" t="str">
        <f>$AE$10</f>
        <v>08:00 - 08:59</v>
      </c>
      <c r="AF630" s="127">
        <f>SUMIF($A$9:$A$32,$AE630,B$629:B$652)</f>
        <v>6210</v>
      </c>
      <c r="AG630" s="193">
        <f t="shared" si="951"/>
        <v>1290</v>
      </c>
      <c r="AH630" s="194">
        <f t="shared" si="951"/>
        <v>1684</v>
      </c>
      <c r="AI630" s="195">
        <f t="shared" si="951"/>
        <v>1382</v>
      </c>
      <c r="AJ630" s="192">
        <f t="shared" si="951"/>
        <v>836</v>
      </c>
      <c r="AK630" s="196">
        <f t="shared" si="951"/>
        <v>625</v>
      </c>
      <c r="AL630" s="194">
        <f t="shared" si="951"/>
        <v>1442</v>
      </c>
      <c r="AM630" s="195">
        <f t="shared" si="951"/>
        <v>2054</v>
      </c>
      <c r="AN630" s="192">
        <f t="shared" si="951"/>
        <v>389</v>
      </c>
      <c r="AO630" s="196">
        <f t="shared" si="951"/>
        <v>949</v>
      </c>
      <c r="AP630" s="194">
        <f t="shared" si="951"/>
        <v>459</v>
      </c>
      <c r="AQ630" s="192">
        <f t="shared" si="951"/>
        <v>2612</v>
      </c>
      <c r="AR630" s="197">
        <f t="shared" si="951"/>
        <v>1570</v>
      </c>
      <c r="AS630" s="198">
        <f t="shared" si="951"/>
        <v>3096</v>
      </c>
      <c r="AT630" s="192">
        <f t="shared" si="951"/>
        <v>1274</v>
      </c>
      <c r="AU630" s="196">
        <f t="shared" si="951"/>
        <v>1565</v>
      </c>
      <c r="AV630" s="194">
        <f t="shared" si="951"/>
        <v>1666</v>
      </c>
      <c r="AW630" s="195">
        <f t="shared" si="951"/>
        <v>1426</v>
      </c>
      <c r="AX630" s="192">
        <f t="shared" si="951"/>
        <v>285</v>
      </c>
      <c r="AY630" s="196">
        <f t="shared" si="951"/>
        <v>1543</v>
      </c>
      <c r="AZ630" s="194">
        <f t="shared" si="951"/>
        <v>903</v>
      </c>
      <c r="BA630" s="195">
        <f t="shared" si="951"/>
        <v>2479</v>
      </c>
      <c r="BB630" s="192">
        <f t="shared" si="951"/>
        <v>1345</v>
      </c>
      <c r="BC630" s="196">
        <f t="shared" si="951"/>
        <v>1687</v>
      </c>
      <c r="BD630" s="194">
        <f t="shared" si="951"/>
        <v>4454</v>
      </c>
      <c r="BE630" s="192">
        <f t="shared" si="951"/>
        <v>2343</v>
      </c>
      <c r="BF630" s="173">
        <f>SUM(AF630,AH630,AJ630,AL630,AN630,AP630,AR630,AT630,AV630,AX630,AZ630,BB630,BD630)</f>
        <v>22517</v>
      </c>
      <c r="BG630" s="174">
        <f>SUM(AG630,AI630,AK630,AM630,AO630,AQ630,AS630,AU630,AW630,AY630,BA630,BC630,BE630)</f>
        <v>23051</v>
      </c>
      <c r="BI630" s="138" t="s">
        <v>17</v>
      </c>
      <c r="BJ630" s="130">
        <f t="shared" ref="BJ630:CK630" si="954">B630/B653</f>
        <v>1.0511708586296617E-2</v>
      </c>
      <c r="BK630" s="131">
        <f t="shared" si="954"/>
        <v>0</v>
      </c>
      <c r="BL630" s="132">
        <f t="shared" si="954"/>
        <v>8.5080147965474716E-3</v>
      </c>
      <c r="BM630" s="133">
        <f t="shared" si="954"/>
        <v>0</v>
      </c>
      <c r="BN630" s="130">
        <f t="shared" si="954"/>
        <v>7.4620537607055035E-3</v>
      </c>
      <c r="BO630" s="131">
        <f t="shared" si="954"/>
        <v>0</v>
      </c>
      <c r="BP630" s="132">
        <f t="shared" si="954"/>
        <v>9.147113055424998E-3</v>
      </c>
      <c r="BQ630" s="133">
        <f t="shared" si="954"/>
        <v>3.4812880765883376E-4</v>
      </c>
      <c r="BR630" s="130">
        <f t="shared" si="954"/>
        <v>9.7879282218597059E-4</v>
      </c>
      <c r="BS630" s="131">
        <f t="shared" si="954"/>
        <v>3.8819875776397513E-4</v>
      </c>
      <c r="BT630" s="132">
        <f t="shared" si="954"/>
        <v>5.0420168067226889E-4</v>
      </c>
      <c r="BU630" s="130">
        <f t="shared" si="954"/>
        <v>8.735150244584207E-4</v>
      </c>
      <c r="BV630" s="134">
        <f t="shared" si="954"/>
        <v>1.5444888118737287E-3</v>
      </c>
      <c r="BW630" s="135">
        <f t="shared" si="954"/>
        <v>3.5588162829532701E-4</v>
      </c>
      <c r="BX630" s="130">
        <f t="shared" si="954"/>
        <v>1.6955310645512898E-3</v>
      </c>
      <c r="BY630" s="131">
        <f t="shared" si="954"/>
        <v>4.3173750359781256E-4</v>
      </c>
      <c r="BZ630" s="132">
        <f t="shared" si="954"/>
        <v>6.0462304078880049E-4</v>
      </c>
      <c r="CA630" s="133">
        <f t="shared" si="954"/>
        <v>7.1681565188058693E-4</v>
      </c>
      <c r="CB630" s="130">
        <f t="shared" si="954"/>
        <v>2.1220159151193635E-4</v>
      </c>
      <c r="CC630" s="131">
        <f t="shared" si="954"/>
        <v>0</v>
      </c>
      <c r="CD630" s="132">
        <f t="shared" si="954"/>
        <v>7.5100446847658738E-5</v>
      </c>
      <c r="CE630" s="133">
        <f t="shared" si="954"/>
        <v>0</v>
      </c>
      <c r="CF630" s="130">
        <f t="shared" si="954"/>
        <v>0</v>
      </c>
      <c r="CG630" s="131">
        <f t="shared" si="954"/>
        <v>0</v>
      </c>
      <c r="CH630" s="132">
        <f t="shared" si="954"/>
        <v>0</v>
      </c>
      <c r="CI630" s="130">
        <f t="shared" si="954"/>
        <v>0</v>
      </c>
      <c r="CJ630" s="136">
        <f t="shared" si="954"/>
        <v>3.9142369426432982E-3</v>
      </c>
      <c r="CK630" s="137">
        <f t="shared" si="954"/>
        <v>2.3789028875498866E-4</v>
      </c>
    </row>
    <row r="631" spans="1:89" ht="14" thickBot="1">
      <c r="A631" s="147" t="s">
        <v>18</v>
      </c>
      <c r="B631" s="199">
        <v>3232</v>
      </c>
      <c r="C631" s="200">
        <v>1</v>
      </c>
      <c r="D631" s="201">
        <v>1236</v>
      </c>
      <c r="E631" s="202">
        <v>84</v>
      </c>
      <c r="F631" s="199">
        <v>455</v>
      </c>
      <c r="G631" s="203">
        <v>28</v>
      </c>
      <c r="H631" s="201">
        <v>1269</v>
      </c>
      <c r="I631" s="202">
        <v>301</v>
      </c>
      <c r="J631" s="199">
        <v>97</v>
      </c>
      <c r="K631" s="203">
        <v>85</v>
      </c>
      <c r="L631" s="201">
        <v>97</v>
      </c>
      <c r="M631" s="199">
        <v>466</v>
      </c>
      <c r="N631" s="204">
        <v>544</v>
      </c>
      <c r="O631" s="205">
        <v>763</v>
      </c>
      <c r="P631" s="199">
        <v>383</v>
      </c>
      <c r="Q631" s="203">
        <v>424</v>
      </c>
      <c r="R631" s="201">
        <v>498</v>
      </c>
      <c r="S631" s="202">
        <v>494</v>
      </c>
      <c r="T631" s="199">
        <v>106</v>
      </c>
      <c r="U631" s="203">
        <v>372</v>
      </c>
      <c r="V631" s="201">
        <v>328</v>
      </c>
      <c r="W631" s="202">
        <v>891</v>
      </c>
      <c r="X631" s="199">
        <v>458</v>
      </c>
      <c r="Y631" s="203">
        <v>504</v>
      </c>
      <c r="Z631" s="201">
        <v>1328</v>
      </c>
      <c r="AA631" s="199">
        <v>709</v>
      </c>
      <c r="AB631" s="173">
        <f>B631+D631+F631+H631+J631+L631+N631+P631+R631+T631+V631+X631+Z631</f>
        <v>10031</v>
      </c>
      <c r="AC631" s="174">
        <f t="shared" si="953"/>
        <v>5122</v>
      </c>
      <c r="AE631" s="254" t="str">
        <f>$AE$11</f>
        <v>09:00 - 09:59</v>
      </c>
      <c r="AF631" s="127">
        <f>SUMIF($A$9:$A$32,$AE631,B$629:B$652)</f>
        <v>4607</v>
      </c>
      <c r="AG631" s="200">
        <f t="shared" si="951"/>
        <v>1147</v>
      </c>
      <c r="AH631" s="201">
        <f t="shared" si="951"/>
        <v>1634</v>
      </c>
      <c r="AI631" s="202">
        <f t="shared" si="951"/>
        <v>1034</v>
      </c>
      <c r="AJ631" s="199">
        <f t="shared" si="951"/>
        <v>739</v>
      </c>
      <c r="AK631" s="203">
        <f t="shared" si="951"/>
        <v>557</v>
      </c>
      <c r="AL631" s="201">
        <f t="shared" si="951"/>
        <v>1495</v>
      </c>
      <c r="AM631" s="202">
        <f t="shared" si="951"/>
        <v>1939</v>
      </c>
      <c r="AN631" s="199">
        <f t="shared" si="951"/>
        <v>309</v>
      </c>
      <c r="AO631" s="203">
        <f t="shared" si="951"/>
        <v>1002</v>
      </c>
      <c r="AP631" s="201">
        <f t="shared" si="951"/>
        <v>489</v>
      </c>
      <c r="AQ631" s="199">
        <f t="shared" si="951"/>
        <v>2759</v>
      </c>
      <c r="AR631" s="204">
        <f t="shared" si="951"/>
        <v>1416</v>
      </c>
      <c r="AS631" s="205">
        <f t="shared" si="951"/>
        <v>3372</v>
      </c>
      <c r="AT631" s="199">
        <f t="shared" si="951"/>
        <v>940</v>
      </c>
      <c r="AU631" s="203">
        <f t="shared" si="951"/>
        <v>1422</v>
      </c>
      <c r="AV631" s="201">
        <f t="shared" si="951"/>
        <v>1559</v>
      </c>
      <c r="AW631" s="202">
        <f t="shared" si="951"/>
        <v>1380</v>
      </c>
      <c r="AX631" s="199">
        <f t="shared" si="951"/>
        <v>334</v>
      </c>
      <c r="AY631" s="203">
        <f t="shared" si="951"/>
        <v>1088</v>
      </c>
      <c r="AZ631" s="201">
        <f t="shared" si="951"/>
        <v>781</v>
      </c>
      <c r="BA631" s="202">
        <f t="shared" si="951"/>
        <v>2740</v>
      </c>
      <c r="BB631" s="199">
        <f t="shared" si="951"/>
        <v>1134</v>
      </c>
      <c r="BC631" s="203">
        <f t="shared" si="951"/>
        <v>1261</v>
      </c>
      <c r="BD631" s="201">
        <f t="shared" si="951"/>
        <v>3713</v>
      </c>
      <c r="BE631" s="199">
        <f t="shared" si="951"/>
        <v>2405</v>
      </c>
      <c r="BF631" s="173">
        <f>SUM(AF631,AH631,AJ631,AL631,AN631,AP631,AR631,AT631,AV631,AX631,AZ631,BB631,BD631)</f>
        <v>19150</v>
      </c>
      <c r="BG631" s="174">
        <f>SUM(AG631,AI631,AK631,AM631,AO631,AQ631,AS631,AU631,AW631,AY631,BA631,BC631,BE631)</f>
        <v>22106</v>
      </c>
      <c r="BI631" s="147" t="s">
        <v>18</v>
      </c>
      <c r="BJ631" s="130">
        <f t="shared" ref="BJ631:CK631" si="955">B631/B653</f>
        <v>5.606244579358196E-2</v>
      </c>
      <c r="BK631" s="131">
        <f t="shared" si="955"/>
        <v>2.9310900723979247E-5</v>
      </c>
      <c r="BL631" s="132">
        <f t="shared" si="955"/>
        <v>5.0801479654747225E-2</v>
      </c>
      <c r="BM631" s="133">
        <f t="shared" si="955"/>
        <v>4.1504026878798356E-3</v>
      </c>
      <c r="BN631" s="130">
        <f t="shared" si="955"/>
        <v>3.8582209785465955E-2</v>
      </c>
      <c r="BO631" s="131">
        <f t="shared" si="955"/>
        <v>3.5048191262986605E-3</v>
      </c>
      <c r="BP631" s="132">
        <f t="shared" si="955"/>
        <v>4.5880183665353048E-2</v>
      </c>
      <c r="BQ631" s="133">
        <f t="shared" si="955"/>
        <v>7.4847693646649264E-3</v>
      </c>
      <c r="BR631" s="130">
        <f t="shared" si="955"/>
        <v>1.5823817292006524E-2</v>
      </c>
      <c r="BS631" s="131">
        <f t="shared" si="955"/>
        <v>1.099896480331263E-2</v>
      </c>
      <c r="BT631" s="132">
        <f t="shared" si="955"/>
        <v>8.1512605042016809E-3</v>
      </c>
      <c r="BU631" s="130">
        <f t="shared" si="955"/>
        <v>2.0352900069881202E-2</v>
      </c>
      <c r="BV631" s="134">
        <f t="shared" si="955"/>
        <v>2.0492729601446547E-2</v>
      </c>
      <c r="BW631" s="135">
        <f t="shared" si="955"/>
        <v>2.0887514029948807E-2</v>
      </c>
      <c r="BX631" s="130">
        <f t="shared" si="955"/>
        <v>2.319244277582657E-2</v>
      </c>
      <c r="BY631" s="131">
        <f t="shared" si="955"/>
        <v>2.033963350283028E-2</v>
      </c>
      <c r="BZ631" s="132">
        <f t="shared" si="955"/>
        <v>2.3161713408678668E-2</v>
      </c>
      <c r="CA631" s="133">
        <f t="shared" si="955"/>
        <v>2.0829819531118232E-2</v>
      </c>
      <c r="CB631" s="130">
        <f t="shared" si="955"/>
        <v>1.1246684350132626E-2</v>
      </c>
      <c r="CC631" s="131">
        <f t="shared" si="955"/>
        <v>3.1244750545943223E-2</v>
      </c>
      <c r="CD631" s="132">
        <f t="shared" si="955"/>
        <v>1.2316473283016034E-2</v>
      </c>
      <c r="CE631" s="133">
        <f t="shared" si="955"/>
        <v>2.9545379182279403E-2</v>
      </c>
      <c r="CF631" s="130">
        <f t="shared" si="955"/>
        <v>1.8884261740815568E-2</v>
      </c>
      <c r="CG631" s="131">
        <f t="shared" si="955"/>
        <v>3.1810148952284775E-2</v>
      </c>
      <c r="CH631" s="132">
        <f t="shared" si="955"/>
        <v>2.3916723697006807E-2</v>
      </c>
      <c r="CI631" s="130">
        <f t="shared" si="955"/>
        <v>1.4991647812572685E-2</v>
      </c>
      <c r="CJ631" s="136">
        <f t="shared" si="955"/>
        <v>3.1360791351162078E-2</v>
      </c>
      <c r="CK631" s="137">
        <f t="shared" si="955"/>
        <v>1.6032553407934892E-2</v>
      </c>
    </row>
    <row r="632" spans="1:89" ht="15" thickTop="1" thickBot="1">
      <c r="A632" s="138" t="s">
        <v>19</v>
      </c>
      <c r="B632" s="192">
        <v>6254</v>
      </c>
      <c r="C632" s="193">
        <v>760</v>
      </c>
      <c r="D632" s="194">
        <v>2472</v>
      </c>
      <c r="E632" s="195">
        <v>799</v>
      </c>
      <c r="F632" s="192">
        <v>995</v>
      </c>
      <c r="G632" s="196">
        <v>314</v>
      </c>
      <c r="H632" s="194">
        <v>1368</v>
      </c>
      <c r="I632" s="195">
        <v>1140</v>
      </c>
      <c r="J632" s="192">
        <v>253</v>
      </c>
      <c r="K632" s="196">
        <v>415</v>
      </c>
      <c r="L632" s="194">
        <v>377</v>
      </c>
      <c r="M632" s="192">
        <v>1327</v>
      </c>
      <c r="N632" s="197">
        <v>1360</v>
      </c>
      <c r="O632" s="198">
        <v>1856</v>
      </c>
      <c r="P632" s="192">
        <v>1042</v>
      </c>
      <c r="Q632" s="196">
        <v>1076</v>
      </c>
      <c r="R632" s="194">
        <v>1294</v>
      </c>
      <c r="S632" s="195">
        <v>1378</v>
      </c>
      <c r="T632" s="192">
        <v>282</v>
      </c>
      <c r="U632" s="196">
        <v>1005</v>
      </c>
      <c r="V632" s="194">
        <v>867</v>
      </c>
      <c r="W632" s="195">
        <v>1940</v>
      </c>
      <c r="X632" s="192">
        <v>1110</v>
      </c>
      <c r="Y632" s="196">
        <v>1341</v>
      </c>
      <c r="Z632" s="194">
        <v>3328</v>
      </c>
      <c r="AA632" s="192">
        <v>1860</v>
      </c>
      <c r="AB632" s="173">
        <f>B632+D632+F632+H632+J632+L632+N632+P632+R632+T632+V632+X632+Z632</f>
        <v>21002</v>
      </c>
      <c r="AC632" s="174">
        <f t="shared" si="953"/>
        <v>15211</v>
      </c>
      <c r="AE632" s="253" t="s">
        <v>13</v>
      </c>
      <c r="AF632" s="20">
        <f t="shared" ref="AF632:BG632" si="956">SUM(AF629:AF631)</f>
        <v>16740</v>
      </c>
      <c r="AG632" s="21">
        <f t="shared" si="956"/>
        <v>3412</v>
      </c>
      <c r="AH632" s="20">
        <f t="shared" si="956"/>
        <v>5260</v>
      </c>
      <c r="AI632" s="21">
        <f t="shared" si="956"/>
        <v>3675</v>
      </c>
      <c r="AJ632" s="20">
        <f t="shared" si="956"/>
        <v>2422</v>
      </c>
      <c r="AK632" s="21">
        <f t="shared" si="956"/>
        <v>1880</v>
      </c>
      <c r="AL632" s="20">
        <f t="shared" si="956"/>
        <v>4038</v>
      </c>
      <c r="AM632" s="21">
        <f t="shared" si="956"/>
        <v>5664</v>
      </c>
      <c r="AN632" s="20">
        <f t="shared" si="956"/>
        <v>1155</v>
      </c>
      <c r="AO632" s="21">
        <f t="shared" si="956"/>
        <v>2893</v>
      </c>
      <c r="AP632" s="20">
        <f t="shared" si="956"/>
        <v>1460</v>
      </c>
      <c r="AQ632" s="21">
        <f t="shared" si="956"/>
        <v>7678</v>
      </c>
      <c r="AR632" s="20">
        <f t="shared" si="956"/>
        <v>4809</v>
      </c>
      <c r="AS632" s="21">
        <f t="shared" si="956"/>
        <v>9560</v>
      </c>
      <c r="AT632" s="20">
        <f t="shared" si="956"/>
        <v>3765</v>
      </c>
      <c r="AU632" s="21">
        <f t="shared" si="956"/>
        <v>4491</v>
      </c>
      <c r="AV632" s="20">
        <f t="shared" si="956"/>
        <v>5012</v>
      </c>
      <c r="AW632" s="21">
        <f t="shared" si="956"/>
        <v>4469</v>
      </c>
      <c r="AX632" s="20">
        <f t="shared" si="956"/>
        <v>958</v>
      </c>
      <c r="AY632" s="21">
        <f t="shared" si="956"/>
        <v>4599</v>
      </c>
      <c r="AZ632" s="20">
        <f t="shared" si="956"/>
        <v>2812</v>
      </c>
      <c r="BA632" s="21">
        <f t="shared" si="956"/>
        <v>7976</v>
      </c>
      <c r="BB632" s="20">
        <f t="shared" si="956"/>
        <v>3973</v>
      </c>
      <c r="BC632" s="21">
        <f t="shared" si="956"/>
        <v>4677</v>
      </c>
      <c r="BD632" s="20">
        <f t="shared" si="956"/>
        <v>13199</v>
      </c>
      <c r="BE632" s="21">
        <f t="shared" si="956"/>
        <v>7309</v>
      </c>
      <c r="BF632" s="175">
        <f t="shared" si="956"/>
        <v>65603</v>
      </c>
      <c r="BG632" s="176">
        <f t="shared" si="956"/>
        <v>68283</v>
      </c>
      <c r="BI632" s="138" t="s">
        <v>19</v>
      </c>
      <c r="BJ632" s="130">
        <f t="shared" ref="BJ632:CK632" si="957">B632/B653</f>
        <v>0.10848222029488291</v>
      </c>
      <c r="BK632" s="131">
        <f t="shared" si="957"/>
        <v>2.2276284550224228E-2</v>
      </c>
      <c r="BL632" s="132">
        <f t="shared" si="957"/>
        <v>0.10160295930949445</v>
      </c>
      <c r="BM632" s="133">
        <f t="shared" si="957"/>
        <v>3.9478235090666537E-2</v>
      </c>
      <c r="BN632" s="130">
        <f t="shared" si="957"/>
        <v>8.4372085135249728E-2</v>
      </c>
      <c r="BO632" s="131">
        <f t="shared" si="957"/>
        <v>3.9304043059206407E-2</v>
      </c>
      <c r="BP632" s="132">
        <f t="shared" si="957"/>
        <v>4.9459488773997612E-2</v>
      </c>
      <c r="BQ632" s="133">
        <f t="shared" si="957"/>
        <v>2.8347631480790749E-2</v>
      </c>
      <c r="BR632" s="130">
        <f t="shared" si="957"/>
        <v>4.1272430668841759E-2</v>
      </c>
      <c r="BS632" s="131">
        <f t="shared" si="957"/>
        <v>5.3700828157349896E-2</v>
      </c>
      <c r="BT632" s="132">
        <f t="shared" si="957"/>
        <v>3.1680672268907563E-2</v>
      </c>
      <c r="BU632" s="130">
        <f t="shared" si="957"/>
        <v>5.7957721872816212E-2</v>
      </c>
      <c r="BV632" s="134">
        <f t="shared" si="957"/>
        <v>5.1231824003616366E-2</v>
      </c>
      <c r="BW632" s="135">
        <f t="shared" si="957"/>
        <v>5.080894631662515E-2</v>
      </c>
      <c r="BX632" s="130">
        <f t="shared" si="957"/>
        <v>6.3097977473658709E-2</v>
      </c>
      <c r="BY632" s="131">
        <f t="shared" si="957"/>
        <v>5.1616617096805144E-2</v>
      </c>
      <c r="BZ632" s="132">
        <f t="shared" si="957"/>
        <v>6.018324729082368E-2</v>
      </c>
      <c r="CA632" s="133">
        <f t="shared" si="957"/>
        <v>5.8104233428908754E-2</v>
      </c>
      <c r="CB632" s="130">
        <f t="shared" si="957"/>
        <v>2.9920424403183023E-2</v>
      </c>
      <c r="CC632" s="131">
        <f t="shared" si="957"/>
        <v>8.4411221232991773E-2</v>
      </c>
      <c r="CD632" s="132">
        <f t="shared" si="957"/>
        <v>3.2556043708460068E-2</v>
      </c>
      <c r="CE632" s="133">
        <f t="shared" si="957"/>
        <v>6.4330006300361439E-2</v>
      </c>
      <c r="CF632" s="130">
        <f t="shared" si="957"/>
        <v>4.5767533913330306E-2</v>
      </c>
      <c r="CG632" s="131">
        <f t="shared" si="957"/>
        <v>8.463771774804342E-2</v>
      </c>
      <c r="CH632" s="132">
        <f t="shared" si="957"/>
        <v>5.9935885891294172E-2</v>
      </c>
      <c r="CI632" s="130">
        <f t="shared" si="957"/>
        <v>3.9329287632419177E-2</v>
      </c>
      <c r="CJ632" s="136">
        <f t="shared" si="957"/>
        <v>6.5660386796641004E-2</v>
      </c>
      <c r="CK632" s="137">
        <f t="shared" si="957"/>
        <v>4.7612489240159636E-2</v>
      </c>
    </row>
    <row r="633" spans="1:89" ht="14" thickTop="1">
      <c r="A633" s="147" t="s">
        <v>20</v>
      </c>
      <c r="B633" s="199">
        <v>5923</v>
      </c>
      <c r="C633" s="200">
        <v>975</v>
      </c>
      <c r="D633" s="201">
        <v>1942</v>
      </c>
      <c r="E633" s="202">
        <v>1259</v>
      </c>
      <c r="F633" s="199">
        <v>847</v>
      </c>
      <c r="G633" s="203">
        <v>698</v>
      </c>
      <c r="H633" s="201">
        <v>1101</v>
      </c>
      <c r="I633" s="202">
        <v>1671</v>
      </c>
      <c r="J633" s="199">
        <v>457</v>
      </c>
      <c r="K633" s="203">
        <v>942</v>
      </c>
      <c r="L633" s="201">
        <v>512</v>
      </c>
      <c r="M633" s="199">
        <v>2307</v>
      </c>
      <c r="N633" s="204">
        <v>1823</v>
      </c>
      <c r="O633" s="205">
        <v>3092</v>
      </c>
      <c r="P633" s="199">
        <v>1551</v>
      </c>
      <c r="Q633" s="203">
        <v>1504</v>
      </c>
      <c r="R633" s="201">
        <v>1787</v>
      </c>
      <c r="S633" s="202">
        <v>1663</v>
      </c>
      <c r="T633" s="199">
        <v>339</v>
      </c>
      <c r="U633" s="203">
        <v>1968</v>
      </c>
      <c r="V633" s="201">
        <v>1128</v>
      </c>
      <c r="W633" s="202">
        <v>2757</v>
      </c>
      <c r="X633" s="199">
        <v>1494</v>
      </c>
      <c r="Y633" s="203">
        <v>1729</v>
      </c>
      <c r="Z633" s="201">
        <v>5032</v>
      </c>
      <c r="AA633" s="199">
        <v>2561</v>
      </c>
      <c r="AB633" s="173">
        <f t="shared" ref="AB633:AB649" si="958">B633+D633+F633+H633+J633+L633+N633+P633+R633+T633+V633+X633+Z633</f>
        <v>23936</v>
      </c>
      <c r="AC633" s="174">
        <f t="shared" si="953"/>
        <v>23126</v>
      </c>
      <c r="BI633" s="147" t="s">
        <v>20</v>
      </c>
      <c r="BJ633" s="130">
        <f t="shared" ref="BJ633:CK633" si="959">B633/B653</f>
        <v>0.10274067649609714</v>
      </c>
      <c r="BK633" s="131">
        <f t="shared" si="959"/>
        <v>2.8578128205879766E-2</v>
      </c>
      <c r="BL633" s="132">
        <f t="shared" si="959"/>
        <v>7.9819153308672425E-2</v>
      </c>
      <c r="BM633" s="133">
        <f t="shared" si="959"/>
        <v>6.2206630762389449E-2</v>
      </c>
      <c r="BN633" s="130">
        <f t="shared" si="959"/>
        <v>7.1822267446790475E-2</v>
      </c>
      <c r="BO633" s="131">
        <f t="shared" si="959"/>
        <v>8.7370133934159475E-2</v>
      </c>
      <c r="BP633" s="132">
        <f t="shared" si="959"/>
        <v>3.9806211359774392E-2</v>
      </c>
      <c r="BQ633" s="133">
        <f t="shared" si="959"/>
        <v>4.1551659828422231E-2</v>
      </c>
      <c r="BR633" s="130">
        <f t="shared" si="959"/>
        <v>7.4551386623164767E-2</v>
      </c>
      <c r="BS633" s="131">
        <f t="shared" si="959"/>
        <v>0.12189440993788819</v>
      </c>
      <c r="BT633" s="132">
        <f t="shared" si="959"/>
        <v>4.3025210084033615E-2</v>
      </c>
      <c r="BU633" s="130">
        <f t="shared" si="959"/>
        <v>0.10075995807127883</v>
      </c>
      <c r="BV633" s="134">
        <f t="shared" si="959"/>
        <v>6.8673246440141639E-2</v>
      </c>
      <c r="BW633" s="135">
        <f t="shared" si="959"/>
        <v>8.4645076514550083E-2</v>
      </c>
      <c r="BX633" s="130">
        <f t="shared" si="959"/>
        <v>9.3920310039966093E-2</v>
      </c>
      <c r="BY633" s="131">
        <f t="shared" si="959"/>
        <v>7.2148133934567787E-2</v>
      </c>
      <c r="BZ633" s="132">
        <f t="shared" si="959"/>
        <v>8.3112413376122046E-2</v>
      </c>
      <c r="CA633" s="133">
        <f t="shared" si="959"/>
        <v>7.0121437004553894E-2</v>
      </c>
      <c r="CB633" s="130">
        <f t="shared" si="959"/>
        <v>3.5968169761273212E-2</v>
      </c>
      <c r="CC633" s="131">
        <f t="shared" si="959"/>
        <v>0.16529480933982865</v>
      </c>
      <c r="CD633" s="132">
        <f t="shared" si="959"/>
        <v>4.2356652022079534E-2</v>
      </c>
      <c r="CE633" s="133">
        <f t="shared" si="959"/>
        <v>9.1421560500049737E-2</v>
      </c>
      <c r="CF633" s="130">
        <f t="shared" si="959"/>
        <v>6.1600626726590522E-2</v>
      </c>
      <c r="CG633" s="131">
        <f t="shared" si="959"/>
        <v>0.10912648321131027</v>
      </c>
      <c r="CH633" s="132">
        <f t="shared" si="959"/>
        <v>9.0624212080826994E-2</v>
      </c>
      <c r="CI633" s="130">
        <f t="shared" si="959"/>
        <v>5.415177721861586E-2</v>
      </c>
      <c r="CJ633" s="136">
        <f t="shared" si="959"/>
        <v>7.4833207235710852E-2</v>
      </c>
      <c r="CK633" s="137">
        <f t="shared" si="959"/>
        <v>7.2387510759840359E-2</v>
      </c>
    </row>
    <row r="634" spans="1:89" ht="14" thickBot="1">
      <c r="A634" s="138" t="s">
        <v>21</v>
      </c>
      <c r="B634" s="192">
        <v>6210</v>
      </c>
      <c r="C634" s="193">
        <v>1290</v>
      </c>
      <c r="D634" s="194">
        <v>1684</v>
      </c>
      <c r="E634" s="195">
        <v>1382</v>
      </c>
      <c r="F634" s="192">
        <v>836</v>
      </c>
      <c r="G634" s="196">
        <v>625</v>
      </c>
      <c r="H634" s="194">
        <v>1442</v>
      </c>
      <c r="I634" s="195">
        <v>2054</v>
      </c>
      <c r="J634" s="192">
        <v>389</v>
      </c>
      <c r="K634" s="196">
        <v>949</v>
      </c>
      <c r="L634" s="194">
        <v>459</v>
      </c>
      <c r="M634" s="192">
        <v>2612</v>
      </c>
      <c r="N634" s="197">
        <v>1570</v>
      </c>
      <c r="O634" s="198">
        <v>3096</v>
      </c>
      <c r="P634" s="192">
        <v>1274</v>
      </c>
      <c r="Q634" s="196">
        <v>1565</v>
      </c>
      <c r="R634" s="194">
        <v>1666</v>
      </c>
      <c r="S634" s="195">
        <v>1426</v>
      </c>
      <c r="T634" s="192">
        <v>285</v>
      </c>
      <c r="U634" s="196">
        <v>1543</v>
      </c>
      <c r="V634" s="194">
        <v>903</v>
      </c>
      <c r="W634" s="195">
        <v>2479</v>
      </c>
      <c r="X634" s="192">
        <v>1345</v>
      </c>
      <c r="Y634" s="196">
        <v>1687</v>
      </c>
      <c r="Z634" s="194">
        <v>4454</v>
      </c>
      <c r="AA634" s="192">
        <v>2343</v>
      </c>
      <c r="AB634" s="173">
        <f t="shared" si="958"/>
        <v>22517</v>
      </c>
      <c r="AC634" s="174">
        <f t="shared" si="953"/>
        <v>23051</v>
      </c>
      <c r="AE634" s="246" t="s">
        <v>88</v>
      </c>
      <c r="BI634" s="138" t="s">
        <v>21</v>
      </c>
      <c r="BJ634" s="130">
        <f t="shared" ref="BJ634:CK634" si="960">B634/B653</f>
        <v>0.10771899392888118</v>
      </c>
      <c r="BK634" s="131">
        <f t="shared" si="960"/>
        <v>3.7811061933933229E-2</v>
      </c>
      <c r="BL634" s="132">
        <f t="shared" si="960"/>
        <v>6.9214960953555282E-2</v>
      </c>
      <c r="BM634" s="133">
        <f t="shared" si="960"/>
        <v>6.8284006126784924E-2</v>
      </c>
      <c r="BN634" s="130">
        <f t="shared" si="960"/>
        <v>7.0889510726702284E-2</v>
      </c>
      <c r="BO634" s="131">
        <f t="shared" si="960"/>
        <v>7.8232569783452249E-2</v>
      </c>
      <c r="BP634" s="132">
        <f t="shared" si="960"/>
        <v>5.2134928956216783E-2</v>
      </c>
      <c r="BQ634" s="133">
        <f t="shared" si="960"/>
        <v>5.1075469352231756E-2</v>
      </c>
      <c r="BR634" s="130">
        <f t="shared" si="960"/>
        <v>6.3458401305057102E-2</v>
      </c>
      <c r="BS634" s="131">
        <f t="shared" si="960"/>
        <v>0.12280020703933747</v>
      </c>
      <c r="BT634" s="132">
        <f t="shared" si="960"/>
        <v>3.8571428571428569E-2</v>
      </c>
      <c r="BU634" s="130">
        <f t="shared" si="960"/>
        <v>0.11408106219426974</v>
      </c>
      <c r="BV634" s="134">
        <f t="shared" si="960"/>
        <v>5.9142620357115948E-2</v>
      </c>
      <c r="BW634" s="135">
        <f t="shared" si="960"/>
        <v>8.4754578554025573E-2</v>
      </c>
      <c r="BX634" s="130">
        <f t="shared" si="960"/>
        <v>7.7146663437083693E-2</v>
      </c>
      <c r="BY634" s="131">
        <f t="shared" si="960"/>
        <v>7.5074354792286288E-2</v>
      </c>
      <c r="BZ634" s="132">
        <f t="shared" si="960"/>
        <v>7.7484768150318586E-2</v>
      </c>
      <c r="CA634" s="133">
        <f t="shared" si="960"/>
        <v>6.0128183504806879E-2</v>
      </c>
      <c r="CB634" s="130">
        <f t="shared" si="960"/>
        <v>3.0238726790450927E-2</v>
      </c>
      <c r="CC634" s="131">
        <f t="shared" si="960"/>
        <v>0.12959852175373762</v>
      </c>
      <c r="CD634" s="132">
        <f t="shared" si="960"/>
        <v>3.390785175171792E-2</v>
      </c>
      <c r="CE634" s="133">
        <f t="shared" si="960"/>
        <v>8.2203136916802075E-2</v>
      </c>
      <c r="CF634" s="130">
        <f t="shared" si="960"/>
        <v>5.5457056858945288E-2</v>
      </c>
      <c r="CG634" s="131">
        <f t="shared" si="960"/>
        <v>0.10647563746528654</v>
      </c>
      <c r="CH634" s="132">
        <f t="shared" si="960"/>
        <v>8.0214674206677952E-2</v>
      </c>
      <c r="CI634" s="130">
        <f t="shared" si="960"/>
        <v>4.9542215549869963E-2</v>
      </c>
      <c r="CJ634" s="136">
        <f t="shared" si="960"/>
        <v>7.0396863608226154E-2</v>
      </c>
      <c r="CK634" s="137">
        <f t="shared" si="960"/>
        <v>7.2152750606463728E-2</v>
      </c>
    </row>
    <row r="635" spans="1:89" ht="15" thickTop="1" thickBot="1">
      <c r="A635" s="147" t="s">
        <v>22</v>
      </c>
      <c r="B635" s="199">
        <v>4607</v>
      </c>
      <c r="C635" s="200">
        <v>1147</v>
      </c>
      <c r="D635" s="201">
        <v>1634</v>
      </c>
      <c r="E635" s="202">
        <v>1034</v>
      </c>
      <c r="F635" s="199">
        <v>739</v>
      </c>
      <c r="G635" s="203">
        <v>557</v>
      </c>
      <c r="H635" s="201">
        <v>1495</v>
      </c>
      <c r="I635" s="202">
        <v>1939</v>
      </c>
      <c r="J635" s="199">
        <v>309</v>
      </c>
      <c r="K635" s="203">
        <v>1002</v>
      </c>
      <c r="L635" s="201">
        <v>489</v>
      </c>
      <c r="M635" s="199">
        <v>2759</v>
      </c>
      <c r="N635" s="204">
        <v>1416</v>
      </c>
      <c r="O635" s="205">
        <v>3372</v>
      </c>
      <c r="P635" s="199">
        <v>940</v>
      </c>
      <c r="Q635" s="203">
        <v>1422</v>
      </c>
      <c r="R635" s="201">
        <v>1559</v>
      </c>
      <c r="S635" s="202">
        <v>1380</v>
      </c>
      <c r="T635" s="199">
        <v>334</v>
      </c>
      <c r="U635" s="203">
        <v>1088</v>
      </c>
      <c r="V635" s="201">
        <v>781</v>
      </c>
      <c r="W635" s="202">
        <v>2740</v>
      </c>
      <c r="X635" s="199">
        <v>1134</v>
      </c>
      <c r="Y635" s="203">
        <v>1261</v>
      </c>
      <c r="Z635" s="201">
        <v>3713</v>
      </c>
      <c r="AA635" s="199">
        <v>2405</v>
      </c>
      <c r="AB635" s="173">
        <f t="shared" si="958"/>
        <v>19150</v>
      </c>
      <c r="AC635" s="174">
        <f t="shared" si="953"/>
        <v>22106</v>
      </c>
      <c r="AE635" s="315" t="s">
        <v>0</v>
      </c>
      <c r="AF635" s="309" t="s">
        <v>1</v>
      </c>
      <c r="AG635" s="310"/>
      <c r="AH635" s="309" t="s">
        <v>2</v>
      </c>
      <c r="AI635" s="310"/>
      <c r="AJ635" s="309" t="s">
        <v>3</v>
      </c>
      <c r="AK635" s="310"/>
      <c r="AL635" s="309" t="s">
        <v>4</v>
      </c>
      <c r="AM635" s="310"/>
      <c r="AN635" s="309" t="s">
        <v>5</v>
      </c>
      <c r="AO635" s="310"/>
      <c r="AP635" s="309" t="s">
        <v>6</v>
      </c>
      <c r="AQ635" s="310"/>
      <c r="AR635" s="309" t="s">
        <v>7</v>
      </c>
      <c r="AS635" s="310"/>
      <c r="AT635" s="309" t="s">
        <v>8</v>
      </c>
      <c r="AU635" s="310"/>
      <c r="AV635" s="309" t="s">
        <v>9</v>
      </c>
      <c r="AW635" s="310"/>
      <c r="AX635" s="309" t="s">
        <v>10</v>
      </c>
      <c r="AY635" s="310"/>
      <c r="AZ635" s="309" t="s">
        <v>11</v>
      </c>
      <c r="BA635" s="310"/>
      <c r="BB635" s="309" t="s">
        <v>12</v>
      </c>
      <c r="BC635" s="310"/>
      <c r="BD635" s="311" t="s">
        <v>40</v>
      </c>
      <c r="BE635" s="312"/>
      <c r="BF635" s="313" t="s">
        <v>41</v>
      </c>
      <c r="BG635" s="314"/>
      <c r="BI635" s="147" t="s">
        <v>22</v>
      </c>
      <c r="BJ635" s="130">
        <f t="shared" ref="BJ635:CK635" si="961">B635/B653</f>
        <v>7.9913269731136161E-2</v>
      </c>
      <c r="BK635" s="131">
        <f t="shared" si="961"/>
        <v>3.3619603130404199E-2</v>
      </c>
      <c r="BL635" s="132">
        <f t="shared" si="961"/>
        <v>6.7159884915741888E-2</v>
      </c>
      <c r="BM635" s="133">
        <f t="shared" si="961"/>
        <v>5.1089480705568457E-2</v>
      </c>
      <c r="BN635" s="130">
        <f t="shared" si="961"/>
        <v>6.2664292376833713E-2</v>
      </c>
      <c r="BO635" s="131">
        <f t="shared" si="961"/>
        <v>6.9720866191012643E-2</v>
      </c>
      <c r="BP635" s="132">
        <f t="shared" si="961"/>
        <v>5.4051122600238623E-2</v>
      </c>
      <c r="BQ635" s="133">
        <f t="shared" si="961"/>
        <v>4.8215839860748476E-2</v>
      </c>
      <c r="BR635" s="130">
        <f t="shared" si="961"/>
        <v>5.0407830342577488E-2</v>
      </c>
      <c r="BS635" s="131">
        <f t="shared" si="961"/>
        <v>0.12965838509316771</v>
      </c>
      <c r="BT635" s="132">
        <f t="shared" si="961"/>
        <v>4.1092436974789918E-2</v>
      </c>
      <c r="BU635" s="130">
        <f t="shared" si="961"/>
        <v>0.12050139762403914</v>
      </c>
      <c r="BV635" s="134">
        <f t="shared" si="961"/>
        <v>5.3341369697882918E-2</v>
      </c>
      <c r="BW635" s="135">
        <f t="shared" si="961"/>
        <v>9.2310219277834046E-2</v>
      </c>
      <c r="BX635" s="130">
        <f t="shared" si="961"/>
        <v>5.6921400024221872E-2</v>
      </c>
      <c r="BY635" s="131">
        <f t="shared" si="961"/>
        <v>6.8214525568454379E-2</v>
      </c>
      <c r="BZ635" s="132">
        <f t="shared" si="961"/>
        <v>7.2508255429980004E-2</v>
      </c>
      <c r="CA635" s="133">
        <f t="shared" si="961"/>
        <v>5.8188564682071175E-2</v>
      </c>
      <c r="CB635" s="130">
        <f t="shared" si="961"/>
        <v>3.5437665782493369E-2</v>
      </c>
      <c r="CC635" s="131">
        <f t="shared" si="961"/>
        <v>9.1382496220393072E-2</v>
      </c>
      <c r="CD635" s="132">
        <f t="shared" si="961"/>
        <v>2.932672449401074E-2</v>
      </c>
      <c r="CE635" s="133">
        <f t="shared" si="961"/>
        <v>9.0857843949995021E-2</v>
      </c>
      <c r="CF635" s="130">
        <f t="shared" si="961"/>
        <v>4.6757102214159074E-2</v>
      </c>
      <c r="CG635" s="131">
        <f t="shared" si="961"/>
        <v>7.9588487755617263E-2</v>
      </c>
      <c r="CH635" s="132">
        <f t="shared" si="961"/>
        <v>6.6869574613694485E-2</v>
      </c>
      <c r="CI635" s="130">
        <f t="shared" si="961"/>
        <v>5.085319180428393E-2</v>
      </c>
      <c r="CJ635" s="136">
        <f t="shared" si="961"/>
        <v>5.9870317453369931E-2</v>
      </c>
      <c r="CK635" s="137">
        <f t="shared" si="961"/>
        <v>6.9194772673918145E-2</v>
      </c>
    </row>
    <row r="636" spans="1:89" ht="15" thickTop="1" thickBot="1">
      <c r="A636" s="138" t="s">
        <v>23</v>
      </c>
      <c r="B636" s="192">
        <v>3773</v>
      </c>
      <c r="C636" s="193">
        <v>1282</v>
      </c>
      <c r="D636" s="194">
        <v>1653</v>
      </c>
      <c r="E636" s="195">
        <v>881</v>
      </c>
      <c r="F636" s="192">
        <v>725</v>
      </c>
      <c r="G636" s="196">
        <v>483</v>
      </c>
      <c r="H636" s="194">
        <v>1681</v>
      </c>
      <c r="I636" s="195">
        <v>1747</v>
      </c>
      <c r="J636" s="192">
        <v>329</v>
      </c>
      <c r="K636" s="196">
        <v>727</v>
      </c>
      <c r="L636" s="194">
        <v>411</v>
      </c>
      <c r="M636" s="192">
        <v>1736</v>
      </c>
      <c r="N636" s="197">
        <v>1312</v>
      </c>
      <c r="O636" s="198">
        <v>2385</v>
      </c>
      <c r="P636" s="192">
        <v>851</v>
      </c>
      <c r="Q636" s="196">
        <v>1204</v>
      </c>
      <c r="R636" s="194">
        <v>1297</v>
      </c>
      <c r="S636" s="195">
        <v>1414</v>
      </c>
      <c r="T636" s="192">
        <v>379</v>
      </c>
      <c r="U636" s="196">
        <v>788</v>
      </c>
      <c r="V636" s="194">
        <v>813</v>
      </c>
      <c r="W636" s="195">
        <v>2260</v>
      </c>
      <c r="X636" s="192">
        <v>931</v>
      </c>
      <c r="Y636" s="196">
        <v>956</v>
      </c>
      <c r="Z636" s="194">
        <v>3121</v>
      </c>
      <c r="AA636" s="192">
        <v>2198</v>
      </c>
      <c r="AB636" s="173">
        <f t="shared" si="958"/>
        <v>17276</v>
      </c>
      <c r="AC636" s="174">
        <f t="shared" si="953"/>
        <v>18061</v>
      </c>
      <c r="AE636" s="316"/>
      <c r="AF636" s="117" t="s">
        <v>14</v>
      </c>
      <c r="AG636" s="118" t="s">
        <v>15</v>
      </c>
      <c r="AH636" s="119" t="s">
        <v>14</v>
      </c>
      <c r="AI636" s="120" t="s">
        <v>15</v>
      </c>
      <c r="AJ636" s="117" t="s">
        <v>14</v>
      </c>
      <c r="AK636" s="118" t="s">
        <v>15</v>
      </c>
      <c r="AL636" s="119" t="s">
        <v>14</v>
      </c>
      <c r="AM636" s="120" t="s">
        <v>15</v>
      </c>
      <c r="AN636" s="117" t="s">
        <v>14</v>
      </c>
      <c r="AO636" s="118" t="s">
        <v>15</v>
      </c>
      <c r="AP636" s="119" t="s">
        <v>14</v>
      </c>
      <c r="AQ636" s="117" t="s">
        <v>15</v>
      </c>
      <c r="AR636" s="121" t="s">
        <v>14</v>
      </c>
      <c r="AS636" s="122" t="s">
        <v>15</v>
      </c>
      <c r="AT636" s="117" t="s">
        <v>14</v>
      </c>
      <c r="AU636" s="118" t="s">
        <v>15</v>
      </c>
      <c r="AV636" s="119" t="s">
        <v>14</v>
      </c>
      <c r="AW636" s="120" t="s">
        <v>15</v>
      </c>
      <c r="AX636" s="117" t="s">
        <v>14</v>
      </c>
      <c r="AY636" s="118" t="s">
        <v>15</v>
      </c>
      <c r="AZ636" s="119" t="s">
        <v>14</v>
      </c>
      <c r="BA636" s="120" t="s">
        <v>15</v>
      </c>
      <c r="BB636" s="117" t="s">
        <v>14</v>
      </c>
      <c r="BC636" s="118" t="s">
        <v>15</v>
      </c>
      <c r="BD636" s="28" t="s">
        <v>14</v>
      </c>
      <c r="BE636" s="123" t="s">
        <v>15</v>
      </c>
      <c r="BF636" s="177" t="s">
        <v>14</v>
      </c>
      <c r="BG636" s="178" t="s">
        <v>15</v>
      </c>
      <c r="BI636" s="138" t="s">
        <v>23</v>
      </c>
      <c r="BJ636" s="130">
        <f t="shared" ref="BJ636:CK636" si="962">B636/B653</f>
        <v>6.5446660884648747E-2</v>
      </c>
      <c r="BK636" s="131">
        <f t="shared" si="962"/>
        <v>3.7576574728141396E-2</v>
      </c>
      <c r="BL636" s="132">
        <f t="shared" si="962"/>
        <v>6.7940813810110981E-2</v>
      </c>
      <c r="BM636" s="133">
        <f t="shared" si="962"/>
        <v>4.3529818666930183E-2</v>
      </c>
      <c r="BN636" s="130">
        <f t="shared" si="962"/>
        <v>6.1477147460357838E-2</v>
      </c>
      <c r="BO636" s="131">
        <f t="shared" si="962"/>
        <v>6.0458129928651898E-2</v>
      </c>
      <c r="BP636" s="132">
        <f t="shared" si="962"/>
        <v>6.0775877652843556E-2</v>
      </c>
      <c r="BQ636" s="133">
        <f t="shared" si="962"/>
        <v>4.3441501927141614E-2</v>
      </c>
      <c r="BR636" s="130">
        <f t="shared" si="962"/>
        <v>5.367047308319739E-2</v>
      </c>
      <c r="BS636" s="131">
        <f t="shared" si="962"/>
        <v>9.4073498964803312E-2</v>
      </c>
      <c r="BT636" s="132">
        <f t="shared" si="962"/>
        <v>3.453781512605042E-2</v>
      </c>
      <c r="BU636" s="130">
        <f t="shared" si="962"/>
        <v>7.5821104122990909E-2</v>
      </c>
      <c r="BV636" s="134">
        <f t="shared" si="962"/>
        <v>4.9423641979959319E-2</v>
      </c>
      <c r="BW636" s="135">
        <f t="shared" si="962"/>
        <v>6.5290591037258067E-2</v>
      </c>
      <c r="BX636" s="130">
        <f t="shared" si="962"/>
        <v>5.1532033426183843E-2</v>
      </c>
      <c r="BY636" s="131">
        <f t="shared" si="962"/>
        <v>5.7756883814640697E-2</v>
      </c>
      <c r="BZ636" s="132">
        <f t="shared" si="962"/>
        <v>6.0322775684851865E-2</v>
      </c>
      <c r="CA636" s="133">
        <f t="shared" si="962"/>
        <v>5.9622195985832349E-2</v>
      </c>
      <c r="CB636" s="130">
        <f t="shared" si="962"/>
        <v>4.021220159151194E-2</v>
      </c>
      <c r="CC636" s="131">
        <f t="shared" si="962"/>
        <v>6.6185116747858222E-2</v>
      </c>
      <c r="CD636" s="132">
        <f t="shared" si="962"/>
        <v>3.052833164357328E-2</v>
      </c>
      <c r="CE636" s="133">
        <f t="shared" si="962"/>
        <v>7.4941141360214875E-2</v>
      </c>
      <c r="CF636" s="130">
        <f t="shared" si="962"/>
        <v>3.8387003669649117E-2</v>
      </c>
      <c r="CG636" s="131">
        <f t="shared" si="962"/>
        <v>6.033829840949255E-2</v>
      </c>
      <c r="CH636" s="132">
        <f t="shared" si="962"/>
        <v>5.6207902604185428E-2</v>
      </c>
      <c r="CI636" s="130">
        <f t="shared" si="962"/>
        <v>4.6476222696805021E-2</v>
      </c>
      <c r="CJ636" s="136">
        <f t="shared" si="962"/>
        <v>5.4011467588742507E-2</v>
      </c>
      <c r="CK636" s="137">
        <f t="shared" si="962"/>
        <v>5.6533375068471711E-2</v>
      </c>
    </row>
    <row r="637" spans="1:89" ht="14" thickTop="1">
      <c r="A637" s="147" t="s">
        <v>24</v>
      </c>
      <c r="B637" s="206">
        <v>3458</v>
      </c>
      <c r="C637" s="200">
        <v>1242</v>
      </c>
      <c r="D637" s="201">
        <v>1520</v>
      </c>
      <c r="E637" s="202">
        <v>767</v>
      </c>
      <c r="F637" s="199">
        <v>768</v>
      </c>
      <c r="G637" s="203">
        <v>438</v>
      </c>
      <c r="H637" s="201">
        <v>1757</v>
      </c>
      <c r="I637" s="202">
        <v>1999</v>
      </c>
      <c r="J637" s="199">
        <v>350</v>
      </c>
      <c r="K637" s="203">
        <v>563</v>
      </c>
      <c r="L637" s="201">
        <v>434</v>
      </c>
      <c r="M637" s="199">
        <v>1434</v>
      </c>
      <c r="N637" s="204">
        <v>1315</v>
      </c>
      <c r="O637" s="207">
        <v>2403</v>
      </c>
      <c r="P637" s="199">
        <v>767</v>
      </c>
      <c r="Q637" s="203">
        <v>990</v>
      </c>
      <c r="R637" s="201">
        <v>1226</v>
      </c>
      <c r="S637" s="202">
        <v>1107</v>
      </c>
      <c r="T637" s="199">
        <v>377</v>
      </c>
      <c r="U637" s="203">
        <v>640</v>
      </c>
      <c r="V637" s="201">
        <v>931</v>
      </c>
      <c r="W637" s="208">
        <v>2192</v>
      </c>
      <c r="X637" s="199">
        <v>1087</v>
      </c>
      <c r="Y637" s="203">
        <v>843</v>
      </c>
      <c r="Z637" s="201">
        <v>2906</v>
      </c>
      <c r="AA637" s="199">
        <v>2338</v>
      </c>
      <c r="AB637" s="173">
        <f t="shared" si="958"/>
        <v>16896</v>
      </c>
      <c r="AC637" s="174">
        <f t="shared" si="953"/>
        <v>16956</v>
      </c>
      <c r="AE637" s="254" t="str">
        <f>$AE$17</f>
        <v>17:00 - 17:59</v>
      </c>
      <c r="AF637" s="127">
        <f t="shared" ref="AF637:AO639" si="963">SUMIF($A$9:$A$32,$AE637,B$629:B$652)</f>
        <v>2492</v>
      </c>
      <c r="AG637" s="189">
        <f t="shared" si="963"/>
        <v>3557</v>
      </c>
      <c r="AH637" s="128">
        <f t="shared" si="963"/>
        <v>1905</v>
      </c>
      <c r="AI637" s="181">
        <f t="shared" si="963"/>
        <v>1927</v>
      </c>
      <c r="AJ637" s="127">
        <f t="shared" si="963"/>
        <v>1099</v>
      </c>
      <c r="AK637" s="129">
        <f t="shared" si="963"/>
        <v>614</v>
      </c>
      <c r="AL637" s="128">
        <f t="shared" si="963"/>
        <v>2280</v>
      </c>
      <c r="AM637" s="181">
        <f t="shared" si="963"/>
        <v>3891</v>
      </c>
      <c r="AN637" s="127">
        <f t="shared" si="963"/>
        <v>721</v>
      </c>
      <c r="AO637" s="129">
        <f t="shared" si="963"/>
        <v>274</v>
      </c>
      <c r="AP637" s="128">
        <f t="shared" ref="AP637:AY639" si="964">SUMIF($A$9:$A$32,$AE637,L$629:L$652)</f>
        <v>1569</v>
      </c>
      <c r="AQ637" s="127">
        <f t="shared" si="964"/>
        <v>1073</v>
      </c>
      <c r="AR637" s="180">
        <f t="shared" si="964"/>
        <v>2345</v>
      </c>
      <c r="AS637" s="182">
        <f t="shared" si="964"/>
        <v>2068</v>
      </c>
      <c r="AT637" s="127">
        <f t="shared" si="964"/>
        <v>1367</v>
      </c>
      <c r="AU637" s="129">
        <f t="shared" si="964"/>
        <v>1325</v>
      </c>
      <c r="AV637" s="128">
        <f t="shared" si="964"/>
        <v>1517</v>
      </c>
      <c r="AW637" s="181">
        <f t="shared" si="964"/>
        <v>1668</v>
      </c>
      <c r="AX637" s="127">
        <f t="shared" si="964"/>
        <v>1253</v>
      </c>
      <c r="AY637" s="129">
        <f t="shared" si="964"/>
        <v>316</v>
      </c>
      <c r="AZ637" s="128">
        <f t="shared" ref="AZ637:BE639" si="965">SUMIF($A$9:$A$32,$AE637,V$629:V$652)</f>
        <v>2831</v>
      </c>
      <c r="BA637" s="181">
        <f t="shared" si="965"/>
        <v>1202</v>
      </c>
      <c r="BB637" s="127">
        <f t="shared" si="965"/>
        <v>2873</v>
      </c>
      <c r="BC637" s="129">
        <f t="shared" si="965"/>
        <v>645</v>
      </c>
      <c r="BD637" s="187">
        <f t="shared" si="965"/>
        <v>4236</v>
      </c>
      <c r="BE637" s="188">
        <f t="shared" si="965"/>
        <v>3435</v>
      </c>
      <c r="BF637" s="171">
        <f>AF637+AH637+AJ637+AL637+AN637+AP637+AR637+AT637+AV637+AX637+AZ637+BB637+BD637</f>
        <v>26488</v>
      </c>
      <c r="BG637" s="172">
        <f>AG637+AI637+AK637+AM637+AO637+AQ637+AS637+AU637+AW637+AY637+BA637+BC637+BE637</f>
        <v>21995</v>
      </c>
      <c r="BI637" s="147" t="s">
        <v>24</v>
      </c>
      <c r="BJ637" s="130">
        <f t="shared" ref="BJ637:CK637" si="966">B637/B653</f>
        <v>5.9982653946227232E-2</v>
      </c>
      <c r="BK637" s="131">
        <f t="shared" si="966"/>
        <v>3.6404138699182229E-2</v>
      </c>
      <c r="BL637" s="132">
        <f t="shared" si="966"/>
        <v>6.2474311549527331E-2</v>
      </c>
      <c r="BM637" s="133">
        <f t="shared" si="966"/>
        <v>3.7897129304807549E-2</v>
      </c>
      <c r="BN637" s="130">
        <f t="shared" si="966"/>
        <v>6.5123378275248028E-2</v>
      </c>
      <c r="BO637" s="131">
        <f t="shared" si="966"/>
        <v>5.4825384904243338E-2</v>
      </c>
      <c r="BP637" s="132">
        <f t="shared" si="966"/>
        <v>6.3523627029176757E-2</v>
      </c>
      <c r="BQ637" s="133">
        <f t="shared" si="966"/>
        <v>4.9707820465000621E-2</v>
      </c>
      <c r="BR637" s="130">
        <f t="shared" si="966"/>
        <v>5.7096247960848286E-2</v>
      </c>
      <c r="BS637" s="131">
        <f t="shared" si="966"/>
        <v>7.2851966873706001E-2</v>
      </c>
      <c r="BT637" s="132">
        <f t="shared" si="966"/>
        <v>3.6470588235294116E-2</v>
      </c>
      <c r="BU637" s="130">
        <f t="shared" si="966"/>
        <v>6.2631027253668758E-2</v>
      </c>
      <c r="BV637" s="134">
        <f t="shared" si="966"/>
        <v>4.9536653356437879E-2</v>
      </c>
      <c r="BW637" s="135">
        <f t="shared" si="966"/>
        <v>6.5783350214897757E-2</v>
      </c>
      <c r="BX637" s="130">
        <f t="shared" si="966"/>
        <v>4.6445440232529972E-2</v>
      </c>
      <c r="BY637" s="131">
        <f t="shared" si="966"/>
        <v>4.7491125395759379E-2</v>
      </c>
      <c r="BZ637" s="132">
        <f t="shared" si="966"/>
        <v>5.7020603692851494E-2</v>
      </c>
      <c r="CA637" s="133">
        <f t="shared" si="966"/>
        <v>4.6677348625400572E-2</v>
      </c>
      <c r="CB637" s="130">
        <f t="shared" si="966"/>
        <v>0.04</v>
      </c>
      <c r="CC637" s="131">
        <f t="shared" si="966"/>
        <v>5.3754409541407693E-2</v>
      </c>
      <c r="CD637" s="132">
        <f t="shared" si="966"/>
        <v>3.4959258007585148E-2</v>
      </c>
      <c r="CE637" s="133">
        <f t="shared" si="966"/>
        <v>7.2686275159996025E-2</v>
      </c>
      <c r="CF637" s="130">
        <f t="shared" si="966"/>
        <v>4.4819197625036077E-2</v>
      </c>
      <c r="CG637" s="131">
        <f t="shared" si="966"/>
        <v>5.3206261045190606E-2</v>
      </c>
      <c r="CH637" s="132">
        <f t="shared" si="966"/>
        <v>5.2335842668299534E-2</v>
      </c>
      <c r="CI637" s="130">
        <f t="shared" si="966"/>
        <v>4.9436491658384964E-2</v>
      </c>
      <c r="CJ637" s="136">
        <f t="shared" si="966"/>
        <v>5.2823440401678246E-2</v>
      </c>
      <c r="CK637" s="137">
        <f t="shared" si="966"/>
        <v>5.307457547538931E-2</v>
      </c>
    </row>
    <row r="638" spans="1:89">
      <c r="A638" s="138" t="s">
        <v>25</v>
      </c>
      <c r="B638" s="209">
        <v>3742</v>
      </c>
      <c r="C638" s="193">
        <v>1412</v>
      </c>
      <c r="D638" s="194">
        <v>1416</v>
      </c>
      <c r="E638" s="195">
        <v>753</v>
      </c>
      <c r="F638" s="192">
        <v>693</v>
      </c>
      <c r="G638" s="196">
        <v>416</v>
      </c>
      <c r="H638" s="194">
        <v>1811</v>
      </c>
      <c r="I638" s="195">
        <v>2061</v>
      </c>
      <c r="J638" s="192">
        <v>286</v>
      </c>
      <c r="K638" s="193">
        <v>404</v>
      </c>
      <c r="L638" s="194">
        <v>470</v>
      </c>
      <c r="M638" s="192">
        <v>1615</v>
      </c>
      <c r="N638" s="197">
        <v>1357</v>
      </c>
      <c r="O638" s="210">
        <v>2154</v>
      </c>
      <c r="P638" s="192">
        <v>839</v>
      </c>
      <c r="Q638" s="193">
        <v>1099</v>
      </c>
      <c r="R638" s="194">
        <v>1291</v>
      </c>
      <c r="S638" s="195">
        <v>1287</v>
      </c>
      <c r="T638" s="201">
        <v>427</v>
      </c>
      <c r="U638" s="192">
        <v>605</v>
      </c>
      <c r="V638" s="194">
        <v>919</v>
      </c>
      <c r="W638" s="211">
        <v>2025</v>
      </c>
      <c r="X638" s="192">
        <v>1033</v>
      </c>
      <c r="Y638" s="196">
        <v>827</v>
      </c>
      <c r="Z638" s="194">
        <v>2953</v>
      </c>
      <c r="AA638" s="192">
        <v>2722</v>
      </c>
      <c r="AB638" s="173">
        <f t="shared" si="958"/>
        <v>17237</v>
      </c>
      <c r="AC638" s="174">
        <f t="shared" si="953"/>
        <v>17380</v>
      </c>
      <c r="AE638" s="255" t="str">
        <f>$AE$18</f>
        <v>18:00 - 18:59</v>
      </c>
      <c r="AF638" s="127">
        <f t="shared" si="963"/>
        <v>2826</v>
      </c>
      <c r="AG638" s="193">
        <f t="shared" si="963"/>
        <v>3600</v>
      </c>
      <c r="AH638" s="194">
        <f t="shared" si="963"/>
        <v>1655</v>
      </c>
      <c r="AI638" s="195">
        <f t="shared" si="963"/>
        <v>1591</v>
      </c>
      <c r="AJ638" s="192">
        <f t="shared" si="963"/>
        <v>872</v>
      </c>
      <c r="AK638" s="196">
        <f t="shared" si="963"/>
        <v>501</v>
      </c>
      <c r="AL638" s="194">
        <f t="shared" si="963"/>
        <v>2292</v>
      </c>
      <c r="AM638" s="195">
        <f t="shared" si="963"/>
        <v>3353</v>
      </c>
      <c r="AN638" s="192">
        <f t="shared" si="963"/>
        <v>667</v>
      </c>
      <c r="AO638" s="196">
        <f t="shared" si="963"/>
        <v>253</v>
      </c>
      <c r="AP638" s="194">
        <f t="shared" si="964"/>
        <v>1611</v>
      </c>
      <c r="AQ638" s="192">
        <f t="shared" si="964"/>
        <v>931</v>
      </c>
      <c r="AR638" s="197">
        <f t="shared" si="964"/>
        <v>2538</v>
      </c>
      <c r="AS638" s="198">
        <f t="shared" si="964"/>
        <v>2158</v>
      </c>
      <c r="AT638" s="192">
        <f t="shared" si="964"/>
        <v>1364</v>
      </c>
      <c r="AU638" s="196">
        <f t="shared" si="964"/>
        <v>1556</v>
      </c>
      <c r="AV638" s="194">
        <f t="shared" si="964"/>
        <v>1457</v>
      </c>
      <c r="AW638" s="195">
        <f t="shared" si="964"/>
        <v>2143</v>
      </c>
      <c r="AX638" s="192">
        <f t="shared" si="964"/>
        <v>1064</v>
      </c>
      <c r="AY638" s="196">
        <f t="shared" si="964"/>
        <v>487</v>
      </c>
      <c r="AZ638" s="194">
        <f t="shared" si="965"/>
        <v>2715</v>
      </c>
      <c r="BA638" s="195">
        <f t="shared" si="965"/>
        <v>1808</v>
      </c>
      <c r="BB638" s="192">
        <f t="shared" si="965"/>
        <v>2656</v>
      </c>
      <c r="BC638" s="196">
        <f t="shared" si="965"/>
        <v>1053</v>
      </c>
      <c r="BD638" s="194">
        <f t="shared" si="965"/>
        <v>3962</v>
      </c>
      <c r="BE638" s="192">
        <f t="shared" si="965"/>
        <v>5406</v>
      </c>
      <c r="BF638" s="173">
        <f>SUM(AF638,AH638,AJ638,AL638,AN638,AP638,AR638,AT638,AV638,AX638,AZ638,BB638,BD638)</f>
        <v>25679</v>
      </c>
      <c r="BG638" s="174">
        <f>SUM(AG638,AI638,AK638,AM638,AO638,AQ638,AS638,AU638,AW638,AY638,BA638,BC638,BE638)</f>
        <v>24840</v>
      </c>
      <c r="BI638" s="138" t="s">
        <v>25</v>
      </c>
      <c r="BJ638" s="130">
        <f t="shared" ref="BJ638:CK638" si="967">B638/B653</f>
        <v>6.4908933217692977E-2</v>
      </c>
      <c r="BK638" s="131">
        <f t="shared" si="967"/>
        <v>4.1386991822258697E-2</v>
      </c>
      <c r="BL638" s="132">
        <f t="shared" si="967"/>
        <v>5.8199753390875464E-2</v>
      </c>
      <c r="BM638" s="133">
        <f t="shared" si="967"/>
        <v>3.7205395523494243E-2</v>
      </c>
      <c r="BN638" s="130">
        <f t="shared" si="967"/>
        <v>5.8763673365555838E-2</v>
      </c>
      <c r="BO638" s="131">
        <f t="shared" si="967"/>
        <v>5.2071598447865818E-2</v>
      </c>
      <c r="BP638" s="132">
        <f t="shared" si="967"/>
        <v>6.5475975270255615E-2</v>
      </c>
      <c r="BQ638" s="133">
        <f t="shared" si="967"/>
        <v>5.1249533756061172E-2</v>
      </c>
      <c r="BR638" s="130">
        <f t="shared" si="967"/>
        <v>4.6655791190864597E-2</v>
      </c>
      <c r="BS638" s="131">
        <f t="shared" si="967"/>
        <v>5.227743271221532E-2</v>
      </c>
      <c r="BT638" s="132">
        <f t="shared" si="967"/>
        <v>3.949579831932773E-2</v>
      </c>
      <c r="BU638" s="130">
        <f t="shared" si="967"/>
        <v>7.0536338225017467E-2</v>
      </c>
      <c r="BV638" s="134">
        <f t="shared" si="967"/>
        <v>5.11188126271378E-2</v>
      </c>
      <c r="BW638" s="135">
        <f t="shared" si="967"/>
        <v>5.8966848257548797E-2</v>
      </c>
      <c r="BX638" s="130">
        <f t="shared" si="967"/>
        <v>5.0805377255661865E-2</v>
      </c>
      <c r="BY638" s="131">
        <f t="shared" si="967"/>
        <v>5.271994627266622E-2</v>
      </c>
      <c r="BZ638" s="132">
        <f t="shared" si="967"/>
        <v>6.0043718896795495E-2</v>
      </c>
      <c r="CA638" s="133">
        <f t="shared" si="967"/>
        <v>5.4267161410018555E-2</v>
      </c>
      <c r="CB638" s="130">
        <f t="shared" si="967"/>
        <v>4.5305039787798408E-2</v>
      </c>
      <c r="CC638" s="131">
        <f t="shared" si="967"/>
        <v>5.0814715269611961E-2</v>
      </c>
      <c r="CD638" s="132">
        <f t="shared" si="967"/>
        <v>3.4508655326499195E-2</v>
      </c>
      <c r="CE638" s="133">
        <f t="shared" si="967"/>
        <v>6.7148589050635005E-2</v>
      </c>
      <c r="CF638" s="130">
        <f t="shared" si="967"/>
        <v>4.2592668948171361E-2</v>
      </c>
      <c r="CG638" s="131">
        <f t="shared" si="967"/>
        <v>5.2196415046705379E-2</v>
      </c>
      <c r="CH638" s="132">
        <f t="shared" si="967"/>
        <v>5.3182292979865285E-2</v>
      </c>
      <c r="CI638" s="130">
        <f t="shared" si="967"/>
        <v>5.7556086524432788E-2</v>
      </c>
      <c r="CJ638" s="136">
        <f t="shared" si="967"/>
        <v>5.3889538482701699E-2</v>
      </c>
      <c r="CK638" s="137">
        <f t="shared" si="967"/>
        <v>5.4401752875811879E-2</v>
      </c>
    </row>
    <row r="639" spans="1:89" ht="14" thickBot="1">
      <c r="A639" s="147" t="s">
        <v>26</v>
      </c>
      <c r="B639" s="206">
        <v>2972</v>
      </c>
      <c r="C639" s="200">
        <v>1332</v>
      </c>
      <c r="D639" s="201">
        <v>1219</v>
      </c>
      <c r="E639" s="202">
        <v>897</v>
      </c>
      <c r="F639" s="199">
        <v>609</v>
      </c>
      <c r="G639" s="203">
        <v>459</v>
      </c>
      <c r="H639" s="201">
        <v>1827</v>
      </c>
      <c r="I639" s="202">
        <v>2004</v>
      </c>
      <c r="J639" s="199">
        <v>274</v>
      </c>
      <c r="K639" s="200">
        <v>456</v>
      </c>
      <c r="L639" s="201">
        <v>536</v>
      </c>
      <c r="M639" s="199">
        <v>1413</v>
      </c>
      <c r="N639" s="204">
        <v>1352</v>
      </c>
      <c r="O639" s="207">
        <v>2063</v>
      </c>
      <c r="P639" s="199">
        <v>826</v>
      </c>
      <c r="Q639" s="200">
        <v>1086</v>
      </c>
      <c r="R639" s="201">
        <v>1173</v>
      </c>
      <c r="S639" s="202">
        <v>1230</v>
      </c>
      <c r="T639" s="199">
        <v>388</v>
      </c>
      <c r="U639" s="203">
        <v>631</v>
      </c>
      <c r="V639" s="201">
        <v>1067</v>
      </c>
      <c r="W639" s="208">
        <v>1796</v>
      </c>
      <c r="X639" s="199">
        <v>1020</v>
      </c>
      <c r="Y639" s="203">
        <v>763</v>
      </c>
      <c r="Z639" s="201">
        <v>2912</v>
      </c>
      <c r="AA639" s="199">
        <v>2513</v>
      </c>
      <c r="AB639" s="173">
        <f t="shared" si="958"/>
        <v>16175</v>
      </c>
      <c r="AC639" s="174">
        <f t="shared" si="953"/>
        <v>16643</v>
      </c>
      <c r="AE639" s="254" t="str">
        <f>$AE$19</f>
        <v>19:00 - 19:59</v>
      </c>
      <c r="AF639" s="127">
        <f t="shared" si="963"/>
        <v>2605</v>
      </c>
      <c r="AG639" s="200">
        <f t="shared" si="963"/>
        <v>5204</v>
      </c>
      <c r="AH639" s="201">
        <f t="shared" si="963"/>
        <v>1224</v>
      </c>
      <c r="AI639" s="202">
        <f t="shared" si="963"/>
        <v>2229</v>
      </c>
      <c r="AJ639" s="199">
        <f t="shared" si="963"/>
        <v>601</v>
      </c>
      <c r="AK639" s="203">
        <f t="shared" si="963"/>
        <v>725</v>
      </c>
      <c r="AL639" s="201">
        <f t="shared" si="963"/>
        <v>1947</v>
      </c>
      <c r="AM639" s="202">
        <f t="shared" si="963"/>
        <v>4174</v>
      </c>
      <c r="AN639" s="199">
        <f t="shared" si="963"/>
        <v>392</v>
      </c>
      <c r="AO639" s="203">
        <f t="shared" si="963"/>
        <v>295</v>
      </c>
      <c r="AP639" s="201">
        <f t="shared" si="964"/>
        <v>1121</v>
      </c>
      <c r="AQ639" s="199">
        <f t="shared" si="964"/>
        <v>1013</v>
      </c>
      <c r="AR639" s="204">
        <f t="shared" si="964"/>
        <v>2042</v>
      </c>
      <c r="AS639" s="205">
        <f t="shared" si="964"/>
        <v>2472</v>
      </c>
      <c r="AT639" s="199">
        <f t="shared" si="964"/>
        <v>1132</v>
      </c>
      <c r="AU639" s="203">
        <f t="shared" si="964"/>
        <v>1854</v>
      </c>
      <c r="AV639" s="201">
        <f t="shared" si="964"/>
        <v>1218</v>
      </c>
      <c r="AW639" s="202">
        <f t="shared" si="964"/>
        <v>2022</v>
      </c>
      <c r="AX639" s="199">
        <f t="shared" si="964"/>
        <v>867</v>
      </c>
      <c r="AY639" s="203">
        <f t="shared" si="964"/>
        <v>529</v>
      </c>
      <c r="AZ639" s="201">
        <f t="shared" si="965"/>
        <v>2708</v>
      </c>
      <c r="BA639" s="202">
        <f t="shared" si="965"/>
        <v>1598</v>
      </c>
      <c r="BB639" s="199">
        <f t="shared" si="965"/>
        <v>1987</v>
      </c>
      <c r="BC639" s="203">
        <f t="shared" si="965"/>
        <v>830</v>
      </c>
      <c r="BD639" s="201">
        <f t="shared" si="965"/>
        <v>3161</v>
      </c>
      <c r="BE639" s="199">
        <f t="shared" si="965"/>
        <v>4340</v>
      </c>
      <c r="BF639" s="173">
        <f>SUM(AF639,AH639,AJ639,AL639,AN639,AP639,AR639,AT639,AV639,AX639,AZ639,BB639,BD639)</f>
        <v>21005</v>
      </c>
      <c r="BG639" s="174">
        <f>SUM(AG639,AI639,AK639,AM639,AO639,AQ639,AS639,AU639,AW639,AY639,BA639,BC639,BE639)</f>
        <v>27285</v>
      </c>
      <c r="BI639" s="147" t="s">
        <v>26</v>
      </c>
      <c r="BJ639" s="130">
        <f t="shared" ref="BJ639:CK639" si="968">B639/B653</f>
        <v>5.155247181266262E-2</v>
      </c>
      <c r="BK639" s="131">
        <f t="shared" si="968"/>
        <v>3.9042119764340355E-2</v>
      </c>
      <c r="BL639" s="132">
        <f t="shared" si="968"/>
        <v>5.0102753801890672E-2</v>
      </c>
      <c r="BM639" s="133">
        <f t="shared" si="968"/>
        <v>4.4320371559859677E-2</v>
      </c>
      <c r="BN639" s="130">
        <f t="shared" si="968"/>
        <v>5.1640803866700585E-2</v>
      </c>
      <c r="BO639" s="131">
        <f t="shared" si="968"/>
        <v>5.7453999248967332E-2</v>
      </c>
      <c r="BP639" s="132">
        <f t="shared" si="968"/>
        <v>6.6054448823167869E-2</v>
      </c>
      <c r="BQ639" s="133">
        <f t="shared" si="968"/>
        <v>4.9832152182021631E-2</v>
      </c>
      <c r="BR639" s="130">
        <f t="shared" si="968"/>
        <v>4.4698205546492661E-2</v>
      </c>
      <c r="BS639" s="131">
        <f t="shared" si="968"/>
        <v>5.9006211180124224E-2</v>
      </c>
      <c r="BT639" s="132">
        <f t="shared" si="968"/>
        <v>4.5042016806722686E-2</v>
      </c>
      <c r="BU639" s="130">
        <f t="shared" si="968"/>
        <v>6.1713836477987422E-2</v>
      </c>
      <c r="BV639" s="134">
        <f t="shared" si="968"/>
        <v>5.0930460333006855E-2</v>
      </c>
      <c r="BW639" s="135">
        <f t="shared" si="968"/>
        <v>5.6475676859481509E-2</v>
      </c>
      <c r="BX639" s="130">
        <f t="shared" si="968"/>
        <v>5.0018166404263049E-2</v>
      </c>
      <c r="BY639" s="131">
        <f t="shared" si="968"/>
        <v>5.2096325434136045E-2</v>
      </c>
      <c r="BZ639" s="132">
        <f t="shared" si="968"/>
        <v>5.4555602065020234E-2</v>
      </c>
      <c r="CA639" s="133">
        <f t="shared" si="968"/>
        <v>5.1863720694889523E-2</v>
      </c>
      <c r="CB639" s="130">
        <f t="shared" si="968"/>
        <v>4.1167108753315647E-2</v>
      </c>
      <c r="CC639" s="131">
        <f t="shared" si="968"/>
        <v>5.2998488157231648E-2</v>
      </c>
      <c r="CD639" s="132">
        <f t="shared" si="968"/>
        <v>4.0066088393225938E-2</v>
      </c>
      <c r="CE639" s="133">
        <f t="shared" si="968"/>
        <v>5.9554995523427398E-2</v>
      </c>
      <c r="CF639" s="130">
        <f t="shared" si="968"/>
        <v>4.2056652785222449E-2</v>
      </c>
      <c r="CG639" s="131">
        <f t="shared" si="968"/>
        <v>4.8157031052764455E-2</v>
      </c>
      <c r="CH639" s="132">
        <f t="shared" si="968"/>
        <v>5.24439001548824E-2</v>
      </c>
      <c r="CI639" s="130">
        <f t="shared" si="968"/>
        <v>5.3136827860359885E-2</v>
      </c>
      <c r="CJ639" s="136">
        <f t="shared" si="968"/>
        <v>5.0569315133590531E-2</v>
      </c>
      <c r="CK639" s="137">
        <f t="shared" si="968"/>
        <v>5.2094843101964161E-2</v>
      </c>
    </row>
    <row r="640" spans="1:89" ht="15" thickTop="1" thickBot="1">
      <c r="A640" s="138" t="s">
        <v>27</v>
      </c>
      <c r="B640" s="209">
        <v>2167</v>
      </c>
      <c r="C640" s="193">
        <v>1137</v>
      </c>
      <c r="D640" s="194">
        <v>1059</v>
      </c>
      <c r="E640" s="195">
        <v>752</v>
      </c>
      <c r="F640" s="192">
        <v>504</v>
      </c>
      <c r="G640" s="196">
        <v>292</v>
      </c>
      <c r="H640" s="194">
        <v>1489</v>
      </c>
      <c r="I640" s="195">
        <v>1587</v>
      </c>
      <c r="J640" s="192">
        <v>279</v>
      </c>
      <c r="K640" s="193">
        <v>267</v>
      </c>
      <c r="L640" s="194">
        <v>630</v>
      </c>
      <c r="M640" s="192">
        <v>754</v>
      </c>
      <c r="N640" s="197">
        <v>1198</v>
      </c>
      <c r="O640" s="210">
        <v>1498</v>
      </c>
      <c r="P640" s="192">
        <v>631</v>
      </c>
      <c r="Q640" s="193">
        <v>908</v>
      </c>
      <c r="R640" s="194">
        <v>1080</v>
      </c>
      <c r="S640" s="195">
        <v>1110</v>
      </c>
      <c r="T640" s="192">
        <v>481</v>
      </c>
      <c r="U640" s="196">
        <v>470</v>
      </c>
      <c r="V640" s="194">
        <v>1393</v>
      </c>
      <c r="W640" s="211">
        <v>1366</v>
      </c>
      <c r="X640" s="192">
        <v>991</v>
      </c>
      <c r="Y640" s="196">
        <v>558</v>
      </c>
      <c r="Z640" s="194">
        <v>2943</v>
      </c>
      <c r="AA640" s="192">
        <v>2321</v>
      </c>
      <c r="AB640" s="173">
        <f t="shared" si="958"/>
        <v>14845</v>
      </c>
      <c r="AC640" s="174">
        <f t="shared" si="953"/>
        <v>13020</v>
      </c>
      <c r="AE640" s="253" t="s">
        <v>13</v>
      </c>
      <c r="AF640" s="20">
        <f t="shared" ref="AF640:BG640" si="969">SUM(AF637:AF639)</f>
        <v>7923</v>
      </c>
      <c r="AG640" s="21">
        <f t="shared" si="969"/>
        <v>12361</v>
      </c>
      <c r="AH640" s="20">
        <f t="shared" si="969"/>
        <v>4784</v>
      </c>
      <c r="AI640" s="21">
        <f t="shared" si="969"/>
        <v>5747</v>
      </c>
      <c r="AJ640" s="20">
        <f t="shared" si="969"/>
        <v>2572</v>
      </c>
      <c r="AK640" s="21">
        <f t="shared" si="969"/>
        <v>1840</v>
      </c>
      <c r="AL640" s="20">
        <f t="shared" si="969"/>
        <v>6519</v>
      </c>
      <c r="AM640" s="21">
        <f t="shared" si="969"/>
        <v>11418</v>
      </c>
      <c r="AN640" s="20">
        <f t="shared" si="969"/>
        <v>1780</v>
      </c>
      <c r="AO640" s="21">
        <f t="shared" si="969"/>
        <v>822</v>
      </c>
      <c r="AP640" s="20">
        <f t="shared" si="969"/>
        <v>4301</v>
      </c>
      <c r="AQ640" s="21">
        <f t="shared" si="969"/>
        <v>3017</v>
      </c>
      <c r="AR640" s="20">
        <f t="shared" si="969"/>
        <v>6925</v>
      </c>
      <c r="AS640" s="21">
        <f t="shared" si="969"/>
        <v>6698</v>
      </c>
      <c r="AT640" s="20">
        <f t="shared" si="969"/>
        <v>3863</v>
      </c>
      <c r="AU640" s="21">
        <f t="shared" si="969"/>
        <v>4735</v>
      </c>
      <c r="AV640" s="20">
        <f t="shared" si="969"/>
        <v>4192</v>
      </c>
      <c r="AW640" s="21">
        <f t="shared" si="969"/>
        <v>5833</v>
      </c>
      <c r="AX640" s="20">
        <f t="shared" si="969"/>
        <v>3184</v>
      </c>
      <c r="AY640" s="21">
        <f t="shared" si="969"/>
        <v>1332</v>
      </c>
      <c r="AZ640" s="20">
        <f t="shared" si="969"/>
        <v>8254</v>
      </c>
      <c r="BA640" s="21">
        <f t="shared" si="969"/>
        <v>4608</v>
      </c>
      <c r="BB640" s="20">
        <f t="shared" si="969"/>
        <v>7516</v>
      </c>
      <c r="BC640" s="21">
        <f t="shared" si="969"/>
        <v>2528</v>
      </c>
      <c r="BD640" s="20">
        <f t="shared" si="969"/>
        <v>11359</v>
      </c>
      <c r="BE640" s="21">
        <f t="shared" si="969"/>
        <v>13181</v>
      </c>
      <c r="BF640" s="175">
        <f t="shared" si="969"/>
        <v>73172</v>
      </c>
      <c r="BG640" s="176">
        <f t="shared" si="969"/>
        <v>74120</v>
      </c>
      <c r="BI640" s="138" t="s">
        <v>27</v>
      </c>
      <c r="BJ640" s="130">
        <f t="shared" ref="BJ640:CK640" si="970">B640/B653</f>
        <v>3.7588898525585432E-2</v>
      </c>
      <c r="BK640" s="131">
        <f t="shared" si="970"/>
        <v>3.3326494123164407E-2</v>
      </c>
      <c r="BL640" s="132">
        <f t="shared" si="970"/>
        <v>4.3526510480887792E-2</v>
      </c>
      <c r="BM640" s="133">
        <f t="shared" si="970"/>
        <v>3.7155985967686149E-2</v>
      </c>
      <c r="BN640" s="130">
        <f t="shared" si="970"/>
        <v>4.2737216993131516E-2</v>
      </c>
      <c r="BO640" s="131">
        <f t="shared" si="970"/>
        <v>3.6550256602828887E-2</v>
      </c>
      <c r="BP640" s="132">
        <f t="shared" si="970"/>
        <v>5.3834195017896526E-2</v>
      </c>
      <c r="BQ640" s="133">
        <f t="shared" si="970"/>
        <v>3.9462886982469227E-2</v>
      </c>
      <c r="BR640" s="130">
        <f t="shared" si="970"/>
        <v>4.5513866231647632E-2</v>
      </c>
      <c r="BS640" s="131">
        <f t="shared" si="970"/>
        <v>3.4549689440993792E-2</v>
      </c>
      <c r="BT640" s="132">
        <f t="shared" si="970"/>
        <v>5.2941176470588235E-2</v>
      </c>
      <c r="BU640" s="130">
        <f t="shared" si="970"/>
        <v>3.293151642208246E-2</v>
      </c>
      <c r="BV640" s="134">
        <f t="shared" si="970"/>
        <v>4.5129209673773825E-2</v>
      </c>
      <c r="BW640" s="135">
        <f t="shared" si="970"/>
        <v>4.100851378356922E-2</v>
      </c>
      <c r="BX640" s="130">
        <f t="shared" si="970"/>
        <v>3.8210003633280851E-2</v>
      </c>
      <c r="BY640" s="131">
        <f t="shared" si="970"/>
        <v>4.3557517029645977E-2</v>
      </c>
      <c r="BZ640" s="132">
        <f t="shared" si="970"/>
        <v>5.0230221850146507E-2</v>
      </c>
      <c r="CA640" s="133">
        <f t="shared" si="970"/>
        <v>4.6803845505144208E-2</v>
      </c>
      <c r="CB640" s="130">
        <f t="shared" si="970"/>
        <v>5.1034482758620693E-2</v>
      </c>
      <c r="CC640" s="131">
        <f t="shared" si="970"/>
        <v>3.9475894506971275E-2</v>
      </c>
      <c r="CD640" s="132">
        <f t="shared" si="970"/>
        <v>5.2307461229394316E-2</v>
      </c>
      <c r="CE640" s="133">
        <f t="shared" si="970"/>
        <v>4.5296282786749346E-2</v>
      </c>
      <c r="CF640" s="130">
        <f t="shared" si="970"/>
        <v>4.0860924421721026E-2</v>
      </c>
      <c r="CG640" s="131">
        <f t="shared" si="970"/>
        <v>3.5218379197172432E-2</v>
      </c>
      <c r="CH640" s="132">
        <f t="shared" si="970"/>
        <v>5.3002197168893851E-2</v>
      </c>
      <c r="CI640" s="130">
        <f t="shared" si="970"/>
        <v>4.9077030427335973E-2</v>
      </c>
      <c r="CJ640" s="136">
        <f t="shared" si="970"/>
        <v>4.6411219978865624E-2</v>
      </c>
      <c r="CK640" s="137">
        <f t="shared" si="970"/>
        <v>4.075436262618358E-2</v>
      </c>
    </row>
    <row r="641" spans="1:89" ht="14" thickTop="1">
      <c r="A641" s="147" t="s">
        <v>28</v>
      </c>
      <c r="B641" s="206">
        <v>2000</v>
      </c>
      <c r="C641" s="200">
        <v>2311</v>
      </c>
      <c r="D641" s="201">
        <v>1070</v>
      </c>
      <c r="E641" s="202">
        <v>1191</v>
      </c>
      <c r="F641" s="199">
        <v>504</v>
      </c>
      <c r="G641" s="203">
        <v>457</v>
      </c>
      <c r="H641" s="201">
        <v>1803</v>
      </c>
      <c r="I641" s="202">
        <v>2862</v>
      </c>
      <c r="J641" s="199">
        <v>386</v>
      </c>
      <c r="K641" s="200">
        <v>394</v>
      </c>
      <c r="L641" s="201">
        <v>895</v>
      </c>
      <c r="M641" s="199">
        <v>1152</v>
      </c>
      <c r="N641" s="204">
        <v>1753</v>
      </c>
      <c r="O641" s="207">
        <v>1925</v>
      </c>
      <c r="P641" s="199">
        <v>897</v>
      </c>
      <c r="Q641" s="200">
        <v>1135</v>
      </c>
      <c r="R641" s="201">
        <v>1221</v>
      </c>
      <c r="S641" s="202">
        <v>1488</v>
      </c>
      <c r="T641" s="199">
        <v>701</v>
      </c>
      <c r="U641" s="203">
        <v>450</v>
      </c>
      <c r="V641" s="201">
        <v>1986</v>
      </c>
      <c r="W641" s="208">
        <v>1462</v>
      </c>
      <c r="X641" s="199">
        <v>1461</v>
      </c>
      <c r="Y641" s="203">
        <v>674</v>
      </c>
      <c r="Z641" s="201">
        <v>3190</v>
      </c>
      <c r="AA641" s="199">
        <v>2689</v>
      </c>
      <c r="AB641" s="173">
        <f t="shared" si="958"/>
        <v>17867</v>
      </c>
      <c r="AC641" s="174">
        <f t="shared" si="953"/>
        <v>18190</v>
      </c>
      <c r="BI641" s="147" t="s">
        <v>28</v>
      </c>
      <c r="BJ641" s="130">
        <f t="shared" ref="BJ641:CK641" si="971">B641/B653</f>
        <v>3.4692107545533389E-2</v>
      </c>
      <c r="BK641" s="131">
        <f t="shared" si="971"/>
        <v>6.7737491573116038E-2</v>
      </c>
      <c r="BL641" s="132">
        <f t="shared" si="971"/>
        <v>4.3978627209206742E-2</v>
      </c>
      <c r="BM641" s="133">
        <f t="shared" si="971"/>
        <v>5.8846780967439102E-2</v>
      </c>
      <c r="BN641" s="130">
        <f t="shared" si="971"/>
        <v>4.2737216993131516E-2</v>
      </c>
      <c r="BO641" s="131">
        <f t="shared" si="971"/>
        <v>5.7203655025660285E-2</v>
      </c>
      <c r="BP641" s="132">
        <f t="shared" si="971"/>
        <v>6.5186738493799481E-2</v>
      </c>
      <c r="BQ641" s="133">
        <f t="shared" si="971"/>
        <v>7.1167474822827301E-2</v>
      </c>
      <c r="BR641" s="130">
        <f t="shared" si="971"/>
        <v>6.2969004893964106E-2</v>
      </c>
      <c r="BS641" s="131">
        <f t="shared" si="971"/>
        <v>5.0983436853002072E-2</v>
      </c>
      <c r="BT641" s="132">
        <f t="shared" si="971"/>
        <v>7.5210084033613442E-2</v>
      </c>
      <c r="BU641" s="130">
        <f t="shared" si="971"/>
        <v>5.0314465408805034E-2</v>
      </c>
      <c r="BV641" s="134">
        <f t="shared" si="971"/>
        <v>6.6036314322308443E-2</v>
      </c>
      <c r="BW641" s="135">
        <f t="shared" si="971"/>
        <v>5.2697856497577265E-2</v>
      </c>
      <c r="BX641" s="130">
        <f t="shared" si="971"/>
        <v>5.4317548746518104E-2</v>
      </c>
      <c r="BY641" s="131">
        <f t="shared" si="971"/>
        <v>5.444689628705747E-2</v>
      </c>
      <c r="BZ641" s="132">
        <f t="shared" si="971"/>
        <v>5.6788056369471186E-2</v>
      </c>
      <c r="CA641" s="133">
        <f t="shared" si="971"/>
        <v>6.2742452352841968E-2</v>
      </c>
      <c r="CB641" s="130">
        <f t="shared" si="971"/>
        <v>7.437665782493369E-2</v>
      </c>
      <c r="CC641" s="131">
        <f t="shared" si="971"/>
        <v>3.7796069208802283E-2</v>
      </c>
      <c r="CD641" s="132">
        <f t="shared" si="971"/>
        <v>7.4574743719725126E-2</v>
      </c>
      <c r="CE641" s="133">
        <f t="shared" si="971"/>
        <v>4.8479623304705378E-2</v>
      </c>
      <c r="CF641" s="130">
        <f t="shared" si="971"/>
        <v>6.0239970312950974E-2</v>
      </c>
      <c r="CG641" s="131">
        <f t="shared" si="971"/>
        <v>4.2539762686190356E-2</v>
      </c>
      <c r="CH641" s="132">
        <f t="shared" si="971"/>
        <v>5.7450563699888338E-2</v>
      </c>
      <c r="CI641" s="130">
        <f t="shared" si="971"/>
        <v>5.6858308840631804E-2</v>
      </c>
      <c r="CJ641" s="136">
        <f t="shared" si="971"/>
        <v>5.5859162503360864E-2</v>
      </c>
      <c r="CK641" s="137">
        <f t="shared" si="971"/>
        <v>5.6937162532279519E-2</v>
      </c>
    </row>
    <row r="642" spans="1:89">
      <c r="A642" s="138" t="s">
        <v>29</v>
      </c>
      <c r="B642" s="209">
        <v>2150</v>
      </c>
      <c r="C642" s="193">
        <v>2721</v>
      </c>
      <c r="D642" s="194">
        <v>1357</v>
      </c>
      <c r="E642" s="195">
        <v>1559</v>
      </c>
      <c r="F642" s="192">
        <v>838</v>
      </c>
      <c r="G642" s="196">
        <v>433</v>
      </c>
      <c r="H642" s="194">
        <v>1876</v>
      </c>
      <c r="I642" s="195">
        <v>3283</v>
      </c>
      <c r="J642" s="192">
        <v>508</v>
      </c>
      <c r="K642" s="193">
        <v>287</v>
      </c>
      <c r="L642" s="194">
        <v>1089</v>
      </c>
      <c r="M642" s="192">
        <v>921</v>
      </c>
      <c r="N642" s="197">
        <v>1950</v>
      </c>
      <c r="O642" s="210">
        <v>1902</v>
      </c>
      <c r="P642" s="192">
        <v>1006</v>
      </c>
      <c r="Q642" s="193">
        <v>1073</v>
      </c>
      <c r="R642" s="194">
        <v>1398</v>
      </c>
      <c r="S642" s="195">
        <v>1603</v>
      </c>
      <c r="T642" s="192">
        <v>931</v>
      </c>
      <c r="U642" s="196">
        <v>384</v>
      </c>
      <c r="V642" s="194">
        <v>2374</v>
      </c>
      <c r="W642" s="211">
        <v>1359</v>
      </c>
      <c r="X642" s="192">
        <v>2061</v>
      </c>
      <c r="Y642" s="196">
        <v>619</v>
      </c>
      <c r="Z642" s="194">
        <v>3855</v>
      </c>
      <c r="AA642" s="192">
        <v>3300</v>
      </c>
      <c r="AB642" s="173">
        <f t="shared" si="958"/>
        <v>21393</v>
      </c>
      <c r="AC642" s="174">
        <f t="shared" si="953"/>
        <v>19444</v>
      </c>
      <c r="BI642" s="138" t="s">
        <v>29</v>
      </c>
      <c r="BJ642" s="130">
        <f t="shared" ref="BJ642:CK642" si="972">B642/B653</f>
        <v>3.7294015611448399E-2</v>
      </c>
      <c r="BK642" s="131">
        <f t="shared" si="972"/>
        <v>7.975496086994753E-2</v>
      </c>
      <c r="BL642" s="132">
        <f t="shared" si="972"/>
        <v>5.5774763666255653E-2</v>
      </c>
      <c r="BM642" s="133">
        <f t="shared" si="972"/>
        <v>7.7029497504817426E-2</v>
      </c>
      <c r="BN642" s="130">
        <f t="shared" si="972"/>
        <v>7.1059102857627413E-2</v>
      </c>
      <c r="BO642" s="131">
        <f t="shared" si="972"/>
        <v>5.4199524345975719E-2</v>
      </c>
      <c r="BP642" s="132">
        <f t="shared" si="972"/>
        <v>6.7826024078961641E-2</v>
      </c>
      <c r="BQ642" s="133">
        <f t="shared" si="972"/>
        <v>8.1636205395996517E-2</v>
      </c>
      <c r="BR642" s="130">
        <f t="shared" si="972"/>
        <v>8.2871125611745519E-2</v>
      </c>
      <c r="BS642" s="131">
        <f t="shared" si="972"/>
        <v>3.7137681159420288E-2</v>
      </c>
      <c r="BT642" s="132">
        <f t="shared" si="972"/>
        <v>9.1512605042016804E-2</v>
      </c>
      <c r="BU642" s="130">
        <f t="shared" si="972"/>
        <v>4.0225366876310273E-2</v>
      </c>
      <c r="BV642" s="134">
        <f t="shared" si="972"/>
        <v>7.3457394711067575E-2</v>
      </c>
      <c r="BW642" s="135">
        <f t="shared" si="972"/>
        <v>5.2068219770593227E-2</v>
      </c>
      <c r="BX642" s="130">
        <f t="shared" si="972"/>
        <v>6.0918008962092769E-2</v>
      </c>
      <c r="BY642" s="131">
        <f t="shared" si="972"/>
        <v>5.1472704595605871E-2</v>
      </c>
      <c r="BZ642" s="132">
        <f t="shared" si="972"/>
        <v>6.5020231617134092E-2</v>
      </c>
      <c r="CA642" s="133">
        <f t="shared" si="972"/>
        <v>6.7591499409681233E-2</v>
      </c>
      <c r="CB642" s="130">
        <f t="shared" si="972"/>
        <v>9.8779840848806366E-2</v>
      </c>
      <c r="CC642" s="131">
        <f t="shared" si="972"/>
        <v>3.2252645724844618E-2</v>
      </c>
      <c r="CD642" s="132">
        <f t="shared" si="972"/>
        <v>8.9144230408170932E-2</v>
      </c>
      <c r="CE642" s="133">
        <f t="shared" si="972"/>
        <v>4.5064164207315051E-2</v>
      </c>
      <c r="CF642" s="130">
        <f t="shared" si="972"/>
        <v>8.4979177833670066E-2</v>
      </c>
      <c r="CG642" s="131">
        <f t="shared" si="972"/>
        <v>3.9068417066397375E-2</v>
      </c>
      <c r="CH642" s="132">
        <f t="shared" si="972"/>
        <v>6.9426935129488887E-2</v>
      </c>
      <c r="CI642" s="130">
        <f t="shared" si="972"/>
        <v>6.977776838009854E-2</v>
      </c>
      <c r="CJ642" s="136">
        <f t="shared" si="972"/>
        <v>6.6882804244383448E-2</v>
      </c>
      <c r="CK642" s="137">
        <f t="shared" si="972"/>
        <v>6.0862352296736831E-2</v>
      </c>
    </row>
    <row r="643" spans="1:89">
      <c r="A643" s="147" t="s">
        <v>30</v>
      </c>
      <c r="B643" s="206">
        <v>2492</v>
      </c>
      <c r="C643" s="200">
        <v>3557</v>
      </c>
      <c r="D643" s="201">
        <v>1905</v>
      </c>
      <c r="E643" s="202">
        <v>1927</v>
      </c>
      <c r="F643" s="199">
        <v>1099</v>
      </c>
      <c r="G643" s="203">
        <v>614</v>
      </c>
      <c r="H643" s="201">
        <v>2280</v>
      </c>
      <c r="I643" s="202">
        <v>3891</v>
      </c>
      <c r="J643" s="199">
        <v>721</v>
      </c>
      <c r="K643" s="200">
        <v>274</v>
      </c>
      <c r="L643" s="201">
        <v>1569</v>
      </c>
      <c r="M643" s="199">
        <v>1073</v>
      </c>
      <c r="N643" s="204">
        <v>2345</v>
      </c>
      <c r="O643" s="207">
        <v>2068</v>
      </c>
      <c r="P643" s="199">
        <v>1367</v>
      </c>
      <c r="Q643" s="200">
        <v>1325</v>
      </c>
      <c r="R643" s="201">
        <v>1517</v>
      </c>
      <c r="S643" s="202">
        <v>1668</v>
      </c>
      <c r="T643" s="199">
        <v>1253</v>
      </c>
      <c r="U643" s="203">
        <v>316</v>
      </c>
      <c r="V643" s="201">
        <v>2831</v>
      </c>
      <c r="W643" s="208">
        <v>1202</v>
      </c>
      <c r="X643" s="199">
        <v>2873</v>
      </c>
      <c r="Y643" s="203">
        <v>645</v>
      </c>
      <c r="Z643" s="201">
        <v>4236</v>
      </c>
      <c r="AA643" s="199">
        <v>3435</v>
      </c>
      <c r="AB643" s="173">
        <f t="shared" si="958"/>
        <v>26488</v>
      </c>
      <c r="AC643" s="174">
        <f t="shared" si="953"/>
        <v>21995</v>
      </c>
      <c r="BI643" s="147" t="s">
        <v>30</v>
      </c>
      <c r="BJ643" s="130">
        <f t="shared" ref="BJ643:CK643" si="973">B643/B653</f>
        <v>4.3226366001734608E-2</v>
      </c>
      <c r="BK643" s="131">
        <f t="shared" si="973"/>
        <v>0.10425887387519418</v>
      </c>
      <c r="BL643" s="132">
        <f t="shared" si="973"/>
        <v>7.8298397040690512E-2</v>
      </c>
      <c r="BM643" s="133">
        <f t="shared" si="973"/>
        <v>9.5212214042195764E-2</v>
      </c>
      <c r="BN643" s="130">
        <f t="shared" si="973"/>
        <v>9.3190875943356233E-2</v>
      </c>
      <c r="BO643" s="131">
        <f t="shared" si="973"/>
        <v>7.6855676555263486E-2</v>
      </c>
      <c r="BP643" s="132">
        <f t="shared" si="973"/>
        <v>8.2432481289996029E-2</v>
      </c>
      <c r="BQ643" s="133">
        <f t="shared" si="973"/>
        <v>9.6754942185751591E-2</v>
      </c>
      <c r="BR643" s="130">
        <f t="shared" si="973"/>
        <v>0.11761827079934747</v>
      </c>
      <c r="BS643" s="131">
        <f t="shared" si="973"/>
        <v>3.5455486542443064E-2</v>
      </c>
      <c r="BT643" s="132">
        <f t="shared" si="973"/>
        <v>0.13184873949579831</v>
      </c>
      <c r="BU643" s="130">
        <f t="shared" si="973"/>
        <v>4.6864081062194272E-2</v>
      </c>
      <c r="BV643" s="134">
        <f t="shared" si="973"/>
        <v>8.8337225947412043E-2</v>
      </c>
      <c r="BW643" s="135">
        <f t="shared" si="973"/>
        <v>5.6612554408825864E-2</v>
      </c>
      <c r="BX643" s="130">
        <f t="shared" si="973"/>
        <v>8.2778248758629047E-2</v>
      </c>
      <c r="BY643" s="131">
        <f t="shared" si="973"/>
        <v>6.3561354696344621E-2</v>
      </c>
      <c r="BZ643" s="132">
        <f t="shared" si="973"/>
        <v>7.0554857913585414E-2</v>
      </c>
      <c r="CA643" s="133">
        <f t="shared" si="973"/>
        <v>7.0332265137459937E-2</v>
      </c>
      <c r="CB643" s="130">
        <f t="shared" si="973"/>
        <v>0.13294429708222813</v>
      </c>
      <c r="CC643" s="131">
        <f t="shared" si="973"/>
        <v>2.6541239711070048E-2</v>
      </c>
      <c r="CD643" s="132">
        <f t="shared" si="973"/>
        <v>0.10630468251286095</v>
      </c>
      <c r="CE643" s="133">
        <f t="shared" si="973"/>
        <v>3.9858076068574458E-2</v>
      </c>
      <c r="CF643" s="130">
        <f t="shared" si="973"/>
        <v>0.1184595720117099</v>
      </c>
      <c r="CG643" s="131">
        <f t="shared" si="973"/>
        <v>4.0709416813935875E-2</v>
      </c>
      <c r="CH643" s="132">
        <f t="shared" si="973"/>
        <v>7.6288585527500632E-2</v>
      </c>
      <c r="CI643" s="130">
        <f t="shared" si="973"/>
        <v>7.263231345019347E-2</v>
      </c>
      <c r="CJ643" s="136">
        <f t="shared" si="973"/>
        <v>8.2811747713047668E-2</v>
      </c>
      <c r="CK643" s="137">
        <f t="shared" si="973"/>
        <v>6.8847327646920725E-2</v>
      </c>
    </row>
    <row r="644" spans="1:89">
      <c r="A644" s="138" t="s">
        <v>31</v>
      </c>
      <c r="B644" s="209">
        <v>2826</v>
      </c>
      <c r="C644" s="193">
        <v>3600</v>
      </c>
      <c r="D644" s="194">
        <v>1655</v>
      </c>
      <c r="E644" s="195">
        <v>1591</v>
      </c>
      <c r="F644" s="192">
        <v>872</v>
      </c>
      <c r="G644" s="196">
        <v>501</v>
      </c>
      <c r="H644" s="194">
        <v>2292</v>
      </c>
      <c r="I644" s="195">
        <v>3353</v>
      </c>
      <c r="J644" s="192">
        <v>667</v>
      </c>
      <c r="K644" s="193">
        <v>253</v>
      </c>
      <c r="L644" s="194">
        <v>1611</v>
      </c>
      <c r="M644" s="192">
        <v>931</v>
      </c>
      <c r="N644" s="197">
        <v>2538</v>
      </c>
      <c r="O644" s="210">
        <v>2158</v>
      </c>
      <c r="P644" s="192">
        <v>1364</v>
      </c>
      <c r="Q644" s="193">
        <v>1556</v>
      </c>
      <c r="R644" s="194">
        <v>1457</v>
      </c>
      <c r="S644" s="195">
        <v>2143</v>
      </c>
      <c r="T644" s="192">
        <v>1064</v>
      </c>
      <c r="U644" s="196">
        <v>487</v>
      </c>
      <c r="V644" s="194">
        <v>2715</v>
      </c>
      <c r="W644" s="211">
        <v>1808</v>
      </c>
      <c r="X644" s="192">
        <v>2656</v>
      </c>
      <c r="Y644" s="196">
        <v>1053</v>
      </c>
      <c r="Z644" s="194">
        <v>3962</v>
      </c>
      <c r="AA644" s="192">
        <v>5406</v>
      </c>
      <c r="AB644" s="173">
        <f t="shared" si="958"/>
        <v>25679</v>
      </c>
      <c r="AC644" s="174">
        <f t="shared" si="953"/>
        <v>24840</v>
      </c>
      <c r="BI644" s="138" t="s">
        <v>31</v>
      </c>
      <c r="BJ644" s="130">
        <f t="shared" ref="BJ644:CK644" si="974">B644/B653</f>
        <v>4.9019947961838679E-2</v>
      </c>
      <c r="BK644" s="131">
        <f t="shared" si="974"/>
        <v>0.10551924260632529</v>
      </c>
      <c r="BL644" s="132">
        <f t="shared" si="974"/>
        <v>6.8023016851623513E-2</v>
      </c>
      <c r="BM644" s="133">
        <f t="shared" si="974"/>
        <v>7.8610603290676415E-2</v>
      </c>
      <c r="BN644" s="130">
        <f t="shared" si="974"/>
        <v>7.3942169083354534E-2</v>
      </c>
      <c r="BO644" s="131">
        <f t="shared" si="974"/>
        <v>6.2711227938415326E-2</v>
      </c>
      <c r="BP644" s="132">
        <f t="shared" si="974"/>
        <v>8.2866336454680209E-2</v>
      </c>
      <c r="BQ644" s="133">
        <f t="shared" si="974"/>
        <v>8.337684943429069E-2</v>
      </c>
      <c r="BR644" s="130">
        <f t="shared" si="974"/>
        <v>0.10880913539967374</v>
      </c>
      <c r="BS644" s="131">
        <f t="shared" si="974"/>
        <v>3.273809523809524E-2</v>
      </c>
      <c r="BT644" s="132">
        <f t="shared" si="974"/>
        <v>0.1353781512605042</v>
      </c>
      <c r="BU644" s="130">
        <f t="shared" si="974"/>
        <v>4.0662124388539486E-2</v>
      </c>
      <c r="BV644" s="134">
        <f t="shared" si="974"/>
        <v>9.560762450086642E-2</v>
      </c>
      <c r="BW644" s="135">
        <f t="shared" si="974"/>
        <v>5.907635029702428E-2</v>
      </c>
      <c r="BX644" s="130">
        <f t="shared" si="974"/>
        <v>8.2596584715998553E-2</v>
      </c>
      <c r="BY644" s="131">
        <f t="shared" si="974"/>
        <v>7.4642617288688484E-2</v>
      </c>
      <c r="BZ644" s="132">
        <f t="shared" si="974"/>
        <v>6.7764290033021715E-2</v>
      </c>
      <c r="CA644" s="133">
        <f t="shared" si="974"/>
        <v>9.0360937763535168E-2</v>
      </c>
      <c r="CB644" s="130">
        <f t="shared" si="974"/>
        <v>0.11289124668435013</v>
      </c>
      <c r="CC644" s="131">
        <f t="shared" si="974"/>
        <v>4.0903746010414917E-2</v>
      </c>
      <c r="CD644" s="132">
        <f t="shared" si="974"/>
        <v>0.10194885659569675</v>
      </c>
      <c r="CE644" s="133">
        <f t="shared" si="974"/>
        <v>5.9952913088171904E-2</v>
      </c>
      <c r="CF644" s="130">
        <f t="shared" si="974"/>
        <v>0.10951222529171649</v>
      </c>
      <c r="CG644" s="131">
        <f t="shared" si="974"/>
        <v>6.6460489775309259E-2</v>
      </c>
      <c r="CH644" s="132">
        <f t="shared" si="974"/>
        <v>7.1353960306883263E-2</v>
      </c>
      <c r="CI644" s="130">
        <f t="shared" si="974"/>
        <v>0.11430867147357959</v>
      </c>
      <c r="CJ644" s="136">
        <f t="shared" si="974"/>
        <v>8.0282500359534548E-2</v>
      </c>
      <c r="CK644" s="137">
        <f t="shared" si="974"/>
        <v>7.7752562798341029E-2</v>
      </c>
    </row>
    <row r="645" spans="1:89">
      <c r="A645" s="147" t="s">
        <v>32</v>
      </c>
      <c r="B645" s="206">
        <v>2605</v>
      </c>
      <c r="C645" s="200">
        <v>5204</v>
      </c>
      <c r="D645" s="201">
        <v>1224</v>
      </c>
      <c r="E645" s="202">
        <v>2229</v>
      </c>
      <c r="F645" s="199">
        <v>601</v>
      </c>
      <c r="G645" s="203">
        <v>725</v>
      </c>
      <c r="H645" s="201">
        <v>1947</v>
      </c>
      <c r="I645" s="202">
        <v>4174</v>
      </c>
      <c r="J645" s="199">
        <v>392</v>
      </c>
      <c r="K645" s="200">
        <v>295</v>
      </c>
      <c r="L645" s="201">
        <v>1121</v>
      </c>
      <c r="M645" s="199">
        <v>1013</v>
      </c>
      <c r="N645" s="204">
        <v>2042</v>
      </c>
      <c r="O645" s="207">
        <v>2472</v>
      </c>
      <c r="P645" s="199">
        <v>1132</v>
      </c>
      <c r="Q645" s="200">
        <v>1854</v>
      </c>
      <c r="R645" s="201">
        <v>1218</v>
      </c>
      <c r="S645" s="202">
        <v>2022</v>
      </c>
      <c r="T645" s="199">
        <v>867</v>
      </c>
      <c r="U645" s="203">
        <v>529</v>
      </c>
      <c r="V645" s="201">
        <v>2708</v>
      </c>
      <c r="W645" s="208">
        <v>1598</v>
      </c>
      <c r="X645" s="199">
        <v>1987</v>
      </c>
      <c r="Y645" s="203">
        <v>830</v>
      </c>
      <c r="Z645" s="201">
        <v>3161</v>
      </c>
      <c r="AA645" s="199">
        <v>4340</v>
      </c>
      <c r="AB645" s="173">
        <f t="shared" si="958"/>
        <v>21005</v>
      </c>
      <c r="AC645" s="174">
        <f t="shared" si="953"/>
        <v>27285</v>
      </c>
      <c r="BI645" s="147" t="s">
        <v>32</v>
      </c>
      <c r="BJ645" s="130">
        <f t="shared" ref="BJ645:CK645" si="975">B645/B653</f>
        <v>4.5186470078057241E-2</v>
      </c>
      <c r="BK645" s="131">
        <f t="shared" si="975"/>
        <v>0.152533927367588</v>
      </c>
      <c r="BL645" s="132">
        <f t="shared" si="975"/>
        <v>5.030826140567201E-2</v>
      </c>
      <c r="BM645" s="133">
        <f t="shared" si="975"/>
        <v>0.11013389989623994</v>
      </c>
      <c r="BN645" s="130">
        <f t="shared" si="975"/>
        <v>5.0962435343000087E-2</v>
      </c>
      <c r="BO645" s="131">
        <f t="shared" si="975"/>
        <v>9.0749780948804606E-2</v>
      </c>
      <c r="BP645" s="132">
        <f t="shared" si="975"/>
        <v>7.0393000470009764E-2</v>
      </c>
      <c r="BQ645" s="133">
        <f t="shared" si="975"/>
        <v>0.10379211736914087</v>
      </c>
      <c r="BR645" s="130">
        <f t="shared" si="975"/>
        <v>6.3947797716150084E-2</v>
      </c>
      <c r="BS645" s="131">
        <f t="shared" si="975"/>
        <v>3.8172877846790888E-2</v>
      </c>
      <c r="BT645" s="132">
        <f t="shared" si="975"/>
        <v>9.4201680672268903E-2</v>
      </c>
      <c r="BU645" s="130">
        <f t="shared" si="975"/>
        <v>4.4243535988819006E-2</v>
      </c>
      <c r="BV645" s="134">
        <f t="shared" si="975"/>
        <v>7.6923076923076927E-2</v>
      </c>
      <c r="BW645" s="135">
        <f t="shared" si="975"/>
        <v>6.7672260395849879E-2</v>
      </c>
      <c r="BX645" s="130">
        <f t="shared" si="975"/>
        <v>6.8547898752573569E-2</v>
      </c>
      <c r="BY645" s="131">
        <f t="shared" si="975"/>
        <v>8.8937925741149379E-2</v>
      </c>
      <c r="BZ645" s="132">
        <f t="shared" si="975"/>
        <v>5.6648527975443001E-2</v>
      </c>
      <c r="CA645" s="133">
        <f t="shared" si="975"/>
        <v>8.5258896947208632E-2</v>
      </c>
      <c r="CB645" s="130">
        <f t="shared" si="975"/>
        <v>9.1989389920424408E-2</v>
      </c>
      <c r="CC645" s="131">
        <f t="shared" si="975"/>
        <v>4.4431379136569797E-2</v>
      </c>
      <c r="CD645" s="132">
        <f t="shared" si="975"/>
        <v>0.10168600503172993</v>
      </c>
      <c r="CE645" s="133">
        <f t="shared" si="975"/>
        <v>5.2989355705143085E-2</v>
      </c>
      <c r="CF645" s="130">
        <f t="shared" si="975"/>
        <v>8.1928008906114708E-2</v>
      </c>
      <c r="CG645" s="131">
        <f t="shared" si="975"/>
        <v>5.2385761171421359E-2</v>
      </c>
      <c r="CH645" s="132">
        <f t="shared" si="975"/>
        <v>5.6928285848071171E-2</v>
      </c>
      <c r="CI645" s="130">
        <f t="shared" si="975"/>
        <v>9.176833780897807E-2</v>
      </c>
      <c r="CJ645" s="136">
        <f t="shared" si="975"/>
        <v>6.5669765958644155E-2</v>
      </c>
      <c r="CK645" s="137">
        <f t="shared" si="975"/>
        <v>8.5405743798419281E-2</v>
      </c>
    </row>
    <row r="646" spans="1:89">
      <c r="A646" s="138" t="s">
        <v>33</v>
      </c>
      <c r="B646" s="209">
        <v>2286</v>
      </c>
      <c r="C646" s="193">
        <v>2808</v>
      </c>
      <c r="D646" s="194">
        <v>888</v>
      </c>
      <c r="E646" s="195">
        <v>1439</v>
      </c>
      <c r="F646" s="192">
        <v>501</v>
      </c>
      <c r="G646" s="196">
        <v>453</v>
      </c>
      <c r="H646" s="194">
        <v>1493</v>
      </c>
      <c r="I646" s="195">
        <v>3023</v>
      </c>
      <c r="J646" s="192">
        <v>265</v>
      </c>
      <c r="K646" s="193">
        <v>174</v>
      </c>
      <c r="L646" s="194">
        <v>755</v>
      </c>
      <c r="M646" s="192">
        <v>763</v>
      </c>
      <c r="N646" s="197">
        <v>1600</v>
      </c>
      <c r="O646" s="210">
        <v>1871</v>
      </c>
      <c r="P646" s="192">
        <v>902</v>
      </c>
      <c r="Q646" s="193">
        <v>1482</v>
      </c>
      <c r="R646" s="194">
        <v>1021</v>
      </c>
      <c r="S646" s="195">
        <v>1301</v>
      </c>
      <c r="T646" s="192">
        <v>660</v>
      </c>
      <c r="U646" s="196">
        <v>387</v>
      </c>
      <c r="V646" s="194">
        <v>2454</v>
      </c>
      <c r="W646" s="211">
        <v>1279</v>
      </c>
      <c r="X646" s="192">
        <v>1550</v>
      </c>
      <c r="Y646" s="196">
        <v>812</v>
      </c>
      <c r="Z646" s="194">
        <v>2616</v>
      </c>
      <c r="AA646" s="192">
        <v>3626</v>
      </c>
      <c r="AB646" s="173">
        <f t="shared" si="958"/>
        <v>16991</v>
      </c>
      <c r="AC646" s="174">
        <f t="shared" si="953"/>
        <v>19418</v>
      </c>
      <c r="BI646" s="138" t="s">
        <v>33</v>
      </c>
      <c r="BJ646" s="130">
        <f t="shared" ref="BJ646:CK646" si="976">B646/B653</f>
        <v>3.9653078924544664E-2</v>
      </c>
      <c r="BK646" s="131">
        <f t="shared" si="976"/>
        <v>8.2305009232933726E-2</v>
      </c>
      <c r="BL646" s="132">
        <f t="shared" si="976"/>
        <v>3.649815043156597E-2</v>
      </c>
      <c r="BM646" s="133">
        <f t="shared" si="976"/>
        <v>7.1100350807846241E-2</v>
      </c>
      <c r="BN646" s="130">
        <f t="shared" si="976"/>
        <v>4.2482828796743831E-2</v>
      </c>
      <c r="BO646" s="131">
        <f t="shared" si="976"/>
        <v>5.6702966579046186E-2</v>
      </c>
      <c r="BP646" s="132">
        <f t="shared" si="976"/>
        <v>5.3978813406124586E-2</v>
      </c>
      <c r="BQ646" s="133">
        <f t="shared" si="976"/>
        <v>7.5170956110903894E-2</v>
      </c>
      <c r="BR646" s="130">
        <f t="shared" si="976"/>
        <v>4.3230016313213701E-2</v>
      </c>
      <c r="BS646" s="131">
        <f t="shared" si="976"/>
        <v>2.251552795031056E-2</v>
      </c>
      <c r="BT646" s="132">
        <f t="shared" si="976"/>
        <v>6.3445378151260501E-2</v>
      </c>
      <c r="BU646" s="130">
        <f t="shared" si="976"/>
        <v>3.3324598183088749E-2</v>
      </c>
      <c r="BV646" s="134">
        <f t="shared" si="976"/>
        <v>6.0272734121901601E-2</v>
      </c>
      <c r="BW646" s="135">
        <f t="shared" si="976"/>
        <v>5.1219578964658216E-2</v>
      </c>
      <c r="BX646" s="130">
        <f t="shared" si="976"/>
        <v>5.4620322150902262E-2</v>
      </c>
      <c r="BY646" s="131">
        <f t="shared" si="976"/>
        <v>7.1092775592439802E-2</v>
      </c>
      <c r="BZ646" s="132">
        <f t="shared" si="976"/>
        <v>4.748616343425887E-2</v>
      </c>
      <c r="CA646" s="133">
        <f t="shared" si="976"/>
        <v>5.4857480182155506E-2</v>
      </c>
      <c r="CB646" s="130">
        <f t="shared" si="976"/>
        <v>7.0026525198938996E-2</v>
      </c>
      <c r="CC646" s="131">
        <f t="shared" si="976"/>
        <v>3.2504619519569962E-2</v>
      </c>
      <c r="CD646" s="132">
        <f t="shared" si="976"/>
        <v>9.214824828207728E-2</v>
      </c>
      <c r="CE646" s="133">
        <f t="shared" si="976"/>
        <v>4.2411380442351695E-2</v>
      </c>
      <c r="CF646" s="130">
        <f t="shared" si="976"/>
        <v>6.39096194285243E-2</v>
      </c>
      <c r="CG646" s="131">
        <f t="shared" si="976"/>
        <v>5.1249684423125476E-2</v>
      </c>
      <c r="CH646" s="132">
        <f t="shared" si="976"/>
        <v>4.7113064150127865E-2</v>
      </c>
      <c r="CI646" s="130">
        <f t="shared" si="976"/>
        <v>7.6670966104920385E-2</v>
      </c>
      <c r="CJ646" s="136">
        <f t="shared" si="976"/>
        <v>5.3120447198444311E-2</v>
      </c>
      <c r="CK646" s="137">
        <f t="shared" si="976"/>
        <v>6.0780968776899598E-2</v>
      </c>
    </row>
    <row r="647" spans="1:89">
      <c r="A647" s="147" t="s">
        <v>34</v>
      </c>
      <c r="B647" s="206">
        <v>347</v>
      </c>
      <c r="C647" s="200">
        <v>2156</v>
      </c>
      <c r="D647" s="201">
        <v>186</v>
      </c>
      <c r="E647" s="202">
        <v>1043</v>
      </c>
      <c r="F647" s="199">
        <v>115</v>
      </c>
      <c r="G647" s="203">
        <v>330</v>
      </c>
      <c r="H647" s="201">
        <v>446</v>
      </c>
      <c r="I647" s="202">
        <v>2367</v>
      </c>
      <c r="J647" s="199">
        <v>149</v>
      </c>
      <c r="K647" s="200">
        <v>189</v>
      </c>
      <c r="L647" s="201">
        <v>380</v>
      </c>
      <c r="M647" s="199">
        <v>471</v>
      </c>
      <c r="N647" s="204">
        <v>930</v>
      </c>
      <c r="O647" s="207">
        <v>1186</v>
      </c>
      <c r="P647" s="199">
        <v>602</v>
      </c>
      <c r="Q647" s="200">
        <v>998</v>
      </c>
      <c r="R647" s="201">
        <v>689</v>
      </c>
      <c r="S647" s="202">
        <v>920</v>
      </c>
      <c r="T647" s="199">
        <v>496</v>
      </c>
      <c r="U647" s="203">
        <v>241</v>
      </c>
      <c r="V647" s="201">
        <v>2356</v>
      </c>
      <c r="W647" s="208">
        <v>969</v>
      </c>
      <c r="X647" s="199">
        <v>973</v>
      </c>
      <c r="Y647" s="203">
        <v>728</v>
      </c>
      <c r="Z647" s="201">
        <v>1799</v>
      </c>
      <c r="AA647" s="199">
        <v>2455</v>
      </c>
      <c r="AB647" s="173">
        <f t="shared" si="958"/>
        <v>9468</v>
      </c>
      <c r="AC647" s="174">
        <f t="shared" si="953"/>
        <v>14053</v>
      </c>
      <c r="BI647" s="147" t="s">
        <v>34</v>
      </c>
      <c r="BJ647" s="130">
        <f t="shared" ref="BJ647:CK647" si="977">B647/B653</f>
        <v>6.0190806591500431E-3</v>
      </c>
      <c r="BK647" s="131">
        <f t="shared" si="977"/>
        <v>6.3194301960899257E-2</v>
      </c>
      <c r="BL647" s="132">
        <f t="shared" si="977"/>
        <v>7.6448828606658446E-3</v>
      </c>
      <c r="BM647" s="133">
        <f t="shared" si="977"/>
        <v>5.1534166707841299E-2</v>
      </c>
      <c r="BN647" s="130">
        <f t="shared" si="977"/>
        <v>9.7515475281946921E-3</v>
      </c>
      <c r="BO647" s="131">
        <f t="shared" si="977"/>
        <v>4.130679684566279E-2</v>
      </c>
      <c r="BP647" s="132">
        <f t="shared" si="977"/>
        <v>1.6124950287429048E-2</v>
      </c>
      <c r="BQ647" s="133">
        <f t="shared" si="977"/>
        <v>5.8858634837747108E-2</v>
      </c>
      <c r="BR647" s="130">
        <f t="shared" si="977"/>
        <v>2.430668841761827E-2</v>
      </c>
      <c r="BS647" s="131">
        <f t="shared" si="977"/>
        <v>2.4456521739130436E-2</v>
      </c>
      <c r="BT647" s="132">
        <f t="shared" si="977"/>
        <v>3.1932773109243695E-2</v>
      </c>
      <c r="BU647" s="130">
        <f t="shared" si="977"/>
        <v>2.0571278825995808E-2</v>
      </c>
      <c r="BV647" s="134">
        <f t="shared" si="977"/>
        <v>3.5033526708355307E-2</v>
      </c>
      <c r="BW647" s="135">
        <f t="shared" si="977"/>
        <v>3.2467354704481373E-2</v>
      </c>
      <c r="BX647" s="130">
        <f t="shared" si="977"/>
        <v>3.6453917887852731E-2</v>
      </c>
      <c r="BY647" s="131">
        <f t="shared" si="977"/>
        <v>4.7874892065624099E-2</v>
      </c>
      <c r="BZ647" s="132">
        <f t="shared" si="977"/>
        <v>3.2045021161806429E-2</v>
      </c>
      <c r="CA647" s="133">
        <f t="shared" si="977"/>
        <v>3.8792376454714117E-2</v>
      </c>
      <c r="CB647" s="130">
        <f t="shared" si="977"/>
        <v>5.262599469496021E-2</v>
      </c>
      <c r="CC647" s="131">
        <f t="shared" si="977"/>
        <v>2.0241894842936335E-2</v>
      </c>
      <c r="CD647" s="132">
        <f t="shared" si="977"/>
        <v>8.8468326386542007E-2</v>
      </c>
      <c r="CE647" s="133">
        <f t="shared" si="977"/>
        <v>3.213184335311868E-2</v>
      </c>
      <c r="CF647" s="130">
        <f t="shared" si="977"/>
        <v>4.0118748196099452E-2</v>
      </c>
      <c r="CG647" s="131">
        <f t="shared" si="977"/>
        <v>4.5947992931078013E-2</v>
      </c>
      <c r="CH647" s="132">
        <f t="shared" si="977"/>
        <v>3.239923639376148E-2</v>
      </c>
      <c r="CI647" s="130">
        <f t="shared" si="977"/>
        <v>5.1910430719133913E-2</v>
      </c>
      <c r="CJ647" s="136">
        <f t="shared" si="977"/>
        <v>2.9600635281906346E-2</v>
      </c>
      <c r="CK647" s="137">
        <f t="shared" si="977"/>
        <v>4.3987792472024417E-2</v>
      </c>
    </row>
    <row r="648" spans="1:89">
      <c r="A648" s="138" t="s">
        <v>35</v>
      </c>
      <c r="B648" s="209">
        <v>0</v>
      </c>
      <c r="C648" s="193">
        <v>1182</v>
      </c>
      <c r="D648" s="194">
        <v>3</v>
      </c>
      <c r="E648" s="195">
        <v>652</v>
      </c>
      <c r="F648" s="192">
        <v>4</v>
      </c>
      <c r="G648" s="196">
        <v>166</v>
      </c>
      <c r="H648" s="194">
        <v>29</v>
      </c>
      <c r="I648" s="195">
        <v>745</v>
      </c>
      <c r="J648" s="192">
        <v>13</v>
      </c>
      <c r="K648" s="193">
        <v>49</v>
      </c>
      <c r="L648" s="194">
        <v>59</v>
      </c>
      <c r="M648" s="192">
        <v>124</v>
      </c>
      <c r="N648" s="197">
        <v>100</v>
      </c>
      <c r="O648" s="210">
        <v>252</v>
      </c>
      <c r="P648" s="192">
        <v>112</v>
      </c>
      <c r="Q648" s="193">
        <v>136</v>
      </c>
      <c r="R648" s="194">
        <v>96</v>
      </c>
      <c r="S648" s="195">
        <v>65</v>
      </c>
      <c r="T648" s="192">
        <v>53</v>
      </c>
      <c r="U648" s="196">
        <v>2</v>
      </c>
      <c r="V648" s="194">
        <v>75</v>
      </c>
      <c r="W648" s="211">
        <v>34</v>
      </c>
      <c r="X648" s="192">
        <v>89</v>
      </c>
      <c r="Y648" s="196">
        <v>14</v>
      </c>
      <c r="Z648" s="194">
        <v>17</v>
      </c>
      <c r="AA648" s="192">
        <v>72</v>
      </c>
      <c r="AB648" s="173">
        <f t="shared" si="958"/>
        <v>650</v>
      </c>
      <c r="AC648" s="174">
        <f t="shared" si="953"/>
        <v>3493</v>
      </c>
      <c r="BI648" s="138" t="s">
        <v>35</v>
      </c>
      <c r="BJ648" s="130">
        <f t="shared" ref="BJ648:CK648" si="978">B648/B653</f>
        <v>0</v>
      </c>
      <c r="BK648" s="131">
        <f t="shared" si="978"/>
        <v>3.4645484655743471E-2</v>
      </c>
      <c r="BL648" s="132">
        <f t="shared" si="978"/>
        <v>1.2330456226880394E-4</v>
      </c>
      <c r="BM648" s="133">
        <f t="shared" si="978"/>
        <v>3.2215030386876821E-2</v>
      </c>
      <c r="BN648" s="130">
        <f t="shared" si="978"/>
        <v>3.3918426185025017E-4</v>
      </c>
      <c r="BO648" s="131">
        <f t="shared" si="978"/>
        <v>2.0778570534484918E-2</v>
      </c>
      <c r="BP648" s="132">
        <f t="shared" si="978"/>
        <v>1.0484833146534582E-3</v>
      </c>
      <c r="BQ648" s="133">
        <f t="shared" si="978"/>
        <v>1.8525425836130798E-2</v>
      </c>
      <c r="BR648" s="130">
        <f t="shared" si="978"/>
        <v>2.1207177814029365E-3</v>
      </c>
      <c r="BS648" s="131">
        <f t="shared" si="978"/>
        <v>6.3405797101449279E-3</v>
      </c>
      <c r="BT648" s="132">
        <f t="shared" si="978"/>
        <v>4.9579831932773108E-3</v>
      </c>
      <c r="BU648" s="130">
        <f t="shared" si="978"/>
        <v>5.4157931516422078E-3</v>
      </c>
      <c r="BV648" s="134">
        <f t="shared" si="978"/>
        <v>3.7670458826188501E-3</v>
      </c>
      <c r="BW648" s="135">
        <f t="shared" si="978"/>
        <v>6.8986284869555691E-3</v>
      </c>
      <c r="BX648" s="130">
        <f t="shared" si="978"/>
        <v>6.7821242582051591E-3</v>
      </c>
      <c r="BY648" s="131">
        <f t="shared" si="978"/>
        <v>6.5240333877002784E-3</v>
      </c>
      <c r="BZ648" s="132">
        <f t="shared" si="978"/>
        <v>4.4649086089019116E-3</v>
      </c>
      <c r="CA648" s="133">
        <f t="shared" si="978"/>
        <v>2.7407657277787149E-3</v>
      </c>
      <c r="CB648" s="130">
        <f t="shared" si="978"/>
        <v>5.6233421750663129E-3</v>
      </c>
      <c r="CC648" s="131">
        <f t="shared" si="978"/>
        <v>1.6798252981689904E-4</v>
      </c>
      <c r="CD648" s="132">
        <f t="shared" si="978"/>
        <v>2.8162667567872028E-3</v>
      </c>
      <c r="CE648" s="133">
        <f t="shared" si="978"/>
        <v>1.1274331001094274E-3</v>
      </c>
      <c r="CF648" s="130">
        <f t="shared" si="978"/>
        <v>3.6696491155733309E-3</v>
      </c>
      <c r="CG648" s="131">
        <f t="shared" si="978"/>
        <v>8.8361524867457716E-4</v>
      </c>
      <c r="CH648" s="132">
        <f t="shared" si="978"/>
        <v>3.0616287865144258E-4</v>
      </c>
      <c r="CI648" s="130">
        <f t="shared" si="978"/>
        <v>1.522424037383968E-3</v>
      </c>
      <c r="CJ648" s="136">
        <f t="shared" si="978"/>
        <v>2.0321517673467602E-3</v>
      </c>
      <c r="CK648" s="137">
        <f t="shared" si="978"/>
        <v>1.0933562876594412E-2</v>
      </c>
    </row>
    <row r="649" spans="1:89">
      <c r="A649" s="147" t="s">
        <v>36</v>
      </c>
      <c r="B649" s="206">
        <v>0</v>
      </c>
      <c r="C649" s="200">
        <v>0</v>
      </c>
      <c r="D649" s="201">
        <v>0</v>
      </c>
      <c r="E649" s="202">
        <v>0</v>
      </c>
      <c r="F649" s="199">
        <v>0</v>
      </c>
      <c r="G649" s="203">
        <v>0</v>
      </c>
      <c r="H649" s="201">
        <v>0</v>
      </c>
      <c r="I649" s="202">
        <v>0</v>
      </c>
      <c r="J649" s="199">
        <v>0</v>
      </c>
      <c r="K649" s="203">
        <v>0</v>
      </c>
      <c r="L649" s="201">
        <v>0</v>
      </c>
      <c r="M649" s="199">
        <v>5</v>
      </c>
      <c r="N649" s="204">
        <v>0</v>
      </c>
      <c r="O649" s="207">
        <v>0</v>
      </c>
      <c r="P649" s="199">
        <v>0</v>
      </c>
      <c r="Q649" s="203">
        <v>0</v>
      </c>
      <c r="R649" s="201">
        <v>0</v>
      </c>
      <c r="S649" s="202">
        <v>0</v>
      </c>
      <c r="T649" s="199">
        <v>0</v>
      </c>
      <c r="U649" s="203">
        <v>0</v>
      </c>
      <c r="V649" s="201">
        <v>0</v>
      </c>
      <c r="W649" s="202">
        <v>0</v>
      </c>
      <c r="X649" s="199">
        <v>0</v>
      </c>
      <c r="Y649" s="203">
        <v>0</v>
      </c>
      <c r="Z649" s="201">
        <v>0</v>
      </c>
      <c r="AA649" s="199">
        <v>0</v>
      </c>
      <c r="AB649" s="173">
        <f t="shared" si="958"/>
        <v>0</v>
      </c>
      <c r="AC649" s="174">
        <f t="shared" si="953"/>
        <v>5</v>
      </c>
      <c r="BI649" s="147" t="s">
        <v>36</v>
      </c>
      <c r="BJ649" s="130">
        <f t="shared" ref="BJ649:CK649" si="979">B649/B653</f>
        <v>0</v>
      </c>
      <c r="BK649" s="131">
        <f t="shared" si="979"/>
        <v>0</v>
      </c>
      <c r="BL649" s="132">
        <f t="shared" si="979"/>
        <v>0</v>
      </c>
      <c r="BM649" s="133">
        <f t="shared" si="979"/>
        <v>0</v>
      </c>
      <c r="BN649" s="130">
        <f t="shared" si="979"/>
        <v>0</v>
      </c>
      <c r="BO649" s="131">
        <f t="shared" si="979"/>
        <v>0</v>
      </c>
      <c r="BP649" s="132">
        <f t="shared" si="979"/>
        <v>0</v>
      </c>
      <c r="BQ649" s="133">
        <f t="shared" si="979"/>
        <v>0</v>
      </c>
      <c r="BR649" s="130">
        <f t="shared" si="979"/>
        <v>0</v>
      </c>
      <c r="BS649" s="131">
        <f t="shared" si="979"/>
        <v>0</v>
      </c>
      <c r="BT649" s="132">
        <f t="shared" si="979"/>
        <v>0</v>
      </c>
      <c r="BU649" s="130">
        <f t="shared" si="979"/>
        <v>2.1837875611460517E-4</v>
      </c>
      <c r="BV649" s="134">
        <f t="shared" si="979"/>
        <v>0</v>
      </c>
      <c r="BW649" s="135">
        <f t="shared" si="979"/>
        <v>0</v>
      </c>
      <c r="BX649" s="130">
        <f t="shared" si="979"/>
        <v>0</v>
      </c>
      <c r="BY649" s="131">
        <f t="shared" si="979"/>
        <v>0</v>
      </c>
      <c r="BZ649" s="132">
        <f t="shared" si="979"/>
        <v>0</v>
      </c>
      <c r="CA649" s="133">
        <f t="shared" si="979"/>
        <v>0</v>
      </c>
      <c r="CB649" s="130">
        <f t="shared" si="979"/>
        <v>0</v>
      </c>
      <c r="CC649" s="131">
        <f t="shared" si="979"/>
        <v>0</v>
      </c>
      <c r="CD649" s="132">
        <f t="shared" si="979"/>
        <v>0</v>
      </c>
      <c r="CE649" s="133">
        <f t="shared" si="979"/>
        <v>0</v>
      </c>
      <c r="CF649" s="130">
        <f t="shared" si="979"/>
        <v>0</v>
      </c>
      <c r="CG649" s="131">
        <f t="shared" si="979"/>
        <v>0</v>
      </c>
      <c r="CH649" s="132">
        <f t="shared" si="979"/>
        <v>0</v>
      </c>
      <c r="CI649" s="130">
        <f t="shared" si="979"/>
        <v>0</v>
      </c>
      <c r="CJ649" s="136">
        <f t="shared" si="979"/>
        <v>0</v>
      </c>
      <c r="CK649" s="137">
        <f t="shared" si="979"/>
        <v>1.5650676891775569E-5</v>
      </c>
    </row>
    <row r="650" spans="1:89">
      <c r="A650" s="138" t="s">
        <v>37</v>
      </c>
      <c r="B650" s="60">
        <v>0</v>
      </c>
      <c r="C650" s="61">
        <v>0</v>
      </c>
      <c r="D650" s="140">
        <v>0</v>
      </c>
      <c r="E650" s="141">
        <v>0</v>
      </c>
      <c r="F650" s="139">
        <v>0</v>
      </c>
      <c r="G650" s="142">
        <v>0</v>
      </c>
      <c r="H650" s="140">
        <v>0</v>
      </c>
      <c r="I650" s="141">
        <v>0</v>
      </c>
      <c r="J650" s="139">
        <v>0</v>
      </c>
      <c r="K650" s="142">
        <v>0</v>
      </c>
      <c r="L650" s="140">
        <v>0</v>
      </c>
      <c r="M650" s="139">
        <v>0</v>
      </c>
      <c r="N650" s="143">
        <v>0</v>
      </c>
      <c r="O650" s="144">
        <v>0</v>
      </c>
      <c r="P650" s="139">
        <v>0</v>
      </c>
      <c r="Q650" s="142">
        <v>0</v>
      </c>
      <c r="R650" s="140">
        <v>0</v>
      </c>
      <c r="S650" s="141">
        <v>0</v>
      </c>
      <c r="T650" s="139">
        <v>0</v>
      </c>
      <c r="U650" s="142">
        <v>0</v>
      </c>
      <c r="V650" s="140">
        <v>0</v>
      </c>
      <c r="W650" s="141">
        <v>0</v>
      </c>
      <c r="X650" s="139">
        <v>0</v>
      </c>
      <c r="Y650" s="142">
        <v>0</v>
      </c>
      <c r="Z650" s="145">
        <v>0</v>
      </c>
      <c r="AA650" s="146">
        <v>0</v>
      </c>
      <c r="AB650" s="173"/>
      <c r="AC650" s="174"/>
      <c r="BI650" s="138" t="s">
        <v>37</v>
      </c>
      <c r="BJ650" s="130">
        <f t="shared" ref="BJ650:CK650" si="980">B650/B653</f>
        <v>0</v>
      </c>
      <c r="BK650" s="131">
        <f t="shared" si="980"/>
        <v>0</v>
      </c>
      <c r="BL650" s="132">
        <f t="shared" si="980"/>
        <v>0</v>
      </c>
      <c r="BM650" s="133">
        <f t="shared" si="980"/>
        <v>0</v>
      </c>
      <c r="BN650" s="130">
        <f t="shared" si="980"/>
        <v>0</v>
      </c>
      <c r="BO650" s="131">
        <f t="shared" si="980"/>
        <v>0</v>
      </c>
      <c r="BP650" s="132">
        <f t="shared" si="980"/>
        <v>0</v>
      </c>
      <c r="BQ650" s="133">
        <f t="shared" si="980"/>
        <v>0</v>
      </c>
      <c r="BR650" s="130">
        <f t="shared" si="980"/>
        <v>0</v>
      </c>
      <c r="BS650" s="131">
        <f t="shared" si="980"/>
        <v>0</v>
      </c>
      <c r="BT650" s="132">
        <f t="shared" si="980"/>
        <v>0</v>
      </c>
      <c r="BU650" s="130">
        <f t="shared" si="980"/>
        <v>0</v>
      </c>
      <c r="BV650" s="134">
        <f t="shared" si="980"/>
        <v>0</v>
      </c>
      <c r="BW650" s="135">
        <f t="shared" si="980"/>
        <v>0</v>
      </c>
      <c r="BX650" s="130">
        <f t="shared" si="980"/>
        <v>0</v>
      </c>
      <c r="BY650" s="131">
        <f t="shared" si="980"/>
        <v>0</v>
      </c>
      <c r="BZ650" s="132">
        <f t="shared" si="980"/>
        <v>0</v>
      </c>
      <c r="CA650" s="133">
        <f t="shared" si="980"/>
        <v>0</v>
      </c>
      <c r="CB650" s="130">
        <f t="shared" si="980"/>
        <v>0</v>
      </c>
      <c r="CC650" s="131">
        <f t="shared" si="980"/>
        <v>0</v>
      </c>
      <c r="CD650" s="132">
        <f t="shared" si="980"/>
        <v>0</v>
      </c>
      <c r="CE650" s="133">
        <f t="shared" si="980"/>
        <v>0</v>
      </c>
      <c r="CF650" s="130">
        <f t="shared" si="980"/>
        <v>0</v>
      </c>
      <c r="CG650" s="131">
        <f t="shared" si="980"/>
        <v>0</v>
      </c>
      <c r="CH650" s="132">
        <f t="shared" si="980"/>
        <v>0</v>
      </c>
      <c r="CI650" s="130">
        <f t="shared" si="980"/>
        <v>0</v>
      </c>
      <c r="CJ650" s="136">
        <f t="shared" si="980"/>
        <v>0</v>
      </c>
      <c r="CK650" s="137">
        <f t="shared" si="980"/>
        <v>0</v>
      </c>
    </row>
    <row r="651" spans="1:89">
      <c r="A651" s="147" t="s">
        <v>38</v>
      </c>
      <c r="B651" s="58"/>
      <c r="C651" s="59"/>
      <c r="D651" s="153"/>
      <c r="E651" s="150"/>
      <c r="F651" s="151"/>
      <c r="G651" s="152"/>
      <c r="H651" s="153"/>
      <c r="I651" s="150"/>
      <c r="J651" s="151"/>
      <c r="K651" s="152"/>
      <c r="L651" s="153"/>
      <c r="M651" s="151"/>
      <c r="N651" s="155"/>
      <c r="O651" s="154"/>
      <c r="P651" s="151"/>
      <c r="Q651" s="152"/>
      <c r="R651" s="153"/>
      <c r="S651" s="150"/>
      <c r="T651" s="151"/>
      <c r="U651" s="152"/>
      <c r="V651" s="153"/>
      <c r="W651" s="150"/>
      <c r="X651" s="151"/>
      <c r="Y651" s="152"/>
      <c r="Z651" s="149"/>
      <c r="AA651" s="148"/>
      <c r="AB651" s="173"/>
      <c r="AC651" s="174"/>
      <c r="BI651" s="147" t="s">
        <v>38</v>
      </c>
      <c r="BJ651" s="130">
        <f t="shared" ref="BJ651:CK651" si="981">B651/B653</f>
        <v>0</v>
      </c>
      <c r="BK651" s="131">
        <f t="shared" si="981"/>
        <v>0</v>
      </c>
      <c r="BL651" s="132">
        <f t="shared" si="981"/>
        <v>0</v>
      </c>
      <c r="BM651" s="133">
        <f t="shared" si="981"/>
        <v>0</v>
      </c>
      <c r="BN651" s="130">
        <f t="shared" si="981"/>
        <v>0</v>
      </c>
      <c r="BO651" s="131">
        <f t="shared" si="981"/>
        <v>0</v>
      </c>
      <c r="BP651" s="132">
        <f t="shared" si="981"/>
        <v>0</v>
      </c>
      <c r="BQ651" s="133">
        <f t="shared" si="981"/>
        <v>0</v>
      </c>
      <c r="BR651" s="130">
        <f t="shared" si="981"/>
        <v>0</v>
      </c>
      <c r="BS651" s="131">
        <f t="shared" si="981"/>
        <v>0</v>
      </c>
      <c r="BT651" s="132">
        <f t="shared" si="981"/>
        <v>0</v>
      </c>
      <c r="BU651" s="130">
        <f t="shared" si="981"/>
        <v>0</v>
      </c>
      <c r="BV651" s="134">
        <f t="shared" si="981"/>
        <v>0</v>
      </c>
      <c r="BW651" s="135">
        <f t="shared" si="981"/>
        <v>0</v>
      </c>
      <c r="BX651" s="130">
        <f t="shared" si="981"/>
        <v>0</v>
      </c>
      <c r="BY651" s="131">
        <f t="shared" si="981"/>
        <v>0</v>
      </c>
      <c r="BZ651" s="132">
        <f t="shared" si="981"/>
        <v>0</v>
      </c>
      <c r="CA651" s="133">
        <f t="shared" si="981"/>
        <v>0</v>
      </c>
      <c r="CB651" s="130">
        <f t="shared" si="981"/>
        <v>0</v>
      </c>
      <c r="CC651" s="131">
        <f t="shared" si="981"/>
        <v>0</v>
      </c>
      <c r="CD651" s="132">
        <f t="shared" si="981"/>
        <v>0</v>
      </c>
      <c r="CE651" s="133">
        <f t="shared" si="981"/>
        <v>0</v>
      </c>
      <c r="CF651" s="130">
        <f t="shared" si="981"/>
        <v>0</v>
      </c>
      <c r="CG651" s="131">
        <f t="shared" si="981"/>
        <v>0</v>
      </c>
      <c r="CH651" s="132">
        <f t="shared" si="981"/>
        <v>0</v>
      </c>
      <c r="CI651" s="130">
        <f t="shared" si="981"/>
        <v>0</v>
      </c>
      <c r="CJ651" s="136">
        <f t="shared" si="981"/>
        <v>0</v>
      </c>
      <c r="CK651" s="137">
        <f t="shared" si="981"/>
        <v>0</v>
      </c>
    </row>
    <row r="652" spans="1:89" ht="14" thickBot="1">
      <c r="A652" s="138" t="s">
        <v>39</v>
      </c>
      <c r="B652" s="60"/>
      <c r="C652" s="61"/>
      <c r="D652" s="140"/>
      <c r="E652" s="141"/>
      <c r="F652" s="139"/>
      <c r="G652" s="142"/>
      <c r="H652" s="140"/>
      <c r="I652" s="141"/>
      <c r="J652" s="139"/>
      <c r="K652" s="142"/>
      <c r="L652" s="140"/>
      <c r="M652" s="139"/>
      <c r="N652" s="143"/>
      <c r="O652" s="144"/>
      <c r="P652" s="139"/>
      <c r="Q652" s="142"/>
      <c r="R652" s="140"/>
      <c r="S652" s="141"/>
      <c r="T652" s="139"/>
      <c r="U652" s="142"/>
      <c r="V652" s="140"/>
      <c r="W652" s="141"/>
      <c r="X652" s="139"/>
      <c r="Y652" s="142"/>
      <c r="Z652" s="145"/>
      <c r="AA652" s="146"/>
      <c r="AB652" s="173"/>
      <c r="AC652" s="174"/>
      <c r="BI652" s="138" t="s">
        <v>39</v>
      </c>
      <c r="BJ652" s="130">
        <f t="shared" ref="BJ652:CK652" si="982">B652/B653</f>
        <v>0</v>
      </c>
      <c r="BK652" s="131">
        <f t="shared" si="982"/>
        <v>0</v>
      </c>
      <c r="BL652" s="132">
        <f t="shared" si="982"/>
        <v>0</v>
      </c>
      <c r="BM652" s="133">
        <f t="shared" si="982"/>
        <v>0</v>
      </c>
      <c r="BN652" s="130">
        <f t="shared" si="982"/>
        <v>0</v>
      </c>
      <c r="BO652" s="131">
        <f t="shared" si="982"/>
        <v>0</v>
      </c>
      <c r="BP652" s="132">
        <f t="shared" si="982"/>
        <v>0</v>
      </c>
      <c r="BQ652" s="133">
        <f t="shared" si="982"/>
        <v>0</v>
      </c>
      <c r="BR652" s="130">
        <f t="shared" si="982"/>
        <v>0</v>
      </c>
      <c r="BS652" s="131">
        <f t="shared" si="982"/>
        <v>0</v>
      </c>
      <c r="BT652" s="132">
        <f t="shared" si="982"/>
        <v>0</v>
      </c>
      <c r="BU652" s="130">
        <f t="shared" si="982"/>
        <v>0</v>
      </c>
      <c r="BV652" s="134">
        <f t="shared" si="982"/>
        <v>0</v>
      </c>
      <c r="BW652" s="135">
        <f t="shared" si="982"/>
        <v>0</v>
      </c>
      <c r="BX652" s="130">
        <f t="shared" si="982"/>
        <v>0</v>
      </c>
      <c r="BY652" s="131">
        <f t="shared" si="982"/>
        <v>0</v>
      </c>
      <c r="BZ652" s="132">
        <f t="shared" si="982"/>
        <v>0</v>
      </c>
      <c r="CA652" s="133">
        <f t="shared" si="982"/>
        <v>0</v>
      </c>
      <c r="CB652" s="130">
        <f t="shared" si="982"/>
        <v>0</v>
      </c>
      <c r="CC652" s="131">
        <f t="shared" si="982"/>
        <v>0</v>
      </c>
      <c r="CD652" s="132">
        <f t="shared" si="982"/>
        <v>0</v>
      </c>
      <c r="CE652" s="133">
        <f t="shared" si="982"/>
        <v>0</v>
      </c>
      <c r="CF652" s="130">
        <f t="shared" si="982"/>
        <v>0</v>
      </c>
      <c r="CG652" s="131">
        <f t="shared" si="982"/>
        <v>0</v>
      </c>
      <c r="CH652" s="132">
        <f t="shared" si="982"/>
        <v>0</v>
      </c>
      <c r="CI652" s="130">
        <f t="shared" si="982"/>
        <v>0</v>
      </c>
      <c r="CJ652" s="136">
        <f t="shared" si="982"/>
        <v>0</v>
      </c>
      <c r="CK652" s="137">
        <f t="shared" si="982"/>
        <v>0</v>
      </c>
    </row>
    <row r="653" spans="1:89" ht="15" thickTop="1" thickBot="1">
      <c r="A653" s="243" t="s">
        <v>13</v>
      </c>
      <c r="B653" s="281">
        <f>SUM(B629:B652)</f>
        <v>57650</v>
      </c>
      <c r="C653" s="276">
        <f t="shared" ref="C653" si="983">SUM(C629:C652)</f>
        <v>34117</v>
      </c>
      <c r="D653" s="20">
        <f t="shared" ref="D653" si="984">SUM(D629:D652)</f>
        <v>24330</v>
      </c>
      <c r="E653" s="277">
        <f t="shared" ref="E653" si="985">SUM(E629:E652)</f>
        <v>20239</v>
      </c>
      <c r="F653" s="278">
        <f t="shared" ref="F653" si="986">SUM(F629:F652)</f>
        <v>11793</v>
      </c>
      <c r="G653" s="279">
        <f t="shared" ref="G653" si="987">SUM(G629:G652)</f>
        <v>7989</v>
      </c>
      <c r="H653" s="20">
        <f t="shared" ref="H653" si="988">SUM(H629:H652)</f>
        <v>27659</v>
      </c>
      <c r="I653" s="277">
        <f t="shared" ref="I653" si="989">SUM(I629:I652)</f>
        <v>40215</v>
      </c>
      <c r="J653" s="278">
        <f t="shared" ref="J653" si="990">SUM(J629:J652)</f>
        <v>6130</v>
      </c>
      <c r="K653" s="279">
        <f t="shared" ref="K653" si="991">SUM(K629:K652)</f>
        <v>7728</v>
      </c>
      <c r="L653" s="20">
        <f t="shared" ref="L653" si="992">SUM(L629:L652)</f>
        <v>11900</v>
      </c>
      <c r="M653" s="278">
        <f t="shared" ref="M653" si="993">SUM(M629:M652)</f>
        <v>22896</v>
      </c>
      <c r="N653" s="22">
        <f t="shared" ref="N653" si="994">SUM(N629:N652)</f>
        <v>26546</v>
      </c>
      <c r="O653" s="21">
        <f t="shared" ref="O653" si="995">SUM(O629:O652)</f>
        <v>36529</v>
      </c>
      <c r="P653" s="278">
        <f t="shared" ref="P653" si="996">SUM(P629:P652)</f>
        <v>16514</v>
      </c>
      <c r="Q653" s="279">
        <f t="shared" ref="Q653" si="997">SUM(Q629:Q652)</f>
        <v>20846</v>
      </c>
      <c r="R653" s="20">
        <f t="shared" ref="R653" si="998">SUM(R629:R652)</f>
        <v>21501</v>
      </c>
      <c r="S653" s="277">
        <f t="shared" ref="S653" si="999">SUM(S629:S652)</f>
        <v>23716</v>
      </c>
      <c r="T653" s="278">
        <f t="shared" ref="T653" si="1000">SUM(T629:T652)</f>
        <v>9425</v>
      </c>
      <c r="U653" s="279">
        <f t="shared" ref="U653" si="1001">SUM(U629:U652)</f>
        <v>11906</v>
      </c>
      <c r="V653" s="20">
        <f t="shared" ref="V653" si="1002">SUM(V629:V652)</f>
        <v>26631</v>
      </c>
      <c r="W653" s="277">
        <f t="shared" ref="W653" si="1003">SUM(W629:W652)</f>
        <v>30157</v>
      </c>
      <c r="X653" s="278">
        <f t="shared" ref="X653" si="1004">SUM(X629:X652)</f>
        <v>24253</v>
      </c>
      <c r="Y653" s="279">
        <f t="shared" ref="Y653" si="1005">SUM(Y629:Y652)</f>
        <v>15844</v>
      </c>
      <c r="Z653" s="20">
        <f t="shared" ref="Z653" si="1006">SUM(Z629:Z652)</f>
        <v>55526</v>
      </c>
      <c r="AA653" s="277">
        <f t="shared" ref="AA653" si="1007">SUM(AA629:AA652)</f>
        <v>47293</v>
      </c>
      <c r="AB653" s="175">
        <f>SUM(AB629:AB652)</f>
        <v>319858</v>
      </c>
      <c r="AC653" s="176">
        <f>SUM(AC629:AC652)</f>
        <v>319475</v>
      </c>
      <c r="BI653" s="242" t="s">
        <v>13</v>
      </c>
      <c r="BJ653" s="156">
        <f>SUM(BJ629:BJ652)</f>
        <v>1</v>
      </c>
      <c r="BK653" s="157">
        <f t="shared" ref="BK653:CK653" si="1008">SUM(BK629:BK652)</f>
        <v>1</v>
      </c>
      <c r="BL653" s="156">
        <f t="shared" si="1008"/>
        <v>1</v>
      </c>
      <c r="BM653" s="157">
        <f t="shared" si="1008"/>
        <v>1</v>
      </c>
      <c r="BN653" s="156">
        <f t="shared" si="1008"/>
        <v>0.99999999999999989</v>
      </c>
      <c r="BO653" s="157">
        <f t="shared" si="1008"/>
        <v>0.99999999999999989</v>
      </c>
      <c r="BP653" s="156">
        <f t="shared" si="1008"/>
        <v>1</v>
      </c>
      <c r="BQ653" s="157">
        <f t="shared" si="1008"/>
        <v>1</v>
      </c>
      <c r="BR653" s="156">
        <f t="shared" si="1008"/>
        <v>1</v>
      </c>
      <c r="BS653" s="157">
        <f t="shared" si="1008"/>
        <v>1</v>
      </c>
      <c r="BT653" s="156">
        <f t="shared" si="1008"/>
        <v>1</v>
      </c>
      <c r="BU653" s="157">
        <f t="shared" si="1008"/>
        <v>1</v>
      </c>
      <c r="BV653" s="156">
        <f t="shared" si="1008"/>
        <v>1</v>
      </c>
      <c r="BW653" s="157">
        <f t="shared" si="1008"/>
        <v>1</v>
      </c>
      <c r="BX653" s="156">
        <f t="shared" si="1008"/>
        <v>1</v>
      </c>
      <c r="BY653" s="157">
        <f t="shared" si="1008"/>
        <v>0.99999999999999989</v>
      </c>
      <c r="BZ653" s="156">
        <f t="shared" si="1008"/>
        <v>0.99999999999999989</v>
      </c>
      <c r="CA653" s="157">
        <f t="shared" si="1008"/>
        <v>1</v>
      </c>
      <c r="CB653" s="156">
        <f t="shared" si="1008"/>
        <v>1</v>
      </c>
      <c r="CC653" s="157">
        <f t="shared" si="1008"/>
        <v>1</v>
      </c>
      <c r="CD653" s="156">
        <f t="shared" si="1008"/>
        <v>1</v>
      </c>
      <c r="CE653" s="157">
        <f t="shared" si="1008"/>
        <v>1</v>
      </c>
      <c r="CF653" s="156">
        <f t="shared" si="1008"/>
        <v>0.99999999999999989</v>
      </c>
      <c r="CG653" s="157">
        <f t="shared" si="1008"/>
        <v>1</v>
      </c>
      <c r="CH653" s="156">
        <f t="shared" si="1008"/>
        <v>1</v>
      </c>
      <c r="CI653" s="157">
        <f t="shared" si="1008"/>
        <v>1</v>
      </c>
      <c r="CJ653" s="156">
        <f t="shared" si="1008"/>
        <v>1</v>
      </c>
      <c r="CK653" s="157">
        <f t="shared" si="1008"/>
        <v>1</v>
      </c>
    </row>
    <row r="654" spans="1:89" ht="14" thickTop="1">
      <c r="A654" s="190"/>
    </row>
    <row r="656" spans="1:89">
      <c r="A656" s="318">
        <f>+A625+1</f>
        <v>43546</v>
      </c>
      <c r="B656" s="318"/>
      <c r="C656" s="318"/>
      <c r="D656" s="318"/>
      <c r="BI656" s="317">
        <f>+BI594+2</f>
        <v>43546</v>
      </c>
      <c r="BJ656" s="317"/>
      <c r="BK656" s="317"/>
      <c r="BL656" s="317"/>
    </row>
    <row r="657" spans="1:89" ht="14" thickBot="1">
      <c r="AE657" s="246" t="s">
        <v>87</v>
      </c>
    </row>
    <row r="658" spans="1:89" ht="15" thickTop="1" thickBot="1">
      <c r="A658" s="315" t="s">
        <v>0</v>
      </c>
      <c r="B658" s="309" t="s">
        <v>1</v>
      </c>
      <c r="C658" s="310"/>
      <c r="D658" s="309" t="s">
        <v>2</v>
      </c>
      <c r="E658" s="310"/>
      <c r="F658" s="309" t="s">
        <v>3</v>
      </c>
      <c r="G658" s="310"/>
      <c r="H658" s="309" t="s">
        <v>4</v>
      </c>
      <c r="I658" s="310"/>
      <c r="J658" s="309" t="s">
        <v>5</v>
      </c>
      <c r="K658" s="310"/>
      <c r="L658" s="309" t="s">
        <v>6</v>
      </c>
      <c r="M658" s="310"/>
      <c r="N658" s="309" t="s">
        <v>7</v>
      </c>
      <c r="O658" s="310"/>
      <c r="P658" s="309" t="s">
        <v>8</v>
      </c>
      <c r="Q658" s="310"/>
      <c r="R658" s="309" t="s">
        <v>9</v>
      </c>
      <c r="S658" s="310"/>
      <c r="T658" s="309" t="s">
        <v>10</v>
      </c>
      <c r="U658" s="310"/>
      <c r="V658" s="309" t="s">
        <v>11</v>
      </c>
      <c r="W658" s="310"/>
      <c r="X658" s="309" t="s">
        <v>12</v>
      </c>
      <c r="Y658" s="310"/>
      <c r="Z658" s="311" t="s">
        <v>40</v>
      </c>
      <c r="AA658" s="312"/>
      <c r="AB658" s="313" t="s">
        <v>41</v>
      </c>
      <c r="AC658" s="314"/>
      <c r="AE658" s="315" t="s">
        <v>0</v>
      </c>
      <c r="AF658" s="309" t="s">
        <v>1</v>
      </c>
      <c r="AG658" s="310"/>
      <c r="AH658" s="309" t="s">
        <v>2</v>
      </c>
      <c r="AI658" s="310"/>
      <c r="AJ658" s="309" t="s">
        <v>3</v>
      </c>
      <c r="AK658" s="310"/>
      <c r="AL658" s="309" t="s">
        <v>4</v>
      </c>
      <c r="AM658" s="310"/>
      <c r="AN658" s="309" t="s">
        <v>5</v>
      </c>
      <c r="AO658" s="310"/>
      <c r="AP658" s="309" t="s">
        <v>6</v>
      </c>
      <c r="AQ658" s="310"/>
      <c r="AR658" s="309" t="s">
        <v>7</v>
      </c>
      <c r="AS658" s="310"/>
      <c r="AT658" s="309" t="s">
        <v>8</v>
      </c>
      <c r="AU658" s="310"/>
      <c r="AV658" s="309" t="s">
        <v>9</v>
      </c>
      <c r="AW658" s="310"/>
      <c r="AX658" s="309" t="s">
        <v>10</v>
      </c>
      <c r="AY658" s="310"/>
      <c r="AZ658" s="309" t="s">
        <v>11</v>
      </c>
      <c r="BA658" s="310"/>
      <c r="BB658" s="309" t="s">
        <v>12</v>
      </c>
      <c r="BC658" s="310"/>
      <c r="BD658" s="311" t="s">
        <v>40</v>
      </c>
      <c r="BE658" s="312"/>
      <c r="BF658" s="313" t="s">
        <v>41</v>
      </c>
      <c r="BG658" s="314"/>
      <c r="BI658" s="315" t="s">
        <v>0</v>
      </c>
      <c r="BJ658" s="309" t="s">
        <v>1</v>
      </c>
      <c r="BK658" s="310"/>
      <c r="BL658" s="309" t="s">
        <v>2</v>
      </c>
      <c r="BM658" s="310"/>
      <c r="BN658" s="309" t="s">
        <v>3</v>
      </c>
      <c r="BO658" s="310"/>
      <c r="BP658" s="309" t="s">
        <v>4</v>
      </c>
      <c r="BQ658" s="310"/>
      <c r="BR658" s="309" t="s">
        <v>5</v>
      </c>
      <c r="BS658" s="310"/>
      <c r="BT658" s="309" t="s">
        <v>6</v>
      </c>
      <c r="BU658" s="310"/>
      <c r="BV658" s="309" t="s">
        <v>7</v>
      </c>
      <c r="BW658" s="310"/>
      <c r="BX658" s="309" t="s">
        <v>8</v>
      </c>
      <c r="BY658" s="310"/>
      <c r="BZ658" s="309" t="s">
        <v>9</v>
      </c>
      <c r="CA658" s="310"/>
      <c r="CB658" s="309" t="s">
        <v>10</v>
      </c>
      <c r="CC658" s="310"/>
      <c r="CD658" s="309" t="s">
        <v>11</v>
      </c>
      <c r="CE658" s="310"/>
      <c r="CF658" s="309" t="s">
        <v>12</v>
      </c>
      <c r="CG658" s="310"/>
      <c r="CH658" s="311" t="s">
        <v>40</v>
      </c>
      <c r="CI658" s="312"/>
      <c r="CJ658" s="309" t="s">
        <v>41</v>
      </c>
      <c r="CK658" s="310"/>
    </row>
    <row r="659" spans="1:89" ht="15" thickTop="1" thickBot="1">
      <c r="A659" s="316"/>
      <c r="B659" s="117" t="s">
        <v>14</v>
      </c>
      <c r="C659" s="118" t="s">
        <v>15</v>
      </c>
      <c r="D659" s="119" t="s">
        <v>14</v>
      </c>
      <c r="E659" s="120" t="s">
        <v>15</v>
      </c>
      <c r="F659" s="117" t="s">
        <v>14</v>
      </c>
      <c r="G659" s="118" t="s">
        <v>15</v>
      </c>
      <c r="H659" s="119" t="s">
        <v>14</v>
      </c>
      <c r="I659" s="120" t="s">
        <v>15</v>
      </c>
      <c r="J659" s="117" t="s">
        <v>14</v>
      </c>
      <c r="K659" s="118" t="s">
        <v>15</v>
      </c>
      <c r="L659" s="119" t="s">
        <v>14</v>
      </c>
      <c r="M659" s="117" t="s">
        <v>15</v>
      </c>
      <c r="N659" s="121" t="s">
        <v>14</v>
      </c>
      <c r="O659" s="122" t="s">
        <v>15</v>
      </c>
      <c r="P659" s="117" t="s">
        <v>14</v>
      </c>
      <c r="Q659" s="118" t="s">
        <v>15</v>
      </c>
      <c r="R659" s="119" t="s">
        <v>14</v>
      </c>
      <c r="S659" s="120" t="s">
        <v>15</v>
      </c>
      <c r="T659" s="117" t="s">
        <v>14</v>
      </c>
      <c r="U659" s="118" t="s">
        <v>15</v>
      </c>
      <c r="V659" s="119" t="s">
        <v>14</v>
      </c>
      <c r="W659" s="120" t="s">
        <v>15</v>
      </c>
      <c r="X659" s="117" t="s">
        <v>14</v>
      </c>
      <c r="Y659" s="118" t="s">
        <v>15</v>
      </c>
      <c r="Z659" s="28" t="s">
        <v>14</v>
      </c>
      <c r="AA659" s="123" t="s">
        <v>15</v>
      </c>
      <c r="AB659" s="177" t="s">
        <v>14</v>
      </c>
      <c r="AC659" s="178" t="s">
        <v>15</v>
      </c>
      <c r="AE659" s="316"/>
      <c r="AF659" s="117" t="s">
        <v>14</v>
      </c>
      <c r="AG659" s="118" t="s">
        <v>15</v>
      </c>
      <c r="AH659" s="119" t="s">
        <v>14</v>
      </c>
      <c r="AI659" s="120" t="s">
        <v>15</v>
      </c>
      <c r="AJ659" s="117" t="s">
        <v>14</v>
      </c>
      <c r="AK659" s="118" t="s">
        <v>15</v>
      </c>
      <c r="AL659" s="119" t="s">
        <v>14</v>
      </c>
      <c r="AM659" s="120" t="s">
        <v>15</v>
      </c>
      <c r="AN659" s="117" t="s">
        <v>14</v>
      </c>
      <c r="AO659" s="118" t="s">
        <v>15</v>
      </c>
      <c r="AP659" s="119" t="s">
        <v>14</v>
      </c>
      <c r="AQ659" s="117" t="s">
        <v>15</v>
      </c>
      <c r="AR659" s="121" t="s">
        <v>14</v>
      </c>
      <c r="AS659" s="122" t="s">
        <v>15</v>
      </c>
      <c r="AT659" s="117" t="s">
        <v>14</v>
      </c>
      <c r="AU659" s="118" t="s">
        <v>15</v>
      </c>
      <c r="AV659" s="119" t="s">
        <v>14</v>
      </c>
      <c r="AW659" s="120" t="s">
        <v>15</v>
      </c>
      <c r="AX659" s="117" t="s">
        <v>14</v>
      </c>
      <c r="AY659" s="118" t="s">
        <v>15</v>
      </c>
      <c r="AZ659" s="119" t="s">
        <v>14</v>
      </c>
      <c r="BA659" s="120" t="s">
        <v>15</v>
      </c>
      <c r="BB659" s="117" t="s">
        <v>14</v>
      </c>
      <c r="BC659" s="118" t="s">
        <v>15</v>
      </c>
      <c r="BD659" s="28" t="s">
        <v>14</v>
      </c>
      <c r="BE659" s="123" t="s">
        <v>15</v>
      </c>
      <c r="BF659" s="177" t="s">
        <v>14</v>
      </c>
      <c r="BG659" s="178" t="s">
        <v>15</v>
      </c>
      <c r="BI659" s="316"/>
      <c r="BJ659" s="117" t="s">
        <v>14</v>
      </c>
      <c r="BK659" s="118" t="s">
        <v>15</v>
      </c>
      <c r="BL659" s="119" t="s">
        <v>14</v>
      </c>
      <c r="BM659" s="120" t="s">
        <v>15</v>
      </c>
      <c r="BN659" s="117" t="s">
        <v>14</v>
      </c>
      <c r="BO659" s="118" t="s">
        <v>15</v>
      </c>
      <c r="BP659" s="119" t="s">
        <v>14</v>
      </c>
      <c r="BQ659" s="120" t="s">
        <v>15</v>
      </c>
      <c r="BR659" s="117" t="s">
        <v>14</v>
      </c>
      <c r="BS659" s="118" t="s">
        <v>15</v>
      </c>
      <c r="BT659" s="119" t="s">
        <v>14</v>
      </c>
      <c r="BU659" s="117" t="s">
        <v>15</v>
      </c>
      <c r="BV659" s="121" t="s">
        <v>14</v>
      </c>
      <c r="BW659" s="122" t="s">
        <v>15</v>
      </c>
      <c r="BX659" s="117" t="s">
        <v>14</v>
      </c>
      <c r="BY659" s="118" t="s">
        <v>15</v>
      </c>
      <c r="BZ659" s="119" t="s">
        <v>14</v>
      </c>
      <c r="CA659" s="120" t="s">
        <v>15</v>
      </c>
      <c r="CB659" s="117" t="s">
        <v>14</v>
      </c>
      <c r="CC659" s="118" t="s">
        <v>15</v>
      </c>
      <c r="CD659" s="119" t="s">
        <v>14</v>
      </c>
      <c r="CE659" s="120" t="s">
        <v>15</v>
      </c>
      <c r="CF659" s="117" t="s">
        <v>14</v>
      </c>
      <c r="CG659" s="118" t="s">
        <v>15</v>
      </c>
      <c r="CH659" s="28" t="s">
        <v>14</v>
      </c>
      <c r="CI659" s="123" t="s">
        <v>15</v>
      </c>
      <c r="CJ659" s="121" t="s">
        <v>14</v>
      </c>
      <c r="CK659" s="122" t="s">
        <v>15</v>
      </c>
    </row>
    <row r="660" spans="1:89" ht="14" thickTop="1">
      <c r="A660" s="126" t="s">
        <v>16</v>
      </c>
      <c r="B660" s="127"/>
      <c r="C660" s="189"/>
      <c r="D660" s="128"/>
      <c r="E660" s="181"/>
      <c r="F660" s="127"/>
      <c r="G660" s="129"/>
      <c r="H660" s="128"/>
      <c r="I660" s="181"/>
      <c r="J660" s="127"/>
      <c r="K660" s="129"/>
      <c r="L660" s="128"/>
      <c r="M660" s="127"/>
      <c r="N660" s="180"/>
      <c r="O660" s="182"/>
      <c r="P660" s="127"/>
      <c r="Q660" s="129"/>
      <c r="R660" s="128"/>
      <c r="S660" s="181"/>
      <c r="T660" s="127"/>
      <c r="U660" s="129"/>
      <c r="V660" s="128"/>
      <c r="W660" s="181"/>
      <c r="X660" s="127"/>
      <c r="Y660" s="129"/>
      <c r="Z660" s="187"/>
      <c r="AA660" s="188"/>
      <c r="AB660" s="171">
        <f>B660+D660+F660+H660+J660+L660+N660+P660+R660+T660+V660+X660+Z660</f>
        <v>0</v>
      </c>
      <c r="AC660" s="172">
        <f>C660+E660+G660+I660+K660+M660+O660+Q660+S660+U660+W660+Y660+AA660</f>
        <v>0</v>
      </c>
      <c r="AE660" s="254" t="str">
        <f>$AE$9</f>
        <v>07:00 - 07:59</v>
      </c>
      <c r="AF660" s="127">
        <f>SUMIF($A$9:$A$32,$AE660,B$660:B$683)</f>
        <v>5905</v>
      </c>
      <c r="AG660" s="189">
        <f t="shared" ref="AG660:BE662" si="1009">SUMIF($A$9:$A$32,$AE660,C$660:C$683)</f>
        <v>1117</v>
      </c>
      <c r="AH660" s="128">
        <f t="shared" si="1009"/>
        <v>1947</v>
      </c>
      <c r="AI660" s="181">
        <f t="shared" si="1009"/>
        <v>1301</v>
      </c>
      <c r="AJ660" s="127">
        <f t="shared" si="1009"/>
        <v>918</v>
      </c>
      <c r="AK660" s="129">
        <f t="shared" si="1009"/>
        <v>708</v>
      </c>
      <c r="AL660" s="128">
        <f t="shared" si="1009"/>
        <v>1200</v>
      </c>
      <c r="AM660" s="181">
        <f t="shared" si="1009"/>
        <v>1963</v>
      </c>
      <c r="AN660" s="127">
        <f t="shared" si="1009"/>
        <v>457</v>
      </c>
      <c r="AO660" s="129">
        <f t="shared" si="1009"/>
        <v>1019</v>
      </c>
      <c r="AP660" s="128">
        <f t="shared" si="1009"/>
        <v>516</v>
      </c>
      <c r="AQ660" s="127">
        <f t="shared" si="1009"/>
        <v>2171</v>
      </c>
      <c r="AR660" s="180">
        <f t="shared" si="1009"/>
        <v>1671</v>
      </c>
      <c r="AS660" s="182">
        <f t="shared" si="1009"/>
        <v>2953</v>
      </c>
      <c r="AT660" s="127">
        <f t="shared" si="1009"/>
        <v>1496</v>
      </c>
      <c r="AU660" s="129">
        <f t="shared" si="1009"/>
        <v>1411</v>
      </c>
      <c r="AV660" s="128">
        <f t="shared" si="1009"/>
        <v>1927</v>
      </c>
      <c r="AW660" s="181">
        <f t="shared" si="1009"/>
        <v>1522</v>
      </c>
      <c r="AX660" s="127">
        <f t="shared" si="1009"/>
        <v>363</v>
      </c>
      <c r="AY660" s="129">
        <f t="shared" si="1009"/>
        <v>1471</v>
      </c>
      <c r="AZ660" s="128">
        <f t="shared" si="1009"/>
        <v>1121</v>
      </c>
      <c r="BA660" s="181">
        <f t="shared" si="1009"/>
        <v>2329</v>
      </c>
      <c r="BB660" s="127">
        <f t="shared" si="1009"/>
        <v>1418</v>
      </c>
      <c r="BC660" s="129">
        <f t="shared" si="1009"/>
        <v>1340</v>
      </c>
      <c r="BD660" s="187">
        <f t="shared" si="1009"/>
        <v>4747</v>
      </c>
      <c r="BE660" s="188">
        <f t="shared" si="1009"/>
        <v>2337</v>
      </c>
      <c r="BF660" s="171">
        <f>AF660+AH660+AJ660+AL660+AN660+AP660+AR660+AT660+AV660+AX660+AZ660+BB660+BD660</f>
        <v>23686</v>
      </c>
      <c r="BG660" s="172">
        <f>AG660+AI660+AK660+AM660+AO660+AQ660+AS660+AU660+AW660+AY660+BA660+BC660+BE660</f>
        <v>21642</v>
      </c>
      <c r="BI660" s="126" t="s">
        <v>16</v>
      </c>
      <c r="BJ660" s="130">
        <f t="shared" ref="BJ660:CK660" si="1010">B660/B684</f>
        <v>0</v>
      </c>
      <c r="BK660" s="131">
        <f t="shared" si="1010"/>
        <v>0</v>
      </c>
      <c r="BL660" s="132">
        <f t="shared" si="1010"/>
        <v>0</v>
      </c>
      <c r="BM660" s="133">
        <f t="shared" si="1010"/>
        <v>0</v>
      </c>
      <c r="BN660" s="130">
        <f t="shared" si="1010"/>
        <v>0</v>
      </c>
      <c r="BO660" s="131">
        <f t="shared" si="1010"/>
        <v>0</v>
      </c>
      <c r="BP660" s="132">
        <f t="shared" si="1010"/>
        <v>0</v>
      </c>
      <c r="BQ660" s="133">
        <f t="shared" si="1010"/>
        <v>0</v>
      </c>
      <c r="BR660" s="130">
        <f t="shared" si="1010"/>
        <v>0</v>
      </c>
      <c r="BS660" s="131">
        <f t="shared" si="1010"/>
        <v>0</v>
      </c>
      <c r="BT660" s="132">
        <f t="shared" si="1010"/>
        <v>0</v>
      </c>
      <c r="BU660" s="130">
        <f t="shared" si="1010"/>
        <v>0</v>
      </c>
      <c r="BV660" s="134">
        <f t="shared" si="1010"/>
        <v>0</v>
      </c>
      <c r="BW660" s="135">
        <f t="shared" si="1010"/>
        <v>0</v>
      </c>
      <c r="BX660" s="130">
        <f t="shared" si="1010"/>
        <v>0</v>
      </c>
      <c r="BY660" s="131">
        <f t="shared" si="1010"/>
        <v>0</v>
      </c>
      <c r="BZ660" s="132">
        <f t="shared" si="1010"/>
        <v>0</v>
      </c>
      <c r="CA660" s="133">
        <f t="shared" si="1010"/>
        <v>0</v>
      </c>
      <c r="CB660" s="130">
        <f t="shared" si="1010"/>
        <v>0</v>
      </c>
      <c r="CC660" s="131">
        <f t="shared" si="1010"/>
        <v>0</v>
      </c>
      <c r="CD660" s="132">
        <f t="shared" si="1010"/>
        <v>0</v>
      </c>
      <c r="CE660" s="133">
        <f t="shared" si="1010"/>
        <v>0</v>
      </c>
      <c r="CF660" s="130">
        <f t="shared" si="1010"/>
        <v>0</v>
      </c>
      <c r="CG660" s="131">
        <f t="shared" si="1010"/>
        <v>0</v>
      </c>
      <c r="CH660" s="132">
        <f t="shared" si="1010"/>
        <v>0</v>
      </c>
      <c r="CI660" s="130">
        <f t="shared" si="1010"/>
        <v>0</v>
      </c>
      <c r="CJ660" s="136">
        <f t="shared" si="1010"/>
        <v>0</v>
      </c>
      <c r="CK660" s="137">
        <f t="shared" si="1010"/>
        <v>0</v>
      </c>
    </row>
    <row r="661" spans="1:89">
      <c r="A661" s="138" t="s">
        <v>17</v>
      </c>
      <c r="B661" s="192">
        <v>584</v>
      </c>
      <c r="C661" s="193">
        <v>0</v>
      </c>
      <c r="D661" s="194">
        <v>172</v>
      </c>
      <c r="E661" s="195">
        <v>0</v>
      </c>
      <c r="F661" s="192">
        <v>56</v>
      </c>
      <c r="G661" s="196">
        <v>1</v>
      </c>
      <c r="H661" s="194">
        <v>242</v>
      </c>
      <c r="I661" s="195">
        <v>9</v>
      </c>
      <c r="J661" s="192">
        <v>6</v>
      </c>
      <c r="K661" s="196">
        <v>2</v>
      </c>
      <c r="L661" s="194">
        <v>8</v>
      </c>
      <c r="M661" s="192">
        <v>25</v>
      </c>
      <c r="N661" s="197">
        <v>40</v>
      </c>
      <c r="O661" s="198">
        <v>22</v>
      </c>
      <c r="P661" s="192">
        <v>18</v>
      </c>
      <c r="Q661" s="196">
        <v>7</v>
      </c>
      <c r="R661" s="194">
        <v>13</v>
      </c>
      <c r="S661" s="195">
        <v>0</v>
      </c>
      <c r="T661" s="192">
        <v>0</v>
      </c>
      <c r="U661" s="196">
        <v>0</v>
      </c>
      <c r="V661" s="194">
        <v>4</v>
      </c>
      <c r="W661" s="195">
        <v>0</v>
      </c>
      <c r="X661" s="192">
        <v>0</v>
      </c>
      <c r="Y661" s="196">
        <v>0</v>
      </c>
      <c r="Z661" s="194">
        <v>0</v>
      </c>
      <c r="AA661" s="192">
        <v>0</v>
      </c>
      <c r="AB661" s="173">
        <f>B661+D661+F661+H661+J661+L661+N661+P661+R661+T661+V661+X661+Z661</f>
        <v>1143</v>
      </c>
      <c r="AC661" s="174">
        <f t="shared" ref="AC661:AC680" si="1011">C661+E661+G661+I661+K661+M661+O661+Q661+S661+U661+W661+Y661+AA661</f>
        <v>66</v>
      </c>
      <c r="AE661" s="255" t="str">
        <f>$AE$10</f>
        <v>08:00 - 08:59</v>
      </c>
      <c r="AF661" s="127">
        <f>SUMIF($A$9:$A$32,$AE661,B$660:B$683)</f>
        <v>5450</v>
      </c>
      <c r="AG661" s="193">
        <f t="shared" si="1009"/>
        <v>922</v>
      </c>
      <c r="AH661" s="194">
        <f t="shared" si="1009"/>
        <v>1757</v>
      </c>
      <c r="AI661" s="195">
        <f t="shared" si="1009"/>
        <v>1165</v>
      </c>
      <c r="AJ661" s="192">
        <f t="shared" si="1009"/>
        <v>795</v>
      </c>
      <c r="AK661" s="196">
        <f t="shared" si="1009"/>
        <v>534</v>
      </c>
      <c r="AL661" s="194">
        <f t="shared" si="1009"/>
        <v>1390</v>
      </c>
      <c r="AM661" s="195">
        <f t="shared" si="1009"/>
        <v>1931</v>
      </c>
      <c r="AN661" s="192">
        <f t="shared" si="1009"/>
        <v>378</v>
      </c>
      <c r="AO661" s="196">
        <f t="shared" si="1009"/>
        <v>897</v>
      </c>
      <c r="AP661" s="194">
        <f t="shared" si="1009"/>
        <v>490</v>
      </c>
      <c r="AQ661" s="192">
        <f t="shared" si="1009"/>
        <v>2876</v>
      </c>
      <c r="AR661" s="197">
        <f t="shared" si="1009"/>
        <v>1641</v>
      </c>
      <c r="AS661" s="198">
        <f t="shared" si="1009"/>
        <v>3359</v>
      </c>
      <c r="AT661" s="192">
        <f t="shared" si="1009"/>
        <v>1232</v>
      </c>
      <c r="AU661" s="196">
        <f t="shared" si="1009"/>
        <v>1656</v>
      </c>
      <c r="AV661" s="194">
        <f t="shared" si="1009"/>
        <v>1741</v>
      </c>
      <c r="AW661" s="195">
        <f t="shared" si="1009"/>
        <v>1321</v>
      </c>
      <c r="AX661" s="192">
        <f t="shared" si="1009"/>
        <v>314</v>
      </c>
      <c r="AY661" s="196">
        <f t="shared" si="1009"/>
        <v>1793</v>
      </c>
      <c r="AZ661" s="194">
        <f t="shared" si="1009"/>
        <v>879</v>
      </c>
      <c r="BA661" s="195">
        <f t="shared" si="1009"/>
        <v>2886</v>
      </c>
      <c r="BB661" s="192">
        <f t="shared" si="1009"/>
        <v>1355</v>
      </c>
      <c r="BC661" s="196">
        <f t="shared" si="1009"/>
        <v>1954</v>
      </c>
      <c r="BD661" s="194">
        <f t="shared" si="1009"/>
        <v>4498</v>
      </c>
      <c r="BE661" s="192">
        <f t="shared" si="1009"/>
        <v>2605</v>
      </c>
      <c r="BF661" s="173">
        <f>SUM(AF661,AH661,AJ661,AL661,AN661,AP661,AR661,AT661,AV661,AX661,AZ661,BB661,BD661)</f>
        <v>21920</v>
      </c>
      <c r="BG661" s="174">
        <f>SUM(AG661,AI661,AK661,AM661,AO661,AQ661,AS661,AU661,AW661,AY661,BA661,BC661,BE661)</f>
        <v>23899</v>
      </c>
      <c r="BI661" s="138" t="s">
        <v>17</v>
      </c>
      <c r="BJ661" s="130">
        <f t="shared" ref="BJ661:CK661" si="1012">B661/B684</f>
        <v>9.8422542807064858E-3</v>
      </c>
      <c r="BK661" s="131">
        <f t="shared" si="1012"/>
        <v>0</v>
      </c>
      <c r="BL661" s="132">
        <f t="shared" si="1012"/>
        <v>6.7799282588986562E-3</v>
      </c>
      <c r="BM661" s="133">
        <f t="shared" si="1012"/>
        <v>0</v>
      </c>
      <c r="BN661" s="130">
        <f t="shared" si="1012"/>
        <v>4.4610849996016885E-3</v>
      </c>
      <c r="BO661" s="131">
        <f t="shared" si="1012"/>
        <v>1.1590171534538711E-4</v>
      </c>
      <c r="BP661" s="132">
        <f t="shared" si="1012"/>
        <v>8.0602184918731681E-3</v>
      </c>
      <c r="BQ661" s="133">
        <f t="shared" si="1012"/>
        <v>2.0004445432318294E-4</v>
      </c>
      <c r="BR661" s="130">
        <f t="shared" si="1012"/>
        <v>9.2621179376350721E-4</v>
      </c>
      <c r="BS661" s="131">
        <f t="shared" si="1012"/>
        <v>2.5211143325349803E-4</v>
      </c>
      <c r="BT661" s="132">
        <f t="shared" si="1012"/>
        <v>5.9786264105821682E-4</v>
      </c>
      <c r="BU661" s="130">
        <f t="shared" si="1012"/>
        <v>1.0224948875255625E-3</v>
      </c>
      <c r="BV661" s="134">
        <f t="shared" si="1012"/>
        <v>1.4154281670205238E-3</v>
      </c>
      <c r="BW661" s="135">
        <f t="shared" si="1012"/>
        <v>5.6671818650180317E-4</v>
      </c>
      <c r="BX661" s="130">
        <f t="shared" si="1012"/>
        <v>1.0030649205906939E-3</v>
      </c>
      <c r="BY661" s="131">
        <f t="shared" si="1012"/>
        <v>3.3629594042757627E-4</v>
      </c>
      <c r="BZ661" s="132">
        <f t="shared" si="1012"/>
        <v>5.5846722226995449E-4</v>
      </c>
      <c r="CA661" s="133">
        <f t="shared" si="1012"/>
        <v>0</v>
      </c>
      <c r="CB661" s="130">
        <f t="shared" si="1012"/>
        <v>0</v>
      </c>
      <c r="CC661" s="131">
        <f t="shared" si="1012"/>
        <v>0</v>
      </c>
      <c r="CD661" s="132">
        <f t="shared" si="1012"/>
        <v>1.445870233146575E-4</v>
      </c>
      <c r="CE661" s="133">
        <f t="shared" si="1012"/>
        <v>0</v>
      </c>
      <c r="CF661" s="130">
        <f t="shared" si="1012"/>
        <v>0</v>
      </c>
      <c r="CG661" s="131">
        <f t="shared" si="1012"/>
        <v>0</v>
      </c>
      <c r="CH661" s="132">
        <f t="shared" si="1012"/>
        <v>0</v>
      </c>
      <c r="CI661" s="130">
        <f t="shared" si="1012"/>
        <v>0</v>
      </c>
      <c r="CJ661" s="136">
        <f t="shared" si="1012"/>
        <v>3.3578044717847478E-3</v>
      </c>
      <c r="CK661" s="137">
        <f t="shared" si="1012"/>
        <v>1.9421418293210448E-4</v>
      </c>
    </row>
    <row r="662" spans="1:89" ht="14" thickBot="1">
      <c r="A662" s="147" t="s">
        <v>18</v>
      </c>
      <c r="B662" s="199">
        <v>3481</v>
      </c>
      <c r="C662" s="200">
        <v>0</v>
      </c>
      <c r="D662" s="201">
        <v>1127</v>
      </c>
      <c r="E662" s="202">
        <v>70</v>
      </c>
      <c r="F662" s="199">
        <v>429</v>
      </c>
      <c r="G662" s="203">
        <v>23</v>
      </c>
      <c r="H662" s="201">
        <v>1175</v>
      </c>
      <c r="I662" s="202">
        <v>328</v>
      </c>
      <c r="J662" s="199">
        <v>81</v>
      </c>
      <c r="K662" s="203">
        <v>90</v>
      </c>
      <c r="L662" s="201">
        <v>99</v>
      </c>
      <c r="M662" s="199">
        <v>439</v>
      </c>
      <c r="N662" s="204">
        <v>492</v>
      </c>
      <c r="O662" s="205">
        <v>646</v>
      </c>
      <c r="P662" s="199">
        <v>373</v>
      </c>
      <c r="Q662" s="203">
        <v>398</v>
      </c>
      <c r="R662" s="201">
        <v>482</v>
      </c>
      <c r="S662" s="202">
        <v>511</v>
      </c>
      <c r="T662" s="199">
        <v>100</v>
      </c>
      <c r="U662" s="203">
        <v>334</v>
      </c>
      <c r="V662" s="201">
        <v>326</v>
      </c>
      <c r="W662" s="202">
        <v>808</v>
      </c>
      <c r="X662" s="199">
        <v>429</v>
      </c>
      <c r="Y662" s="203">
        <v>476</v>
      </c>
      <c r="Z662" s="201">
        <v>1323</v>
      </c>
      <c r="AA662" s="199">
        <v>660</v>
      </c>
      <c r="AB662" s="173">
        <f>B662+D662+F662+H662+J662+L662+N662+P662+R662+T662+V662+X662+Z662</f>
        <v>9917</v>
      </c>
      <c r="AC662" s="174">
        <f t="shared" si="1011"/>
        <v>4783</v>
      </c>
      <c r="AE662" s="254" t="str">
        <f>$AE$11</f>
        <v>09:00 - 09:59</v>
      </c>
      <c r="AF662" s="127">
        <f>SUMIF($A$9:$A$32,$AE662,B$660:B$683)</f>
        <v>4266</v>
      </c>
      <c r="AG662" s="200">
        <f t="shared" si="1009"/>
        <v>1308</v>
      </c>
      <c r="AH662" s="201">
        <f t="shared" si="1009"/>
        <v>1668</v>
      </c>
      <c r="AI662" s="202">
        <f t="shared" si="1009"/>
        <v>1281</v>
      </c>
      <c r="AJ662" s="199">
        <f t="shared" si="1009"/>
        <v>724</v>
      </c>
      <c r="AK662" s="203">
        <f t="shared" si="1009"/>
        <v>638</v>
      </c>
      <c r="AL662" s="201">
        <f t="shared" si="1009"/>
        <v>1149</v>
      </c>
      <c r="AM662" s="202">
        <f t="shared" si="1009"/>
        <v>2110</v>
      </c>
      <c r="AN662" s="199">
        <f t="shared" si="1009"/>
        <v>354</v>
      </c>
      <c r="AO662" s="203">
        <f t="shared" si="1009"/>
        <v>952</v>
      </c>
      <c r="AP662" s="201">
        <f t="shared" si="1009"/>
        <v>469</v>
      </c>
      <c r="AQ662" s="199">
        <f t="shared" si="1009"/>
        <v>2201</v>
      </c>
      <c r="AR662" s="204">
        <f t="shared" si="1009"/>
        <v>1420</v>
      </c>
      <c r="AS662" s="205">
        <f t="shared" si="1009"/>
        <v>3009</v>
      </c>
      <c r="AT662" s="199">
        <f t="shared" si="1009"/>
        <v>945</v>
      </c>
      <c r="AU662" s="203">
        <f t="shared" si="1009"/>
        <v>1232</v>
      </c>
      <c r="AV662" s="201">
        <f t="shared" si="1009"/>
        <v>1679</v>
      </c>
      <c r="AW662" s="202">
        <f t="shared" si="1009"/>
        <v>1351</v>
      </c>
      <c r="AX662" s="199">
        <f t="shared" si="1009"/>
        <v>348</v>
      </c>
      <c r="AY662" s="203">
        <f t="shared" si="1009"/>
        <v>891</v>
      </c>
      <c r="AZ662" s="201">
        <f t="shared" si="1009"/>
        <v>874</v>
      </c>
      <c r="BA662" s="202">
        <f t="shared" si="1009"/>
        <v>2385</v>
      </c>
      <c r="BB662" s="199">
        <f t="shared" si="1009"/>
        <v>1150</v>
      </c>
      <c r="BC662" s="203">
        <f t="shared" si="1009"/>
        <v>1204</v>
      </c>
      <c r="BD662" s="201">
        <f t="shared" si="1009"/>
        <v>4002</v>
      </c>
      <c r="BE662" s="199">
        <f t="shared" si="1009"/>
        <v>1977</v>
      </c>
      <c r="BF662" s="173">
        <f>SUM(AF662,AH662,AJ662,AL662,AN662,AP662,AR662,AT662,AV662,AX662,AZ662,BB662,BD662)</f>
        <v>19048</v>
      </c>
      <c r="BG662" s="174">
        <f>SUM(AG662,AI662,AK662,AM662,AO662,AQ662,AS662,AU662,AW662,AY662,BA662,BC662,BE662)</f>
        <v>20539</v>
      </c>
      <c r="BI662" s="147" t="s">
        <v>18</v>
      </c>
      <c r="BJ662" s="130">
        <f t="shared" ref="BJ662:CK662" si="1013">B662/B684</f>
        <v>5.8665902656060399E-2</v>
      </c>
      <c r="BK662" s="131">
        <f t="shared" si="1013"/>
        <v>0</v>
      </c>
      <c r="BL662" s="132">
        <f t="shared" si="1013"/>
        <v>4.4424297370806894E-2</v>
      </c>
      <c r="BM662" s="133">
        <f t="shared" si="1013"/>
        <v>3.3252577074723293E-3</v>
      </c>
      <c r="BN662" s="130">
        <f t="shared" si="1013"/>
        <v>3.4175097586234368E-2</v>
      </c>
      <c r="BO662" s="131">
        <f t="shared" si="1013"/>
        <v>2.6657394529439036E-3</v>
      </c>
      <c r="BP662" s="132">
        <f t="shared" si="1013"/>
        <v>3.9135358379962695E-2</v>
      </c>
      <c r="BQ662" s="133">
        <f t="shared" si="1013"/>
        <v>7.2905090020004447E-3</v>
      </c>
      <c r="BR662" s="130">
        <f t="shared" si="1013"/>
        <v>1.2503859215807349E-2</v>
      </c>
      <c r="BS662" s="131">
        <f t="shared" si="1013"/>
        <v>1.1345014496407412E-2</v>
      </c>
      <c r="BT662" s="132">
        <f t="shared" si="1013"/>
        <v>7.398550183095434E-3</v>
      </c>
      <c r="BU662" s="130">
        <f t="shared" si="1013"/>
        <v>1.7955010224948876E-2</v>
      </c>
      <c r="BV662" s="134">
        <f t="shared" si="1013"/>
        <v>1.7409766454352441E-2</v>
      </c>
      <c r="BW662" s="135">
        <f t="shared" si="1013"/>
        <v>1.6640906749098402E-2</v>
      </c>
      <c r="BX662" s="130">
        <f t="shared" si="1013"/>
        <v>2.0785734187796043E-2</v>
      </c>
      <c r="BY662" s="131">
        <f t="shared" si="1013"/>
        <v>1.9120826327167908E-2</v>
      </c>
      <c r="BZ662" s="132">
        <f t="shared" si="1013"/>
        <v>2.0706246241086003E-2</v>
      </c>
      <c r="CA662" s="133">
        <f t="shared" si="1013"/>
        <v>2.1136664460622106E-2</v>
      </c>
      <c r="CB662" s="130">
        <f t="shared" si="1013"/>
        <v>9.9039318609487961E-3</v>
      </c>
      <c r="CC662" s="131">
        <f t="shared" si="1013"/>
        <v>2.7476143468246134E-2</v>
      </c>
      <c r="CD662" s="132">
        <f t="shared" si="1013"/>
        <v>1.1783842400144587E-2</v>
      </c>
      <c r="CE662" s="133">
        <f t="shared" si="1013"/>
        <v>2.5679326235499761E-2</v>
      </c>
      <c r="CF662" s="130">
        <f t="shared" si="1013"/>
        <v>1.5914233779723262E-2</v>
      </c>
      <c r="CG662" s="131">
        <f t="shared" si="1013"/>
        <v>2.9285099052540915E-2</v>
      </c>
      <c r="CH662" s="132">
        <f t="shared" si="1013"/>
        <v>2.2401706796708321E-2</v>
      </c>
      <c r="CI662" s="130">
        <f t="shared" si="1013"/>
        <v>1.2780047634723003E-2</v>
      </c>
      <c r="CJ662" s="136">
        <f t="shared" si="1013"/>
        <v>2.9133286917488493E-2</v>
      </c>
      <c r="CK662" s="137">
        <f t="shared" si="1013"/>
        <v>1.4074642984306905E-2</v>
      </c>
    </row>
    <row r="663" spans="1:89" ht="15" thickTop="1" thickBot="1">
      <c r="A663" s="138" t="s">
        <v>19</v>
      </c>
      <c r="B663" s="192">
        <v>6077</v>
      </c>
      <c r="C663" s="193">
        <v>769</v>
      </c>
      <c r="D663" s="194">
        <v>2402</v>
      </c>
      <c r="E663" s="195">
        <v>705</v>
      </c>
      <c r="F663" s="192">
        <v>928</v>
      </c>
      <c r="G663" s="196">
        <v>298</v>
      </c>
      <c r="H663" s="194">
        <v>1345</v>
      </c>
      <c r="I663" s="195">
        <v>945</v>
      </c>
      <c r="J663" s="192">
        <v>218</v>
      </c>
      <c r="K663" s="196">
        <v>361</v>
      </c>
      <c r="L663" s="194">
        <v>378</v>
      </c>
      <c r="M663" s="192">
        <v>1391</v>
      </c>
      <c r="N663" s="197">
        <v>1327</v>
      </c>
      <c r="O663" s="198">
        <v>2080</v>
      </c>
      <c r="P663" s="192">
        <v>1047</v>
      </c>
      <c r="Q663" s="196">
        <v>1042</v>
      </c>
      <c r="R663" s="194">
        <v>1254</v>
      </c>
      <c r="S663" s="195">
        <v>1405</v>
      </c>
      <c r="T663" s="192">
        <v>261</v>
      </c>
      <c r="U663" s="196">
        <v>1146</v>
      </c>
      <c r="V663" s="194">
        <v>863</v>
      </c>
      <c r="W663" s="195">
        <v>1975</v>
      </c>
      <c r="X663" s="192">
        <v>1072</v>
      </c>
      <c r="Y663" s="196">
        <v>1294</v>
      </c>
      <c r="Z663" s="194">
        <v>3519</v>
      </c>
      <c r="AA663" s="192">
        <v>1899</v>
      </c>
      <c r="AB663" s="173">
        <f>B663+D663+F663+H663+J663+L663+N663+P663+R663+T663+V663+X663+Z663</f>
        <v>20691</v>
      </c>
      <c r="AC663" s="174">
        <f t="shared" si="1011"/>
        <v>15310</v>
      </c>
      <c r="AE663" s="253" t="s">
        <v>13</v>
      </c>
      <c r="AF663" s="20">
        <f t="shared" ref="AF663:BG663" si="1014">SUM(AF660:AF662)</f>
        <v>15621</v>
      </c>
      <c r="AG663" s="21">
        <f t="shared" si="1014"/>
        <v>3347</v>
      </c>
      <c r="AH663" s="20">
        <f t="shared" si="1014"/>
        <v>5372</v>
      </c>
      <c r="AI663" s="21">
        <f t="shared" si="1014"/>
        <v>3747</v>
      </c>
      <c r="AJ663" s="20">
        <f t="shared" si="1014"/>
        <v>2437</v>
      </c>
      <c r="AK663" s="21">
        <f t="shared" si="1014"/>
        <v>1880</v>
      </c>
      <c r="AL663" s="20">
        <f t="shared" si="1014"/>
        <v>3739</v>
      </c>
      <c r="AM663" s="21">
        <f t="shared" si="1014"/>
        <v>6004</v>
      </c>
      <c r="AN663" s="20">
        <f t="shared" si="1014"/>
        <v>1189</v>
      </c>
      <c r="AO663" s="21">
        <f t="shared" si="1014"/>
        <v>2868</v>
      </c>
      <c r="AP663" s="20">
        <f t="shared" si="1014"/>
        <v>1475</v>
      </c>
      <c r="AQ663" s="21">
        <f t="shared" si="1014"/>
        <v>7248</v>
      </c>
      <c r="AR663" s="20">
        <f t="shared" si="1014"/>
        <v>4732</v>
      </c>
      <c r="AS663" s="21">
        <f t="shared" si="1014"/>
        <v>9321</v>
      </c>
      <c r="AT663" s="20">
        <f t="shared" si="1014"/>
        <v>3673</v>
      </c>
      <c r="AU663" s="21">
        <f t="shared" si="1014"/>
        <v>4299</v>
      </c>
      <c r="AV663" s="20">
        <f t="shared" si="1014"/>
        <v>5347</v>
      </c>
      <c r="AW663" s="21">
        <f t="shared" si="1014"/>
        <v>4194</v>
      </c>
      <c r="AX663" s="20">
        <f t="shared" si="1014"/>
        <v>1025</v>
      </c>
      <c r="AY663" s="21">
        <f t="shared" si="1014"/>
        <v>4155</v>
      </c>
      <c r="AZ663" s="20">
        <f t="shared" si="1014"/>
        <v>2874</v>
      </c>
      <c r="BA663" s="21">
        <f t="shared" si="1014"/>
        <v>7600</v>
      </c>
      <c r="BB663" s="20">
        <f t="shared" si="1014"/>
        <v>3923</v>
      </c>
      <c r="BC663" s="21">
        <f t="shared" si="1014"/>
        <v>4498</v>
      </c>
      <c r="BD663" s="20">
        <f t="shared" si="1014"/>
        <v>13247</v>
      </c>
      <c r="BE663" s="21">
        <f t="shared" si="1014"/>
        <v>6919</v>
      </c>
      <c r="BF663" s="175">
        <f t="shared" si="1014"/>
        <v>64654</v>
      </c>
      <c r="BG663" s="176">
        <f t="shared" si="1014"/>
        <v>66080</v>
      </c>
      <c r="BI663" s="138" t="s">
        <v>19</v>
      </c>
      <c r="BJ663" s="130">
        <f t="shared" ref="BJ663:CK663" si="1015">B663/B684</f>
        <v>0.10241674531481731</v>
      </c>
      <c r="BK663" s="131">
        <f t="shared" si="1015"/>
        <v>2.0534045393858478E-2</v>
      </c>
      <c r="BL663" s="132">
        <f t="shared" si="1015"/>
        <v>9.468248649927076E-2</v>
      </c>
      <c r="BM663" s="133">
        <f t="shared" si="1015"/>
        <v>3.3490095482399888E-2</v>
      </c>
      <c r="BN663" s="130">
        <f t="shared" si="1015"/>
        <v>7.392655142197084E-2</v>
      </c>
      <c r="BO663" s="131">
        <f t="shared" si="1015"/>
        <v>3.4538711172925361E-2</v>
      </c>
      <c r="BP663" s="132">
        <f t="shared" si="1015"/>
        <v>4.4797495337063682E-2</v>
      </c>
      <c r="BQ663" s="133">
        <f t="shared" si="1015"/>
        <v>2.1004667703934207E-2</v>
      </c>
      <c r="BR663" s="130">
        <f t="shared" si="1015"/>
        <v>3.3652361840074099E-2</v>
      </c>
      <c r="BS663" s="131">
        <f t="shared" si="1015"/>
        <v>4.55061137022564E-2</v>
      </c>
      <c r="BT663" s="132">
        <f t="shared" si="1015"/>
        <v>2.8249009790000747E-2</v>
      </c>
      <c r="BU663" s="130">
        <f t="shared" si="1015"/>
        <v>5.6891615541922291E-2</v>
      </c>
      <c r="BV663" s="134">
        <f t="shared" si="1015"/>
        <v>4.6956829440905873E-2</v>
      </c>
      <c r="BW663" s="135">
        <f t="shared" si="1015"/>
        <v>5.3580628541988667E-2</v>
      </c>
      <c r="BX663" s="130">
        <f t="shared" si="1015"/>
        <v>5.8344942881025354E-2</v>
      </c>
      <c r="BY663" s="131">
        <f t="shared" si="1015"/>
        <v>5.0060052846504922E-2</v>
      </c>
      <c r="BZ663" s="132">
        <f t="shared" si="1015"/>
        <v>5.3870607440501761E-2</v>
      </c>
      <c r="CA663" s="133">
        <f t="shared" si="1015"/>
        <v>5.8115486432825943E-2</v>
      </c>
      <c r="CB663" s="130">
        <f t="shared" si="1015"/>
        <v>2.584926215707636E-2</v>
      </c>
      <c r="CC663" s="131">
        <f t="shared" si="1015"/>
        <v>9.4274432379072057E-2</v>
      </c>
      <c r="CD663" s="132">
        <f t="shared" si="1015"/>
        <v>3.1194650280137359E-2</v>
      </c>
      <c r="CE663" s="133">
        <f t="shared" si="1015"/>
        <v>6.2768155092960437E-2</v>
      </c>
      <c r="CF663" s="130">
        <f t="shared" si="1015"/>
        <v>3.9767036391289833E-2</v>
      </c>
      <c r="CG663" s="131">
        <f t="shared" si="1015"/>
        <v>7.9611172634428448E-2</v>
      </c>
      <c r="CH663" s="132">
        <f t="shared" si="1015"/>
        <v>5.9585492227979271E-2</v>
      </c>
      <c r="CI663" s="130">
        <f t="shared" si="1015"/>
        <v>3.6771682512634817E-2</v>
      </c>
      <c r="CJ663" s="136">
        <f t="shared" si="1015"/>
        <v>6.078419276089083E-2</v>
      </c>
      <c r="CK663" s="137">
        <f t="shared" si="1015"/>
        <v>4.5051805161977571E-2</v>
      </c>
    </row>
    <row r="664" spans="1:89" ht="14" thickTop="1">
      <c r="A664" s="147" t="s">
        <v>20</v>
      </c>
      <c r="B664" s="199">
        <v>5905</v>
      </c>
      <c r="C664" s="200">
        <v>1117</v>
      </c>
      <c r="D664" s="201">
        <v>1947</v>
      </c>
      <c r="E664" s="202">
        <v>1301</v>
      </c>
      <c r="F664" s="199">
        <v>918</v>
      </c>
      <c r="G664" s="203">
        <v>708</v>
      </c>
      <c r="H664" s="201">
        <v>1200</v>
      </c>
      <c r="I664" s="202">
        <v>1963</v>
      </c>
      <c r="J664" s="199">
        <v>457</v>
      </c>
      <c r="K664" s="203">
        <v>1019</v>
      </c>
      <c r="L664" s="201">
        <v>516</v>
      </c>
      <c r="M664" s="199">
        <v>2171</v>
      </c>
      <c r="N664" s="204">
        <v>1671</v>
      </c>
      <c r="O664" s="205">
        <v>2953</v>
      </c>
      <c r="P664" s="199">
        <v>1496</v>
      </c>
      <c r="Q664" s="203">
        <v>1411</v>
      </c>
      <c r="R664" s="201">
        <v>1927</v>
      </c>
      <c r="S664" s="202">
        <v>1522</v>
      </c>
      <c r="T664" s="199">
        <v>363</v>
      </c>
      <c r="U664" s="203">
        <v>1471</v>
      </c>
      <c r="V664" s="201">
        <v>1121</v>
      </c>
      <c r="W664" s="202">
        <v>2329</v>
      </c>
      <c r="X664" s="199">
        <v>1418</v>
      </c>
      <c r="Y664" s="203">
        <v>1340</v>
      </c>
      <c r="Z664" s="201">
        <v>4747</v>
      </c>
      <c r="AA664" s="199">
        <v>2337</v>
      </c>
      <c r="AB664" s="173">
        <f t="shared" ref="AB664:AB680" si="1016">B664+D664+F664+H664+J664+L664+N664+P664+R664+T664+V664+X664+Z664</f>
        <v>23686</v>
      </c>
      <c r="AC664" s="174">
        <f t="shared" si="1011"/>
        <v>21642</v>
      </c>
      <c r="BI664" s="147" t="s">
        <v>20</v>
      </c>
      <c r="BJ664" s="130">
        <f t="shared" ref="BJ664:CK664" si="1017">B664/B684</f>
        <v>9.951799919104759E-2</v>
      </c>
      <c r="BK664" s="131">
        <f t="shared" si="1017"/>
        <v>2.9826435246995995E-2</v>
      </c>
      <c r="BL664" s="132">
        <f t="shared" si="1017"/>
        <v>7.6747211163230716E-2</v>
      </c>
      <c r="BM664" s="133">
        <f t="shared" si="1017"/>
        <v>6.1802289677450002E-2</v>
      </c>
      <c r="BN664" s="130">
        <f t="shared" si="1017"/>
        <v>7.3129929100613403E-2</v>
      </c>
      <c r="BO664" s="131">
        <f t="shared" si="1017"/>
        <v>8.2058414464534074E-2</v>
      </c>
      <c r="BP664" s="132">
        <f t="shared" si="1017"/>
        <v>3.9968025579536368E-2</v>
      </c>
      <c r="BQ664" s="133">
        <f t="shared" si="1017"/>
        <v>4.3631918204045342E-2</v>
      </c>
      <c r="BR664" s="130">
        <f t="shared" si="1017"/>
        <v>7.0546464958320468E-2</v>
      </c>
      <c r="BS664" s="131">
        <f t="shared" si="1017"/>
        <v>0.12845077524265724</v>
      </c>
      <c r="BT664" s="132">
        <f t="shared" si="1017"/>
        <v>3.8562140348254989E-2</v>
      </c>
      <c r="BU664" s="130">
        <f t="shared" si="1017"/>
        <v>8.8793456032719834E-2</v>
      </c>
      <c r="BV664" s="134">
        <f t="shared" si="1017"/>
        <v>5.9129511677282379E-2</v>
      </c>
      <c r="BW664" s="135">
        <f t="shared" si="1017"/>
        <v>7.6069036579082941E-2</v>
      </c>
      <c r="BX664" s="130">
        <f t="shared" si="1017"/>
        <v>8.3365840066870991E-2</v>
      </c>
      <c r="BY664" s="131">
        <f t="shared" si="1017"/>
        <v>6.7787653134758583E-2</v>
      </c>
      <c r="BZ664" s="132">
        <f t="shared" si="1017"/>
        <v>8.2782025947246332E-2</v>
      </c>
      <c r="CA664" s="133">
        <f t="shared" si="1017"/>
        <v>6.2954996690933157E-2</v>
      </c>
      <c r="CB664" s="130">
        <f t="shared" si="1017"/>
        <v>3.5951272655244129E-2</v>
      </c>
      <c r="CC664" s="131">
        <f t="shared" si="1017"/>
        <v>0.12101020072392234</v>
      </c>
      <c r="CD664" s="132">
        <f t="shared" si="1017"/>
        <v>4.0520513283932767E-2</v>
      </c>
      <c r="CE664" s="133">
        <f t="shared" si="1017"/>
        <v>7.4018750993167015E-2</v>
      </c>
      <c r="CF664" s="130">
        <f t="shared" si="1017"/>
        <v>5.2602292539971063E-2</v>
      </c>
      <c r="CG664" s="131">
        <f t="shared" si="1017"/>
        <v>8.2441245231942906E-2</v>
      </c>
      <c r="CH664" s="132">
        <f t="shared" si="1017"/>
        <v>8.03786108571235E-2</v>
      </c>
      <c r="CI664" s="130">
        <f t="shared" si="1017"/>
        <v>4.5252986852041904E-2</v>
      </c>
      <c r="CJ664" s="136">
        <f t="shared" si="1017"/>
        <v>6.9582639298944482E-2</v>
      </c>
      <c r="CK664" s="137">
        <f t="shared" si="1017"/>
        <v>6.3684596166918267E-2</v>
      </c>
    </row>
    <row r="665" spans="1:89" ht="14" thickBot="1">
      <c r="A665" s="138" t="s">
        <v>21</v>
      </c>
      <c r="B665" s="192">
        <v>5450</v>
      </c>
      <c r="C665" s="193">
        <v>922</v>
      </c>
      <c r="D665" s="194">
        <v>1757</v>
      </c>
      <c r="E665" s="195">
        <v>1165</v>
      </c>
      <c r="F665" s="192">
        <v>795</v>
      </c>
      <c r="G665" s="196">
        <v>534</v>
      </c>
      <c r="H665" s="194">
        <v>1390</v>
      </c>
      <c r="I665" s="195">
        <v>1931</v>
      </c>
      <c r="J665" s="192">
        <v>378</v>
      </c>
      <c r="K665" s="196">
        <v>897</v>
      </c>
      <c r="L665" s="194">
        <v>490</v>
      </c>
      <c r="M665" s="192">
        <v>2876</v>
      </c>
      <c r="N665" s="197">
        <v>1641</v>
      </c>
      <c r="O665" s="198">
        <v>3359</v>
      </c>
      <c r="P665" s="192">
        <v>1232</v>
      </c>
      <c r="Q665" s="196">
        <v>1656</v>
      </c>
      <c r="R665" s="194">
        <v>1741</v>
      </c>
      <c r="S665" s="195">
        <v>1321</v>
      </c>
      <c r="T665" s="192">
        <v>314</v>
      </c>
      <c r="U665" s="196">
        <v>1793</v>
      </c>
      <c r="V665" s="194">
        <v>879</v>
      </c>
      <c r="W665" s="195">
        <v>2886</v>
      </c>
      <c r="X665" s="192">
        <v>1355</v>
      </c>
      <c r="Y665" s="196">
        <v>1954</v>
      </c>
      <c r="Z665" s="194">
        <v>4498</v>
      </c>
      <c r="AA665" s="192">
        <v>2605</v>
      </c>
      <c r="AB665" s="173">
        <f t="shared" si="1016"/>
        <v>21920</v>
      </c>
      <c r="AC665" s="174">
        <f t="shared" si="1011"/>
        <v>23899</v>
      </c>
      <c r="AE665" s="246" t="s">
        <v>88</v>
      </c>
      <c r="BI665" s="138" t="s">
        <v>21</v>
      </c>
      <c r="BJ665" s="130">
        <f t="shared" ref="BJ665:CK665" si="1018">B665/B684</f>
        <v>9.1849804503168403E-2</v>
      </c>
      <c r="BK665" s="131">
        <f t="shared" si="1018"/>
        <v>2.4619492656875835E-2</v>
      </c>
      <c r="BL665" s="132">
        <f t="shared" si="1018"/>
        <v>6.92577555284008E-2</v>
      </c>
      <c r="BM665" s="133">
        <f t="shared" si="1018"/>
        <v>5.5341788988646619E-2</v>
      </c>
      <c r="BN665" s="130">
        <f t="shared" si="1018"/>
        <v>6.3331474547916836E-2</v>
      </c>
      <c r="BO665" s="131">
        <f t="shared" si="1018"/>
        <v>6.1891515994436715E-2</v>
      </c>
      <c r="BP665" s="132">
        <f t="shared" si="1018"/>
        <v>4.6296296296296294E-2</v>
      </c>
      <c r="BQ665" s="133">
        <f t="shared" si="1018"/>
        <v>4.2920649033118471E-2</v>
      </c>
      <c r="BR665" s="130">
        <f t="shared" si="1018"/>
        <v>5.8351343007100959E-2</v>
      </c>
      <c r="BS665" s="131">
        <f t="shared" si="1018"/>
        <v>0.11307197781419387</v>
      </c>
      <c r="BT665" s="132">
        <f t="shared" si="1018"/>
        <v>3.6619086764815782E-2</v>
      </c>
      <c r="BU665" s="130">
        <f t="shared" si="1018"/>
        <v>0.11762781186094069</v>
      </c>
      <c r="BV665" s="134">
        <f t="shared" si="1018"/>
        <v>5.8067940552016986E-2</v>
      </c>
      <c r="BW665" s="135">
        <f t="shared" si="1018"/>
        <v>8.6527563111798045E-2</v>
      </c>
      <c r="BX665" s="130">
        <f t="shared" si="1018"/>
        <v>6.8654221231540816E-2</v>
      </c>
      <c r="BY665" s="131">
        <f t="shared" si="1018"/>
        <v>7.9558011049723751E-2</v>
      </c>
      <c r="BZ665" s="132">
        <f t="shared" si="1018"/>
        <v>7.479164876707621E-2</v>
      </c>
      <c r="CA665" s="133">
        <f t="shared" si="1018"/>
        <v>5.46409662475182E-2</v>
      </c>
      <c r="CB665" s="130">
        <f t="shared" si="1018"/>
        <v>3.1098346043379223E-2</v>
      </c>
      <c r="CC665" s="131">
        <f t="shared" si="1018"/>
        <v>0.14749917736097401</v>
      </c>
      <c r="CD665" s="132">
        <f t="shared" si="1018"/>
        <v>3.1772998373395984E-2</v>
      </c>
      <c r="CE665" s="133">
        <f t="shared" si="1018"/>
        <v>9.1720959796599402E-2</v>
      </c>
      <c r="CF665" s="130">
        <f t="shared" si="1018"/>
        <v>5.0265237229662058E-2</v>
      </c>
      <c r="CG665" s="131">
        <f t="shared" si="1018"/>
        <v>0.12021656207702719</v>
      </c>
      <c r="CH665" s="132">
        <f t="shared" si="1018"/>
        <v>7.6162416607402889E-2</v>
      </c>
      <c r="CI665" s="130">
        <f t="shared" si="1018"/>
        <v>5.0442460740080942E-2</v>
      </c>
      <c r="CJ665" s="136">
        <f t="shared" si="1018"/>
        <v>6.4394640438776615E-2</v>
      </c>
      <c r="CK665" s="137">
        <f t="shared" si="1018"/>
        <v>7.0326132695369165E-2</v>
      </c>
    </row>
    <row r="666" spans="1:89" ht="15" thickTop="1" thickBot="1">
      <c r="A666" s="147" t="s">
        <v>22</v>
      </c>
      <c r="B666" s="199">
        <v>4266</v>
      </c>
      <c r="C666" s="200">
        <v>1308</v>
      </c>
      <c r="D666" s="201">
        <v>1668</v>
      </c>
      <c r="E666" s="202">
        <v>1281</v>
      </c>
      <c r="F666" s="199">
        <v>724</v>
      </c>
      <c r="G666" s="203">
        <v>638</v>
      </c>
      <c r="H666" s="201">
        <v>1149</v>
      </c>
      <c r="I666" s="202">
        <v>2110</v>
      </c>
      <c r="J666" s="199">
        <v>354</v>
      </c>
      <c r="K666" s="203">
        <v>952</v>
      </c>
      <c r="L666" s="201">
        <v>469</v>
      </c>
      <c r="M666" s="199">
        <v>2201</v>
      </c>
      <c r="N666" s="204">
        <v>1420</v>
      </c>
      <c r="O666" s="205">
        <v>3009</v>
      </c>
      <c r="P666" s="199">
        <v>945</v>
      </c>
      <c r="Q666" s="203">
        <v>1232</v>
      </c>
      <c r="R666" s="201">
        <v>1679</v>
      </c>
      <c r="S666" s="202">
        <v>1351</v>
      </c>
      <c r="T666" s="199">
        <v>348</v>
      </c>
      <c r="U666" s="203">
        <v>891</v>
      </c>
      <c r="V666" s="201">
        <v>874</v>
      </c>
      <c r="W666" s="202">
        <v>2385</v>
      </c>
      <c r="X666" s="199">
        <v>1150</v>
      </c>
      <c r="Y666" s="203">
        <v>1204</v>
      </c>
      <c r="Z666" s="201">
        <v>4002</v>
      </c>
      <c r="AA666" s="199">
        <v>1977</v>
      </c>
      <c r="AB666" s="173">
        <f t="shared" si="1016"/>
        <v>19048</v>
      </c>
      <c r="AC666" s="174">
        <f t="shared" si="1011"/>
        <v>20539</v>
      </c>
      <c r="AE666" s="315" t="s">
        <v>0</v>
      </c>
      <c r="AF666" s="309" t="s">
        <v>1</v>
      </c>
      <c r="AG666" s="310"/>
      <c r="AH666" s="309" t="s">
        <v>2</v>
      </c>
      <c r="AI666" s="310"/>
      <c r="AJ666" s="309" t="s">
        <v>3</v>
      </c>
      <c r="AK666" s="310"/>
      <c r="AL666" s="309" t="s">
        <v>4</v>
      </c>
      <c r="AM666" s="310"/>
      <c r="AN666" s="309" t="s">
        <v>5</v>
      </c>
      <c r="AO666" s="310"/>
      <c r="AP666" s="309" t="s">
        <v>6</v>
      </c>
      <c r="AQ666" s="310"/>
      <c r="AR666" s="309" t="s">
        <v>7</v>
      </c>
      <c r="AS666" s="310"/>
      <c r="AT666" s="309" t="s">
        <v>8</v>
      </c>
      <c r="AU666" s="310"/>
      <c r="AV666" s="309" t="s">
        <v>9</v>
      </c>
      <c r="AW666" s="310"/>
      <c r="AX666" s="309" t="s">
        <v>10</v>
      </c>
      <c r="AY666" s="310"/>
      <c r="AZ666" s="309" t="s">
        <v>11</v>
      </c>
      <c r="BA666" s="310"/>
      <c r="BB666" s="309" t="s">
        <v>12</v>
      </c>
      <c r="BC666" s="310"/>
      <c r="BD666" s="311" t="s">
        <v>40</v>
      </c>
      <c r="BE666" s="312"/>
      <c r="BF666" s="313" t="s">
        <v>41</v>
      </c>
      <c r="BG666" s="314"/>
      <c r="BI666" s="147" t="s">
        <v>22</v>
      </c>
      <c r="BJ666" s="130">
        <f t="shared" ref="BJ666:CK666" si="1019">B666/B684</f>
        <v>7.1895645139544287E-2</v>
      </c>
      <c r="BK666" s="131">
        <f t="shared" si="1019"/>
        <v>3.4926568758344462E-2</v>
      </c>
      <c r="BL666" s="132">
        <f t="shared" si="1019"/>
        <v>6.5749536836296266E-2</v>
      </c>
      <c r="BM666" s="133">
        <f t="shared" si="1019"/>
        <v>6.0852216046743624E-2</v>
      </c>
      <c r="BN666" s="130">
        <f t="shared" si="1019"/>
        <v>5.7675456066278975E-2</v>
      </c>
      <c r="BO666" s="131">
        <f t="shared" si="1019"/>
        <v>7.3945294390356978E-2</v>
      </c>
      <c r="BP666" s="132">
        <f t="shared" si="1019"/>
        <v>3.8269384492406078E-2</v>
      </c>
      <c r="BQ666" s="133">
        <f t="shared" si="1019"/>
        <v>4.6899310957990666E-2</v>
      </c>
      <c r="BR666" s="130">
        <f t="shared" si="1019"/>
        <v>5.4646495832046928E-2</v>
      </c>
      <c r="BS666" s="131">
        <f t="shared" si="1019"/>
        <v>0.12000504222866507</v>
      </c>
      <c r="BT666" s="132">
        <f t="shared" si="1019"/>
        <v>3.5049697332037964E-2</v>
      </c>
      <c r="BU666" s="130">
        <f t="shared" si="1019"/>
        <v>9.0020449897750515E-2</v>
      </c>
      <c r="BV666" s="134">
        <f t="shared" si="1019"/>
        <v>5.024769992922859E-2</v>
      </c>
      <c r="BW666" s="135">
        <f t="shared" si="1019"/>
        <v>7.7511591962905718E-2</v>
      </c>
      <c r="BX666" s="130">
        <f t="shared" si="1019"/>
        <v>5.2660908331011426E-2</v>
      </c>
      <c r="BY666" s="131">
        <f t="shared" si="1019"/>
        <v>5.9188085515253425E-2</v>
      </c>
      <c r="BZ666" s="132">
        <f t="shared" si="1019"/>
        <v>7.2128189707019508E-2</v>
      </c>
      <c r="CA666" s="133">
        <f t="shared" si="1019"/>
        <v>5.5881866313699534E-2</v>
      </c>
      <c r="CB666" s="130">
        <f t="shared" si="1019"/>
        <v>3.4465682876101814E-2</v>
      </c>
      <c r="CC666" s="131">
        <f t="shared" si="1019"/>
        <v>7.3297137216189537E-2</v>
      </c>
      <c r="CD666" s="132">
        <f t="shared" si="1019"/>
        <v>3.1592264594252663E-2</v>
      </c>
      <c r="CE666" s="133">
        <f t="shared" si="1019"/>
        <v>7.5798506276815503E-2</v>
      </c>
      <c r="CF666" s="130">
        <f t="shared" si="1019"/>
        <v>4.266053344214861E-2</v>
      </c>
      <c r="CG666" s="131">
        <f t="shared" si="1019"/>
        <v>7.407407407407407E-2</v>
      </c>
      <c r="CH666" s="132">
        <f t="shared" si="1019"/>
        <v>6.7763893122015639E-2</v>
      </c>
      <c r="CI666" s="130">
        <f t="shared" si="1019"/>
        <v>3.8282051778556626E-2</v>
      </c>
      <c r="CJ666" s="136">
        <f t="shared" si="1019"/>
        <v>5.5957532439681434E-2</v>
      </c>
      <c r="CK666" s="137">
        <f t="shared" si="1019"/>
        <v>6.043886520064385E-2</v>
      </c>
    </row>
    <row r="667" spans="1:89" ht="15" thickTop="1" thickBot="1">
      <c r="A667" s="138" t="s">
        <v>23</v>
      </c>
      <c r="B667" s="192">
        <v>3946</v>
      </c>
      <c r="C667" s="193">
        <v>1398</v>
      </c>
      <c r="D667" s="194">
        <v>1657</v>
      </c>
      <c r="E667" s="195">
        <v>1020</v>
      </c>
      <c r="F667" s="192">
        <v>726</v>
      </c>
      <c r="G667" s="196">
        <v>488</v>
      </c>
      <c r="H667" s="194">
        <v>1841</v>
      </c>
      <c r="I667" s="195">
        <v>2023</v>
      </c>
      <c r="J667" s="192">
        <v>284</v>
      </c>
      <c r="K667" s="196">
        <v>778</v>
      </c>
      <c r="L667" s="194">
        <v>438</v>
      </c>
      <c r="M667" s="192">
        <v>2017</v>
      </c>
      <c r="N667" s="197">
        <v>1354</v>
      </c>
      <c r="O667" s="198">
        <v>2742</v>
      </c>
      <c r="P667" s="192">
        <v>859</v>
      </c>
      <c r="Q667" s="196">
        <v>1227</v>
      </c>
      <c r="R667" s="194">
        <v>1388</v>
      </c>
      <c r="S667" s="195">
        <v>1394</v>
      </c>
      <c r="T667" s="192">
        <v>379</v>
      </c>
      <c r="U667" s="196">
        <v>878</v>
      </c>
      <c r="V667" s="194">
        <v>767</v>
      </c>
      <c r="W667" s="195">
        <v>2233</v>
      </c>
      <c r="X667" s="192">
        <v>1040</v>
      </c>
      <c r="Y667" s="196">
        <v>1031</v>
      </c>
      <c r="Z667" s="194">
        <v>3157</v>
      </c>
      <c r="AA667" s="192">
        <v>2700</v>
      </c>
      <c r="AB667" s="173">
        <f t="shared" si="1016"/>
        <v>17836</v>
      </c>
      <c r="AC667" s="174">
        <f t="shared" si="1011"/>
        <v>19929</v>
      </c>
      <c r="AE667" s="316"/>
      <c r="AF667" s="117" t="s">
        <v>14</v>
      </c>
      <c r="AG667" s="118" t="s">
        <v>15</v>
      </c>
      <c r="AH667" s="119" t="s">
        <v>14</v>
      </c>
      <c r="AI667" s="120" t="s">
        <v>15</v>
      </c>
      <c r="AJ667" s="117" t="s">
        <v>14</v>
      </c>
      <c r="AK667" s="118" t="s">
        <v>15</v>
      </c>
      <c r="AL667" s="119" t="s">
        <v>14</v>
      </c>
      <c r="AM667" s="120" t="s">
        <v>15</v>
      </c>
      <c r="AN667" s="117" t="s">
        <v>14</v>
      </c>
      <c r="AO667" s="118" t="s">
        <v>15</v>
      </c>
      <c r="AP667" s="119" t="s">
        <v>14</v>
      </c>
      <c r="AQ667" s="117" t="s">
        <v>15</v>
      </c>
      <c r="AR667" s="121" t="s">
        <v>14</v>
      </c>
      <c r="AS667" s="122" t="s">
        <v>15</v>
      </c>
      <c r="AT667" s="117" t="s">
        <v>14</v>
      </c>
      <c r="AU667" s="118" t="s">
        <v>15</v>
      </c>
      <c r="AV667" s="119" t="s">
        <v>14</v>
      </c>
      <c r="AW667" s="120" t="s">
        <v>15</v>
      </c>
      <c r="AX667" s="117" t="s">
        <v>14</v>
      </c>
      <c r="AY667" s="118" t="s">
        <v>15</v>
      </c>
      <c r="AZ667" s="119" t="s">
        <v>14</v>
      </c>
      <c r="BA667" s="120" t="s">
        <v>15</v>
      </c>
      <c r="BB667" s="117" t="s">
        <v>14</v>
      </c>
      <c r="BC667" s="118" t="s">
        <v>15</v>
      </c>
      <c r="BD667" s="28" t="s">
        <v>14</v>
      </c>
      <c r="BE667" s="123" t="s">
        <v>15</v>
      </c>
      <c r="BF667" s="177" t="s">
        <v>14</v>
      </c>
      <c r="BG667" s="178" t="s">
        <v>15</v>
      </c>
      <c r="BI667" s="138" t="s">
        <v>23</v>
      </c>
      <c r="BJ667" s="130">
        <f t="shared" ref="BJ667:CK667" si="1020">B667/B684</f>
        <v>6.6502629095321564E-2</v>
      </c>
      <c r="BK667" s="131">
        <f t="shared" si="1020"/>
        <v>3.7329773030707607E-2</v>
      </c>
      <c r="BL667" s="132">
        <f t="shared" si="1020"/>
        <v>6.5315936773227168E-2</v>
      </c>
      <c r="BM667" s="133">
        <f t="shared" si="1020"/>
        <v>4.8453755166025368E-2</v>
      </c>
      <c r="BN667" s="130">
        <f t="shared" si="1020"/>
        <v>5.7834780530550467E-2</v>
      </c>
      <c r="BO667" s="131">
        <f t="shared" si="1020"/>
        <v>5.6560037088548912E-2</v>
      </c>
      <c r="BP667" s="132">
        <f t="shared" si="1020"/>
        <v>6.1317612576605382E-2</v>
      </c>
      <c r="BQ667" s="133">
        <f t="shared" si="1020"/>
        <v>4.4965547899533227E-2</v>
      </c>
      <c r="BR667" s="130">
        <f t="shared" si="1020"/>
        <v>4.3840691571472676E-2</v>
      </c>
      <c r="BS667" s="131">
        <f t="shared" si="1020"/>
        <v>9.8071347535610739E-2</v>
      </c>
      <c r="BT667" s="132">
        <f t="shared" si="1020"/>
        <v>3.2732979597937376E-2</v>
      </c>
      <c r="BU667" s="130">
        <f t="shared" si="1020"/>
        <v>8.2494887525562374E-2</v>
      </c>
      <c r="BV667" s="134">
        <f t="shared" si="1020"/>
        <v>4.7912243453644726E-2</v>
      </c>
      <c r="BW667" s="135">
        <f t="shared" si="1020"/>
        <v>7.0633693972179293E-2</v>
      </c>
      <c r="BX667" s="130">
        <f t="shared" si="1020"/>
        <v>4.7868487043744773E-2</v>
      </c>
      <c r="BY667" s="131">
        <f t="shared" si="1020"/>
        <v>5.8947874129233725E-2</v>
      </c>
      <c r="BZ667" s="132">
        <f t="shared" si="1020"/>
        <v>5.9627115731592059E-2</v>
      </c>
      <c r="CA667" s="133">
        <f t="shared" si="1020"/>
        <v>5.7660489741892786E-2</v>
      </c>
      <c r="CB667" s="130">
        <f t="shared" si="1020"/>
        <v>3.753590175299594E-2</v>
      </c>
      <c r="CC667" s="131">
        <f t="shared" si="1020"/>
        <v>7.2227706482395529E-2</v>
      </c>
      <c r="CD667" s="132">
        <f t="shared" si="1020"/>
        <v>2.7724561720585579E-2</v>
      </c>
      <c r="CE667" s="133">
        <f t="shared" si="1020"/>
        <v>7.0967741935483872E-2</v>
      </c>
      <c r="CF667" s="130">
        <f t="shared" si="1020"/>
        <v>3.8579960678117003E-2</v>
      </c>
      <c r="CG667" s="131">
        <f t="shared" si="1020"/>
        <v>6.3430540174726227E-2</v>
      </c>
      <c r="CH667" s="132">
        <f t="shared" si="1020"/>
        <v>5.3455924684208747E-2</v>
      </c>
      <c r="CI667" s="130">
        <f t="shared" si="1020"/>
        <v>5.2282013051139553E-2</v>
      </c>
      <c r="CJ667" s="136">
        <f t="shared" si="1020"/>
        <v>5.2397025860676086E-2</v>
      </c>
      <c r="CK667" s="137">
        <f t="shared" si="1020"/>
        <v>5.864385532808955E-2</v>
      </c>
    </row>
    <row r="668" spans="1:89" ht="14" thickTop="1">
      <c r="A668" s="147" t="s">
        <v>24</v>
      </c>
      <c r="B668" s="206">
        <v>3837</v>
      </c>
      <c r="C668" s="200">
        <v>1365</v>
      </c>
      <c r="D668" s="201">
        <v>1602</v>
      </c>
      <c r="E668" s="202">
        <v>880</v>
      </c>
      <c r="F668" s="199">
        <v>806</v>
      </c>
      <c r="G668" s="203">
        <v>417</v>
      </c>
      <c r="H668" s="201">
        <v>1924</v>
      </c>
      <c r="I668" s="202">
        <v>1950</v>
      </c>
      <c r="J668" s="199">
        <v>320</v>
      </c>
      <c r="K668" s="203">
        <v>531</v>
      </c>
      <c r="L668" s="201">
        <v>491</v>
      </c>
      <c r="M668" s="199">
        <v>1481</v>
      </c>
      <c r="N668" s="204">
        <v>1326</v>
      </c>
      <c r="O668" s="207">
        <v>2307</v>
      </c>
      <c r="P668" s="199">
        <v>738</v>
      </c>
      <c r="Q668" s="203">
        <v>939</v>
      </c>
      <c r="R668" s="201">
        <v>1293</v>
      </c>
      <c r="S668" s="202">
        <v>1072</v>
      </c>
      <c r="T668" s="199">
        <v>425</v>
      </c>
      <c r="U668" s="203">
        <v>624</v>
      </c>
      <c r="V668" s="201">
        <v>914</v>
      </c>
      <c r="W668" s="208">
        <v>2091</v>
      </c>
      <c r="X668" s="199">
        <v>1030</v>
      </c>
      <c r="Y668" s="203">
        <v>850</v>
      </c>
      <c r="Z668" s="201">
        <v>3185</v>
      </c>
      <c r="AA668" s="199">
        <v>2397</v>
      </c>
      <c r="AB668" s="173">
        <f t="shared" si="1016"/>
        <v>17891</v>
      </c>
      <c r="AC668" s="174">
        <f t="shared" si="1011"/>
        <v>16904</v>
      </c>
      <c r="AE668" s="254" t="str">
        <f>$AE$17</f>
        <v>17:00 - 17:59</v>
      </c>
      <c r="AF668" s="127">
        <f t="shared" ref="AF668:AO670" si="1021">SUMIF($A$9:$A$32,$AE668,B$660:B$683)</f>
        <v>2859</v>
      </c>
      <c r="AG668" s="189">
        <f t="shared" si="1021"/>
        <v>3583</v>
      </c>
      <c r="AH668" s="128">
        <f t="shared" si="1021"/>
        <v>1938</v>
      </c>
      <c r="AI668" s="181">
        <f t="shared" si="1021"/>
        <v>1641</v>
      </c>
      <c r="AJ668" s="127">
        <f t="shared" si="1021"/>
        <v>1086</v>
      </c>
      <c r="AK668" s="129">
        <f t="shared" si="1021"/>
        <v>671</v>
      </c>
      <c r="AL668" s="128">
        <f t="shared" si="1021"/>
        <v>2377</v>
      </c>
      <c r="AM668" s="181">
        <f t="shared" si="1021"/>
        <v>3946</v>
      </c>
      <c r="AN668" s="127">
        <f t="shared" si="1021"/>
        <v>723</v>
      </c>
      <c r="AO668" s="129">
        <f t="shared" si="1021"/>
        <v>295</v>
      </c>
      <c r="AP668" s="128">
        <f t="shared" ref="AP668:AY670" si="1022">SUMIF($A$9:$A$32,$AE668,L$660:L$683)</f>
        <v>1609</v>
      </c>
      <c r="AQ668" s="127">
        <f t="shared" si="1022"/>
        <v>1142</v>
      </c>
      <c r="AR668" s="180">
        <f t="shared" si="1022"/>
        <v>2457</v>
      </c>
      <c r="AS668" s="182">
        <f t="shared" si="1022"/>
        <v>2001</v>
      </c>
      <c r="AT668" s="127">
        <f t="shared" si="1022"/>
        <v>1441</v>
      </c>
      <c r="AU668" s="129">
        <f t="shared" si="1022"/>
        <v>1295</v>
      </c>
      <c r="AV668" s="128">
        <f t="shared" si="1022"/>
        <v>1471</v>
      </c>
      <c r="AW668" s="181">
        <f t="shared" si="1022"/>
        <v>1784</v>
      </c>
      <c r="AX668" s="127">
        <f t="shared" si="1022"/>
        <v>1107</v>
      </c>
      <c r="AY668" s="129">
        <f t="shared" si="1022"/>
        <v>426</v>
      </c>
      <c r="AZ668" s="128">
        <f t="shared" ref="AZ668:BE670" si="1023">SUMIF($A$9:$A$32,$AE668,V$660:V$683)</f>
        <v>2397</v>
      </c>
      <c r="BA668" s="181">
        <f t="shared" si="1023"/>
        <v>1669</v>
      </c>
      <c r="BB668" s="127">
        <f t="shared" si="1023"/>
        <v>3210</v>
      </c>
      <c r="BC668" s="129">
        <f t="shared" si="1023"/>
        <v>732</v>
      </c>
      <c r="BD668" s="187">
        <f t="shared" si="1023"/>
        <v>4537</v>
      </c>
      <c r="BE668" s="188">
        <f t="shared" si="1023"/>
        <v>3986</v>
      </c>
      <c r="BF668" s="171">
        <f>AF668+AH668+AJ668+AL668+AN668+AP668+AR668+AT668+AV668+AX668+AZ668+BB668+BD668</f>
        <v>27212</v>
      </c>
      <c r="BG668" s="172">
        <f>AG668+AI668+AK668+AM668+AO668+AQ668+AS668+AU668+AW668+AY668+BA668+BC668+BE668</f>
        <v>23171</v>
      </c>
      <c r="BI668" s="147" t="s">
        <v>24</v>
      </c>
      <c r="BJ668" s="130">
        <f t="shared" ref="BJ668:CK668" si="1024">B668/B684</f>
        <v>6.4665633005258197E-2</v>
      </c>
      <c r="BK668" s="131">
        <f t="shared" si="1024"/>
        <v>3.6448598130841121E-2</v>
      </c>
      <c r="BL668" s="132">
        <f t="shared" si="1024"/>
        <v>6.3147936457881665E-2</v>
      </c>
      <c r="BM668" s="133">
        <f t="shared" si="1024"/>
        <v>4.180323975108071E-2</v>
      </c>
      <c r="BN668" s="130">
        <f t="shared" si="1024"/>
        <v>6.4207759101410022E-2</v>
      </c>
      <c r="BO668" s="131">
        <f t="shared" si="1024"/>
        <v>4.8331015299026427E-2</v>
      </c>
      <c r="BP668" s="132">
        <f t="shared" si="1024"/>
        <v>6.4082067679189975E-2</v>
      </c>
      <c r="BQ668" s="133">
        <f t="shared" si="1024"/>
        <v>4.33429651033563E-2</v>
      </c>
      <c r="BR668" s="130">
        <f t="shared" si="1024"/>
        <v>4.9397962334053719E-2</v>
      </c>
      <c r="BS668" s="131">
        <f t="shared" si="1024"/>
        <v>6.6935585528803729E-2</v>
      </c>
      <c r="BT668" s="132">
        <f t="shared" si="1024"/>
        <v>3.6693819594948059E-2</v>
      </c>
      <c r="BU668" s="130">
        <f t="shared" si="1024"/>
        <v>6.0572597137014315E-2</v>
      </c>
      <c r="BV668" s="134">
        <f t="shared" si="1024"/>
        <v>4.6921443736730364E-2</v>
      </c>
      <c r="BW668" s="135">
        <f t="shared" si="1024"/>
        <v>5.9428129829984543E-2</v>
      </c>
      <c r="BX668" s="130">
        <f t="shared" si="1024"/>
        <v>4.1125661744218445E-2</v>
      </c>
      <c r="BY668" s="131">
        <f t="shared" si="1024"/>
        <v>4.511169829449916E-2</v>
      </c>
      <c r="BZ668" s="132">
        <f t="shared" si="1024"/>
        <v>5.5546009107311625E-2</v>
      </c>
      <c r="CA668" s="133">
        <f t="shared" si="1024"/>
        <v>4.4341495698213107E-2</v>
      </c>
      <c r="CB668" s="130">
        <f t="shared" si="1024"/>
        <v>4.2091710409032389E-2</v>
      </c>
      <c r="CC668" s="131">
        <f t="shared" si="1024"/>
        <v>5.1332675222112538E-2</v>
      </c>
      <c r="CD668" s="132">
        <f t="shared" si="1024"/>
        <v>3.3038134827399243E-2</v>
      </c>
      <c r="CE668" s="133">
        <f t="shared" si="1024"/>
        <v>6.6454791037660887E-2</v>
      </c>
      <c r="CF668" s="130">
        <f t="shared" si="1024"/>
        <v>3.8208999517750489E-2</v>
      </c>
      <c r="CG668" s="131">
        <f t="shared" si="1024"/>
        <v>5.2294819736680202E-2</v>
      </c>
      <c r="CH668" s="132">
        <f t="shared" si="1024"/>
        <v>5.3930034880964477E-2</v>
      </c>
      <c r="CI668" s="130">
        <f t="shared" si="1024"/>
        <v>4.6414809364289447E-2</v>
      </c>
      <c r="CJ668" s="136">
        <f t="shared" si="1024"/>
        <v>5.2558600004112797E-2</v>
      </c>
      <c r="CK668" s="137">
        <f t="shared" si="1024"/>
        <v>4.974237194370143E-2</v>
      </c>
    </row>
    <row r="669" spans="1:89">
      <c r="A669" s="138" t="s">
        <v>25</v>
      </c>
      <c r="B669" s="209">
        <v>3761</v>
      </c>
      <c r="C669" s="193">
        <v>1406</v>
      </c>
      <c r="D669" s="194">
        <v>1550</v>
      </c>
      <c r="E669" s="195">
        <v>795</v>
      </c>
      <c r="F669" s="192">
        <v>786</v>
      </c>
      <c r="G669" s="196">
        <v>422</v>
      </c>
      <c r="H669" s="194">
        <v>2124</v>
      </c>
      <c r="I669" s="195">
        <v>2318</v>
      </c>
      <c r="J669" s="192">
        <v>310</v>
      </c>
      <c r="K669" s="193">
        <v>503</v>
      </c>
      <c r="L669" s="194">
        <v>563</v>
      </c>
      <c r="M669" s="192">
        <v>1723</v>
      </c>
      <c r="N669" s="197">
        <v>1558</v>
      </c>
      <c r="O669" s="210">
        <v>2577</v>
      </c>
      <c r="P669" s="192">
        <v>865</v>
      </c>
      <c r="Q669" s="193">
        <v>1185</v>
      </c>
      <c r="R669" s="194">
        <v>1221</v>
      </c>
      <c r="S669" s="195">
        <v>1374</v>
      </c>
      <c r="T669" s="201">
        <v>489</v>
      </c>
      <c r="U669" s="192">
        <v>661</v>
      </c>
      <c r="V669" s="194">
        <v>1133</v>
      </c>
      <c r="W669" s="211">
        <v>2262</v>
      </c>
      <c r="X669" s="192">
        <v>1154</v>
      </c>
      <c r="Y669" s="196">
        <v>882</v>
      </c>
      <c r="Z669" s="194">
        <v>3501</v>
      </c>
      <c r="AA669" s="192">
        <v>2727</v>
      </c>
      <c r="AB669" s="173">
        <f t="shared" si="1016"/>
        <v>19015</v>
      </c>
      <c r="AC669" s="174">
        <f t="shared" si="1011"/>
        <v>18835</v>
      </c>
      <c r="AE669" s="255" t="str">
        <f>$AE$18</f>
        <v>18:00 - 18:59</v>
      </c>
      <c r="AF669" s="127">
        <f t="shared" si="1021"/>
        <v>2908</v>
      </c>
      <c r="AG669" s="193">
        <f t="shared" si="1021"/>
        <v>4037</v>
      </c>
      <c r="AH669" s="194">
        <f t="shared" si="1021"/>
        <v>1717</v>
      </c>
      <c r="AI669" s="195">
        <f t="shared" si="1021"/>
        <v>1681</v>
      </c>
      <c r="AJ669" s="192">
        <f t="shared" si="1021"/>
        <v>943</v>
      </c>
      <c r="AK669" s="196">
        <f t="shared" si="1021"/>
        <v>498</v>
      </c>
      <c r="AL669" s="194">
        <f t="shared" si="1021"/>
        <v>2507</v>
      </c>
      <c r="AM669" s="195">
        <f t="shared" si="1021"/>
        <v>3975</v>
      </c>
      <c r="AN669" s="192">
        <f t="shared" si="1021"/>
        <v>678</v>
      </c>
      <c r="AO669" s="196">
        <f t="shared" si="1021"/>
        <v>241</v>
      </c>
      <c r="AP669" s="194">
        <f t="shared" si="1022"/>
        <v>1662</v>
      </c>
      <c r="AQ669" s="192">
        <f t="shared" si="1022"/>
        <v>1062</v>
      </c>
      <c r="AR669" s="197">
        <f t="shared" si="1022"/>
        <v>2083</v>
      </c>
      <c r="AS669" s="198">
        <f t="shared" si="1022"/>
        <v>2378</v>
      </c>
      <c r="AT669" s="192">
        <f t="shared" si="1022"/>
        <v>1373</v>
      </c>
      <c r="AU669" s="196">
        <f t="shared" si="1022"/>
        <v>1482</v>
      </c>
      <c r="AV669" s="194">
        <f t="shared" si="1022"/>
        <v>1418</v>
      </c>
      <c r="AW669" s="195">
        <f t="shared" si="1022"/>
        <v>1966</v>
      </c>
      <c r="AX669" s="192">
        <f t="shared" si="1022"/>
        <v>788</v>
      </c>
      <c r="AY669" s="196">
        <f t="shared" si="1022"/>
        <v>449</v>
      </c>
      <c r="AZ669" s="194">
        <f t="shared" si="1023"/>
        <v>2814</v>
      </c>
      <c r="BA669" s="195">
        <f t="shared" si="1023"/>
        <v>1551</v>
      </c>
      <c r="BB669" s="192">
        <f t="shared" si="1023"/>
        <v>2613</v>
      </c>
      <c r="BC669" s="196">
        <f t="shared" si="1023"/>
        <v>841</v>
      </c>
      <c r="BD669" s="194">
        <f t="shared" si="1023"/>
        <v>3977</v>
      </c>
      <c r="BE669" s="192">
        <f t="shared" si="1023"/>
        <v>5070</v>
      </c>
      <c r="BF669" s="173">
        <f>SUM(AF669,AH669,AJ669,AL669,AN669,AP669,AR669,AT669,AV669,AX669,AZ669,BB669,BD669)</f>
        <v>25481</v>
      </c>
      <c r="BG669" s="174">
        <f>SUM(AG669,AI669,AK669,AM669,AO669,AQ669,AS669,AU669,AW669,AY669,BA669,BC669,BE669)</f>
        <v>25231</v>
      </c>
      <c r="BI669" s="138" t="s">
        <v>25</v>
      </c>
      <c r="BJ669" s="130">
        <f t="shared" ref="BJ669:CK669" si="1025">B669/B684</f>
        <v>6.3384791694755291E-2</v>
      </c>
      <c r="BK669" s="131">
        <f t="shared" si="1025"/>
        <v>3.7543391188251E-2</v>
      </c>
      <c r="BL669" s="132">
        <f t="shared" si="1025"/>
        <v>6.1098190705191374E-2</v>
      </c>
      <c r="BM669" s="133">
        <f t="shared" si="1025"/>
        <v>3.7765426820578596E-2</v>
      </c>
      <c r="BN669" s="130">
        <f t="shared" si="1025"/>
        <v>6.2614514458695134E-2</v>
      </c>
      <c r="BO669" s="131">
        <f t="shared" si="1025"/>
        <v>4.8910523875753363E-2</v>
      </c>
      <c r="BP669" s="132">
        <f t="shared" si="1025"/>
        <v>7.0743405275779381E-2</v>
      </c>
      <c r="BQ669" s="133">
        <f t="shared" si="1025"/>
        <v>5.1522560569015337E-2</v>
      </c>
      <c r="BR669" s="130">
        <f t="shared" si="1025"/>
        <v>4.7854276011114541E-2</v>
      </c>
      <c r="BS669" s="131">
        <f t="shared" si="1025"/>
        <v>6.3406025463254759E-2</v>
      </c>
      <c r="BT669" s="132">
        <f t="shared" si="1025"/>
        <v>4.2074583364472014E-2</v>
      </c>
      <c r="BU669" s="130">
        <f t="shared" si="1025"/>
        <v>7.0470347648261752E-2</v>
      </c>
      <c r="BV669" s="134">
        <f t="shared" si="1025"/>
        <v>5.5130927105449395E-2</v>
      </c>
      <c r="BW669" s="135">
        <f t="shared" si="1025"/>
        <v>6.6383307573415762E-2</v>
      </c>
      <c r="BX669" s="130">
        <f t="shared" si="1025"/>
        <v>4.8202842017275004E-2</v>
      </c>
      <c r="BY669" s="131">
        <f t="shared" si="1025"/>
        <v>5.6930098486668267E-2</v>
      </c>
      <c r="BZ669" s="132">
        <f t="shared" si="1025"/>
        <v>5.245295987627803E-2</v>
      </c>
      <c r="CA669" s="133">
        <f t="shared" si="1025"/>
        <v>5.6833223031105232E-2</v>
      </c>
      <c r="CB669" s="130">
        <f t="shared" si="1025"/>
        <v>4.8430226800039618E-2</v>
      </c>
      <c r="CC669" s="131">
        <f t="shared" si="1025"/>
        <v>5.437643961829549E-2</v>
      </c>
      <c r="CD669" s="132">
        <f t="shared" si="1025"/>
        <v>4.0954274353876739E-2</v>
      </c>
      <c r="CE669" s="133">
        <f t="shared" si="1025"/>
        <v>7.1889400921658991E-2</v>
      </c>
      <c r="CF669" s="130">
        <f t="shared" si="1025"/>
        <v>4.2808917906295207E-2</v>
      </c>
      <c r="CG669" s="131">
        <f t="shared" si="1025"/>
        <v>5.4263565891472867E-2</v>
      </c>
      <c r="CH669" s="132">
        <f t="shared" si="1025"/>
        <v>5.9280707101493448E-2</v>
      </c>
      <c r="CI669" s="130">
        <f t="shared" si="1025"/>
        <v>5.2804833181650947E-2</v>
      </c>
      <c r="CJ669" s="136">
        <f t="shared" si="1025"/>
        <v>5.5860587953619409E-2</v>
      </c>
      <c r="CK669" s="137">
        <f t="shared" si="1025"/>
        <v>5.5424608114033151E-2</v>
      </c>
    </row>
    <row r="670" spans="1:89" ht="14" thickBot="1">
      <c r="A670" s="147" t="s">
        <v>26</v>
      </c>
      <c r="B670" s="206">
        <v>3268</v>
      </c>
      <c r="C670" s="200">
        <v>1691</v>
      </c>
      <c r="D670" s="201">
        <v>1361</v>
      </c>
      <c r="E670" s="202">
        <v>1064</v>
      </c>
      <c r="F670" s="199">
        <v>684</v>
      </c>
      <c r="G670" s="203">
        <v>530</v>
      </c>
      <c r="H670" s="201">
        <v>2024</v>
      </c>
      <c r="I670" s="202">
        <v>2081</v>
      </c>
      <c r="J670" s="199">
        <v>370</v>
      </c>
      <c r="K670" s="200">
        <v>489</v>
      </c>
      <c r="L670" s="201">
        <v>610</v>
      </c>
      <c r="M670" s="199">
        <v>1616</v>
      </c>
      <c r="N670" s="204">
        <v>1565</v>
      </c>
      <c r="O670" s="207">
        <v>2214</v>
      </c>
      <c r="P670" s="199">
        <v>886</v>
      </c>
      <c r="Q670" s="200">
        <v>1162</v>
      </c>
      <c r="R670" s="201">
        <v>1363</v>
      </c>
      <c r="S670" s="202">
        <v>1378</v>
      </c>
      <c r="T670" s="199">
        <v>513</v>
      </c>
      <c r="U670" s="203">
        <v>693</v>
      </c>
      <c r="V670" s="201">
        <v>1194</v>
      </c>
      <c r="W670" s="208">
        <v>1839</v>
      </c>
      <c r="X670" s="199">
        <v>1273</v>
      </c>
      <c r="Y670" s="203">
        <v>867</v>
      </c>
      <c r="Z670" s="201">
        <v>3253</v>
      </c>
      <c r="AA670" s="199">
        <v>2693</v>
      </c>
      <c r="AB670" s="173">
        <f t="shared" si="1016"/>
        <v>18364</v>
      </c>
      <c r="AC670" s="174">
        <f t="shared" si="1011"/>
        <v>18317</v>
      </c>
      <c r="AE670" s="254" t="str">
        <f>$AE$19</f>
        <v>19:00 - 19:59</v>
      </c>
      <c r="AF670" s="127">
        <f t="shared" si="1021"/>
        <v>2764</v>
      </c>
      <c r="AG670" s="200">
        <f t="shared" si="1021"/>
        <v>4861</v>
      </c>
      <c r="AH670" s="201">
        <f t="shared" si="1021"/>
        <v>1344</v>
      </c>
      <c r="AI670" s="202">
        <f t="shared" si="1021"/>
        <v>1696</v>
      </c>
      <c r="AJ670" s="199">
        <f t="shared" si="1021"/>
        <v>657</v>
      </c>
      <c r="AK670" s="203">
        <f t="shared" si="1021"/>
        <v>641</v>
      </c>
      <c r="AL670" s="201">
        <f t="shared" si="1021"/>
        <v>2216</v>
      </c>
      <c r="AM670" s="202">
        <f t="shared" si="1021"/>
        <v>4293</v>
      </c>
      <c r="AN670" s="199">
        <f t="shared" si="1021"/>
        <v>468</v>
      </c>
      <c r="AO670" s="203">
        <f t="shared" si="1021"/>
        <v>243</v>
      </c>
      <c r="AP670" s="201">
        <f t="shared" si="1022"/>
        <v>1582</v>
      </c>
      <c r="AQ670" s="199">
        <f t="shared" si="1022"/>
        <v>1078</v>
      </c>
      <c r="AR670" s="204">
        <f t="shared" si="1022"/>
        <v>2434</v>
      </c>
      <c r="AS670" s="205">
        <f t="shared" si="1022"/>
        <v>2337</v>
      </c>
      <c r="AT670" s="199">
        <f t="shared" si="1022"/>
        <v>1363</v>
      </c>
      <c r="AU670" s="203">
        <f t="shared" si="1022"/>
        <v>1573</v>
      </c>
      <c r="AV670" s="201">
        <f t="shared" si="1022"/>
        <v>1425</v>
      </c>
      <c r="AW670" s="202">
        <f t="shared" si="1022"/>
        <v>1888</v>
      </c>
      <c r="AX670" s="199">
        <f t="shared" si="1022"/>
        <v>984</v>
      </c>
      <c r="AY670" s="203">
        <f t="shared" si="1022"/>
        <v>513</v>
      </c>
      <c r="AZ670" s="201">
        <f t="shared" si="1023"/>
        <v>2621</v>
      </c>
      <c r="BA670" s="202">
        <f t="shared" si="1023"/>
        <v>1888</v>
      </c>
      <c r="BB670" s="199">
        <f t="shared" si="1023"/>
        <v>2363</v>
      </c>
      <c r="BC670" s="203">
        <f t="shared" si="1023"/>
        <v>981</v>
      </c>
      <c r="BD670" s="201">
        <f t="shared" si="1023"/>
        <v>3569</v>
      </c>
      <c r="BE670" s="199">
        <f t="shared" si="1023"/>
        <v>5166</v>
      </c>
      <c r="BF670" s="173">
        <f>SUM(AF670,AH670,AJ670,AL670,AN670,AP670,AR670,AT670,AV670,AX670,AZ670,BB670,BD670)</f>
        <v>23790</v>
      </c>
      <c r="BG670" s="174">
        <f>SUM(AG670,AI670,AK670,AM670,AO670,AQ670,AS670,AU670,AW670,AY670,BA670,BC670,BE670)</f>
        <v>27158</v>
      </c>
      <c r="BI670" s="147" t="s">
        <v>26</v>
      </c>
      <c r="BJ670" s="130">
        <f t="shared" ref="BJ670:CK670" si="1026">B670/B684</f>
        <v>5.5076176351624644E-2</v>
      </c>
      <c r="BK670" s="131">
        <f t="shared" si="1026"/>
        <v>4.5153538050734313E-2</v>
      </c>
      <c r="BL670" s="132">
        <f t="shared" si="1026"/>
        <v>5.3648153257913202E-2</v>
      </c>
      <c r="BM670" s="133">
        <f t="shared" si="1026"/>
        <v>5.05439171535794E-2</v>
      </c>
      <c r="BN670" s="130">
        <f t="shared" si="1026"/>
        <v>5.4488966780849198E-2</v>
      </c>
      <c r="BO670" s="131">
        <f t="shared" si="1026"/>
        <v>6.1427909133055167E-2</v>
      </c>
      <c r="BP670" s="132">
        <f t="shared" si="1026"/>
        <v>6.7412736477484678E-2</v>
      </c>
      <c r="BQ670" s="133">
        <f t="shared" si="1026"/>
        <v>4.6254723271838188E-2</v>
      </c>
      <c r="BR670" s="130">
        <f t="shared" si="1026"/>
        <v>5.7116393948749615E-2</v>
      </c>
      <c r="BS670" s="131">
        <f t="shared" si="1026"/>
        <v>6.1641245430480274E-2</v>
      </c>
      <c r="BT670" s="132">
        <f t="shared" si="1026"/>
        <v>4.5587026380689039E-2</v>
      </c>
      <c r="BU670" s="130">
        <f t="shared" si="1026"/>
        <v>6.6094069529652355E-2</v>
      </c>
      <c r="BV670" s="134">
        <f t="shared" si="1026"/>
        <v>5.5378627034677989E-2</v>
      </c>
      <c r="BW670" s="135">
        <f t="shared" si="1026"/>
        <v>5.7032457496136009E-2</v>
      </c>
      <c r="BX670" s="130">
        <f t="shared" si="1026"/>
        <v>4.9373084424630814E-2</v>
      </c>
      <c r="BY670" s="131">
        <f t="shared" si="1026"/>
        <v>5.582512611097766E-2</v>
      </c>
      <c r="BZ670" s="132">
        <f t="shared" si="1026"/>
        <v>5.8553140304149841E-2</v>
      </c>
      <c r="CA670" s="133">
        <f t="shared" si="1026"/>
        <v>5.6998676373262738E-2</v>
      </c>
      <c r="CB670" s="130">
        <f t="shared" si="1026"/>
        <v>5.0807170446667327E-2</v>
      </c>
      <c r="CC670" s="131">
        <f t="shared" si="1026"/>
        <v>5.7008884501480749E-2</v>
      </c>
      <c r="CD670" s="132">
        <f t="shared" si="1026"/>
        <v>4.3159226459425264E-2</v>
      </c>
      <c r="CE670" s="133">
        <f t="shared" si="1026"/>
        <v>5.8445892261242652E-2</v>
      </c>
      <c r="CF670" s="130">
        <f t="shared" si="1026"/>
        <v>4.7223355714656676E-2</v>
      </c>
      <c r="CG670" s="131">
        <f t="shared" si="1026"/>
        <v>5.3340716131413807E-2</v>
      </c>
      <c r="CH670" s="132">
        <f t="shared" si="1026"/>
        <v>5.5081445358799823E-2</v>
      </c>
      <c r="CI670" s="130">
        <f t="shared" si="1026"/>
        <v>5.2146467091377338E-2</v>
      </c>
      <c r="CJ670" s="136">
        <f t="shared" si="1026"/>
        <v>5.3948137637668515E-2</v>
      </c>
      <c r="CK670" s="137">
        <f t="shared" si="1026"/>
        <v>5.3900321041929662E-2</v>
      </c>
    </row>
    <row r="671" spans="1:89" ht="15" thickTop="1" thickBot="1">
      <c r="A671" s="138" t="s">
        <v>27</v>
      </c>
      <c r="B671" s="209">
        <v>2646</v>
      </c>
      <c r="C671" s="193">
        <v>1742</v>
      </c>
      <c r="D671" s="194">
        <v>1246</v>
      </c>
      <c r="E671" s="195">
        <v>957</v>
      </c>
      <c r="F671" s="192">
        <v>653</v>
      </c>
      <c r="G671" s="196">
        <v>451</v>
      </c>
      <c r="H671" s="194">
        <v>1963</v>
      </c>
      <c r="I671" s="195">
        <v>2855</v>
      </c>
      <c r="J671" s="192">
        <v>382</v>
      </c>
      <c r="K671" s="193">
        <v>411</v>
      </c>
      <c r="L671" s="194">
        <v>753</v>
      </c>
      <c r="M671" s="192">
        <v>1270</v>
      </c>
      <c r="N671" s="197">
        <v>1687</v>
      </c>
      <c r="O671" s="210">
        <v>2022</v>
      </c>
      <c r="P671" s="192">
        <v>1036</v>
      </c>
      <c r="Q671" s="193">
        <v>1040</v>
      </c>
      <c r="R671" s="194">
        <v>1172</v>
      </c>
      <c r="S671" s="195">
        <v>1459</v>
      </c>
      <c r="T671" s="192">
        <v>706</v>
      </c>
      <c r="U671" s="196">
        <v>620</v>
      </c>
      <c r="V671" s="194">
        <v>1599</v>
      </c>
      <c r="W671" s="211">
        <v>2010</v>
      </c>
      <c r="X671" s="192">
        <v>1445</v>
      </c>
      <c r="Y671" s="196">
        <v>819</v>
      </c>
      <c r="Z671" s="194">
        <v>3192</v>
      </c>
      <c r="AA671" s="192">
        <v>3294</v>
      </c>
      <c r="AB671" s="173">
        <f t="shared" si="1016"/>
        <v>18480</v>
      </c>
      <c r="AC671" s="174">
        <f t="shared" si="1011"/>
        <v>18950</v>
      </c>
      <c r="AE671" s="253" t="s">
        <v>13</v>
      </c>
      <c r="AF671" s="20">
        <f t="shared" ref="AF671:BG671" si="1027">SUM(AF668:AF670)</f>
        <v>8531</v>
      </c>
      <c r="AG671" s="21">
        <f t="shared" si="1027"/>
        <v>12481</v>
      </c>
      <c r="AH671" s="20">
        <f t="shared" si="1027"/>
        <v>4999</v>
      </c>
      <c r="AI671" s="21">
        <f t="shared" si="1027"/>
        <v>5018</v>
      </c>
      <c r="AJ671" s="20">
        <f t="shared" si="1027"/>
        <v>2686</v>
      </c>
      <c r="AK671" s="21">
        <f t="shared" si="1027"/>
        <v>1810</v>
      </c>
      <c r="AL671" s="20">
        <f t="shared" si="1027"/>
        <v>7100</v>
      </c>
      <c r="AM671" s="21">
        <f t="shared" si="1027"/>
        <v>12214</v>
      </c>
      <c r="AN671" s="20">
        <f t="shared" si="1027"/>
        <v>1869</v>
      </c>
      <c r="AO671" s="21">
        <f t="shared" si="1027"/>
        <v>779</v>
      </c>
      <c r="AP671" s="20">
        <f t="shared" si="1027"/>
        <v>4853</v>
      </c>
      <c r="AQ671" s="21">
        <f t="shared" si="1027"/>
        <v>3282</v>
      </c>
      <c r="AR671" s="20">
        <f t="shared" si="1027"/>
        <v>6974</v>
      </c>
      <c r="AS671" s="21">
        <f t="shared" si="1027"/>
        <v>6716</v>
      </c>
      <c r="AT671" s="20">
        <f t="shared" si="1027"/>
        <v>4177</v>
      </c>
      <c r="AU671" s="21">
        <f t="shared" si="1027"/>
        <v>4350</v>
      </c>
      <c r="AV671" s="20">
        <f t="shared" si="1027"/>
        <v>4314</v>
      </c>
      <c r="AW671" s="21">
        <f t="shared" si="1027"/>
        <v>5638</v>
      </c>
      <c r="AX671" s="20">
        <f t="shared" si="1027"/>
        <v>2879</v>
      </c>
      <c r="AY671" s="21">
        <f t="shared" si="1027"/>
        <v>1388</v>
      </c>
      <c r="AZ671" s="20">
        <f t="shared" si="1027"/>
        <v>7832</v>
      </c>
      <c r="BA671" s="21">
        <f t="shared" si="1027"/>
        <v>5108</v>
      </c>
      <c r="BB671" s="20">
        <f t="shared" si="1027"/>
        <v>8186</v>
      </c>
      <c r="BC671" s="21">
        <f t="shared" si="1027"/>
        <v>2554</v>
      </c>
      <c r="BD671" s="20">
        <f t="shared" si="1027"/>
        <v>12083</v>
      </c>
      <c r="BE671" s="21">
        <f t="shared" si="1027"/>
        <v>14222</v>
      </c>
      <c r="BF671" s="175">
        <f t="shared" si="1027"/>
        <v>76483</v>
      </c>
      <c r="BG671" s="176">
        <f t="shared" si="1027"/>
        <v>75560</v>
      </c>
      <c r="BI671" s="138" t="s">
        <v>27</v>
      </c>
      <c r="BJ671" s="130">
        <f t="shared" ref="BJ671:CK671" si="1028">B671/B684</f>
        <v>4.459350141566671E-2</v>
      </c>
      <c r="BK671" s="131">
        <f t="shared" si="1028"/>
        <v>4.6515353805073434E-2</v>
      </c>
      <c r="BL671" s="132">
        <f t="shared" si="1028"/>
        <v>4.9115061689463516E-2</v>
      </c>
      <c r="BM671" s="133">
        <f t="shared" si="1028"/>
        <v>4.5461023229300269E-2</v>
      </c>
      <c r="BN671" s="130">
        <f t="shared" si="1028"/>
        <v>5.2019437584641122E-2</v>
      </c>
      <c r="BO671" s="131">
        <f t="shared" si="1028"/>
        <v>5.2271673620769586E-2</v>
      </c>
      <c r="BP671" s="132">
        <f t="shared" si="1028"/>
        <v>6.5381028510524908E-2</v>
      </c>
      <c r="BQ671" s="133">
        <f t="shared" si="1028"/>
        <v>6.3458546343631919E-2</v>
      </c>
      <c r="BR671" s="130">
        <f t="shared" si="1028"/>
        <v>5.8968817536276627E-2</v>
      </c>
      <c r="BS671" s="131">
        <f t="shared" si="1028"/>
        <v>5.1808899533593848E-2</v>
      </c>
      <c r="BT671" s="132">
        <f t="shared" si="1028"/>
        <v>5.6273821089604666E-2</v>
      </c>
      <c r="BU671" s="130">
        <f t="shared" si="1028"/>
        <v>5.1942740286298569E-2</v>
      </c>
      <c r="BV671" s="134">
        <f t="shared" si="1028"/>
        <v>5.969568294409059E-2</v>
      </c>
      <c r="BW671" s="135">
        <f t="shared" si="1028"/>
        <v>5.2086553323029368E-2</v>
      </c>
      <c r="BX671" s="130">
        <f t="shared" si="1028"/>
        <v>5.7731958762886601E-2</v>
      </c>
      <c r="BY671" s="131">
        <f t="shared" si="1028"/>
        <v>4.9963968292097045E-2</v>
      </c>
      <c r="BZ671" s="132">
        <f t="shared" si="1028"/>
        <v>5.0347968038491279E-2</v>
      </c>
      <c r="CA671" s="133">
        <f t="shared" si="1028"/>
        <v>6.0349106551952351E-2</v>
      </c>
      <c r="CB671" s="130">
        <f t="shared" si="1028"/>
        <v>6.9921758938298509E-2</v>
      </c>
      <c r="CC671" s="131">
        <f t="shared" si="1028"/>
        <v>5.1003619611714381E-2</v>
      </c>
      <c r="CD671" s="132">
        <f t="shared" si="1028"/>
        <v>5.779866257003434E-2</v>
      </c>
      <c r="CE671" s="133">
        <f t="shared" si="1028"/>
        <v>6.3880502145240742E-2</v>
      </c>
      <c r="CF671" s="130">
        <f t="shared" si="1028"/>
        <v>5.3603887672960641E-2</v>
      </c>
      <c r="CG671" s="131">
        <f t="shared" si="1028"/>
        <v>5.0387596899224806E-2</v>
      </c>
      <c r="CH671" s="132">
        <f t="shared" si="1028"/>
        <v>5.4048562430153407E-2</v>
      </c>
      <c r="CI671" s="130">
        <f t="shared" si="1028"/>
        <v>6.3784055922390254E-2</v>
      </c>
      <c r="CJ671" s="136">
        <f t="shared" si="1028"/>
        <v>5.4288912194735035E-2</v>
      </c>
      <c r="CK671" s="137">
        <f t="shared" si="1028"/>
        <v>5.5763011614596666E-2</v>
      </c>
    </row>
    <row r="672" spans="1:89" ht="14" thickTop="1">
      <c r="A672" s="147" t="s">
        <v>28</v>
      </c>
      <c r="B672" s="206">
        <v>2317</v>
      </c>
      <c r="C672" s="200">
        <v>2374</v>
      </c>
      <c r="D672" s="201">
        <v>1213</v>
      </c>
      <c r="E672" s="202">
        <v>1241</v>
      </c>
      <c r="F672" s="199">
        <v>656</v>
      </c>
      <c r="G672" s="203">
        <v>451</v>
      </c>
      <c r="H672" s="201">
        <v>2143</v>
      </c>
      <c r="I672" s="202">
        <v>2912</v>
      </c>
      <c r="J672" s="199">
        <v>413</v>
      </c>
      <c r="K672" s="200">
        <v>359</v>
      </c>
      <c r="L672" s="201">
        <v>995</v>
      </c>
      <c r="M672" s="199">
        <v>1220</v>
      </c>
      <c r="N672" s="204">
        <v>1878</v>
      </c>
      <c r="O672" s="207">
        <v>1960</v>
      </c>
      <c r="P672" s="199">
        <v>1016</v>
      </c>
      <c r="Q672" s="200">
        <v>1086</v>
      </c>
      <c r="R672" s="201">
        <v>1397</v>
      </c>
      <c r="S672" s="202">
        <v>1442</v>
      </c>
      <c r="T672" s="199">
        <v>766</v>
      </c>
      <c r="U672" s="203">
        <v>422</v>
      </c>
      <c r="V672" s="201">
        <v>2281</v>
      </c>
      <c r="W672" s="208">
        <v>1531</v>
      </c>
      <c r="X672" s="199">
        <v>1751</v>
      </c>
      <c r="Y672" s="203">
        <v>730</v>
      </c>
      <c r="Z672" s="201">
        <v>3490</v>
      </c>
      <c r="AA672" s="199">
        <v>2806</v>
      </c>
      <c r="AB672" s="173">
        <f t="shared" si="1016"/>
        <v>20316</v>
      </c>
      <c r="AC672" s="174">
        <f t="shared" si="1011"/>
        <v>18534</v>
      </c>
      <c r="BI672" s="147" t="s">
        <v>28</v>
      </c>
      <c r="BJ672" s="130">
        <f t="shared" ref="BJ672:CK672" si="1029">B672/B684</f>
        <v>3.9048806795200217E-2</v>
      </c>
      <c r="BK672" s="131">
        <f t="shared" si="1029"/>
        <v>6.3391188251001332E-2</v>
      </c>
      <c r="BL672" s="132">
        <f t="shared" si="1029"/>
        <v>4.7814261500256215E-2</v>
      </c>
      <c r="BM672" s="133">
        <f t="shared" si="1029"/>
        <v>5.8952068785330866E-2</v>
      </c>
      <c r="BN672" s="130">
        <f t="shared" si="1029"/>
        <v>5.2258424281048356E-2</v>
      </c>
      <c r="BO672" s="131">
        <f t="shared" si="1029"/>
        <v>5.2271673620769586E-2</v>
      </c>
      <c r="BP672" s="132">
        <f t="shared" si="1029"/>
        <v>7.1376232347455368E-2</v>
      </c>
      <c r="BQ672" s="133">
        <f t="shared" si="1029"/>
        <v>6.4725494554345411E-2</v>
      </c>
      <c r="BR672" s="130">
        <f t="shared" si="1029"/>
        <v>6.3754245137388088E-2</v>
      </c>
      <c r="BS672" s="131">
        <f t="shared" si="1029"/>
        <v>4.5254002269002898E-2</v>
      </c>
      <c r="BT672" s="132">
        <f t="shared" si="1029"/>
        <v>7.4359165981615724E-2</v>
      </c>
      <c r="BU672" s="130">
        <f t="shared" si="1029"/>
        <v>4.9897750511247445E-2</v>
      </c>
      <c r="BV672" s="134">
        <f t="shared" si="1029"/>
        <v>6.6454352441613587E-2</v>
      </c>
      <c r="BW672" s="135">
        <f t="shared" si="1029"/>
        <v>5.048943843379701E-2</v>
      </c>
      <c r="BX672" s="130">
        <f t="shared" si="1029"/>
        <v>5.6617442184452492E-2</v>
      </c>
      <c r="BY672" s="131">
        <f t="shared" si="1029"/>
        <v>5.2173913043478258E-2</v>
      </c>
      <c r="BZ672" s="132">
        <f t="shared" si="1029"/>
        <v>6.0013746885471259E-2</v>
      </c>
      <c r="CA672" s="133">
        <f t="shared" si="1029"/>
        <v>5.9645929847782928E-2</v>
      </c>
      <c r="CB672" s="130">
        <f t="shared" si="1029"/>
        <v>7.5864118054867785E-2</v>
      </c>
      <c r="CC672" s="131">
        <f t="shared" si="1029"/>
        <v>3.4715366897005592E-2</v>
      </c>
      <c r="CD672" s="132">
        <f t="shared" si="1029"/>
        <v>8.2450750045183444E-2</v>
      </c>
      <c r="CE672" s="133">
        <f t="shared" si="1029"/>
        <v>4.8657238201175908E-2</v>
      </c>
      <c r="CF672" s="130">
        <f t="shared" si="1029"/>
        <v>6.4955299180175841E-2</v>
      </c>
      <c r="CG672" s="131">
        <f t="shared" si="1029"/>
        <v>4.4912021656207703E-2</v>
      </c>
      <c r="CH672" s="132">
        <f t="shared" si="1029"/>
        <v>5.9094449524196555E-2</v>
      </c>
      <c r="CI672" s="130">
        <f t="shared" si="1029"/>
        <v>5.4334566156110216E-2</v>
      </c>
      <c r="CJ672" s="136">
        <f t="shared" si="1029"/>
        <v>5.9682550873822342E-2</v>
      </c>
      <c r="CK672" s="137">
        <f t="shared" si="1029"/>
        <v>5.453887373429734E-2</v>
      </c>
    </row>
    <row r="673" spans="1:89">
      <c r="A673" s="138" t="s">
        <v>29</v>
      </c>
      <c r="B673" s="209">
        <v>2516</v>
      </c>
      <c r="C673" s="193">
        <v>2988</v>
      </c>
      <c r="D673" s="194">
        <v>1558</v>
      </c>
      <c r="E673" s="195">
        <v>1539</v>
      </c>
      <c r="F673" s="192">
        <v>1019</v>
      </c>
      <c r="G673" s="196">
        <v>527</v>
      </c>
      <c r="H673" s="194">
        <v>2148</v>
      </c>
      <c r="I673" s="195">
        <v>3655</v>
      </c>
      <c r="J673" s="192">
        <v>550</v>
      </c>
      <c r="K673" s="193">
        <v>283</v>
      </c>
      <c r="L673" s="194">
        <v>1239</v>
      </c>
      <c r="M673" s="192">
        <v>1124</v>
      </c>
      <c r="N673" s="197">
        <v>2261</v>
      </c>
      <c r="O673" s="210">
        <v>2279</v>
      </c>
      <c r="P673" s="192">
        <v>1196</v>
      </c>
      <c r="Q673" s="193">
        <v>1246</v>
      </c>
      <c r="R673" s="194">
        <v>1534</v>
      </c>
      <c r="S673" s="195">
        <v>1688</v>
      </c>
      <c r="T673" s="192">
        <v>1103</v>
      </c>
      <c r="U673" s="196">
        <v>481</v>
      </c>
      <c r="V673" s="194">
        <v>2357</v>
      </c>
      <c r="W673" s="211">
        <v>1441</v>
      </c>
      <c r="X673" s="192">
        <v>2313</v>
      </c>
      <c r="Y673" s="196">
        <v>699</v>
      </c>
      <c r="Z673" s="194">
        <v>4247</v>
      </c>
      <c r="AA673" s="192">
        <v>4187</v>
      </c>
      <c r="AB673" s="173">
        <f t="shared" si="1016"/>
        <v>24041</v>
      </c>
      <c r="AC673" s="174">
        <f t="shared" si="1011"/>
        <v>22137</v>
      </c>
      <c r="BI673" s="138" t="s">
        <v>29</v>
      </c>
      <c r="BJ673" s="130">
        <f t="shared" ref="BJ673:CK673" si="1030">B673/B684</f>
        <v>4.2402588647701224E-2</v>
      </c>
      <c r="BK673" s="131">
        <f t="shared" si="1030"/>
        <v>7.9786381842456608E-2</v>
      </c>
      <c r="BL673" s="132">
        <f t="shared" si="1030"/>
        <v>6.1413536205605267E-2</v>
      </c>
      <c r="BM673" s="133">
        <f t="shared" si="1030"/>
        <v>7.3108165882855916E-2</v>
      </c>
      <c r="BN673" s="130">
        <f t="shared" si="1030"/>
        <v>8.1175814546323583E-2</v>
      </c>
      <c r="BO673" s="131">
        <f t="shared" si="1030"/>
        <v>6.1080203987019008E-2</v>
      </c>
      <c r="BP673" s="132">
        <f t="shared" si="1030"/>
        <v>7.1542765787370108E-2</v>
      </c>
      <c r="BQ673" s="133">
        <f t="shared" si="1030"/>
        <v>8.1240275616803734E-2</v>
      </c>
      <c r="BR673" s="130">
        <f t="shared" si="1030"/>
        <v>8.4902747761654837E-2</v>
      </c>
      <c r="BS673" s="131">
        <f t="shared" si="1030"/>
        <v>3.5673767805369974E-2</v>
      </c>
      <c r="BT673" s="132">
        <f t="shared" si="1030"/>
        <v>9.2593976533891342E-2</v>
      </c>
      <c r="BU673" s="130">
        <f t="shared" si="1030"/>
        <v>4.5971370143149282E-2</v>
      </c>
      <c r="BV673" s="134">
        <f t="shared" si="1030"/>
        <v>8.0007077140835103E-2</v>
      </c>
      <c r="BW673" s="135">
        <f t="shared" si="1030"/>
        <v>5.8706852138073161E-2</v>
      </c>
      <c r="BX673" s="130">
        <f t="shared" si="1030"/>
        <v>6.6648091390359432E-2</v>
      </c>
      <c r="BY673" s="131">
        <f t="shared" si="1030"/>
        <v>5.9860677396108578E-2</v>
      </c>
      <c r="BZ673" s="132">
        <f t="shared" si="1030"/>
        <v>6.5899132227854623E-2</v>
      </c>
      <c r="CA673" s="133">
        <f t="shared" si="1030"/>
        <v>6.982131039046989E-2</v>
      </c>
      <c r="CB673" s="130">
        <f t="shared" si="1030"/>
        <v>0.10924036842626522</v>
      </c>
      <c r="CC673" s="131">
        <f t="shared" si="1030"/>
        <v>3.9568937150378417E-2</v>
      </c>
      <c r="CD673" s="132">
        <f t="shared" si="1030"/>
        <v>8.5197903488161933E-2</v>
      </c>
      <c r="CE673" s="133">
        <f t="shared" si="1030"/>
        <v>4.5796917209597963E-2</v>
      </c>
      <c r="CF673" s="130">
        <f t="shared" si="1030"/>
        <v>8.5803316392773679E-2</v>
      </c>
      <c r="CG673" s="131">
        <f t="shared" si="1030"/>
        <v>4.3004798818752306E-2</v>
      </c>
      <c r="CH673" s="132">
        <f t="shared" si="1030"/>
        <v>7.1912357343628303E-2</v>
      </c>
      <c r="CI673" s="130">
        <f t="shared" si="1030"/>
        <v>8.1075847646341223E-2</v>
      </c>
      <c r="CJ673" s="136">
        <f t="shared" si="1030"/>
        <v>7.0625526952035986E-2</v>
      </c>
      <c r="CK673" s="137">
        <f t="shared" si="1030"/>
        <v>6.5141202538909052E-2</v>
      </c>
    </row>
    <row r="674" spans="1:89">
      <c r="A674" s="147" t="s">
        <v>30</v>
      </c>
      <c r="B674" s="206">
        <v>2859</v>
      </c>
      <c r="C674" s="200">
        <v>3583</v>
      </c>
      <c r="D674" s="201">
        <v>1938</v>
      </c>
      <c r="E674" s="202">
        <v>1641</v>
      </c>
      <c r="F674" s="199">
        <v>1086</v>
      </c>
      <c r="G674" s="203">
        <v>671</v>
      </c>
      <c r="H674" s="201">
        <v>2377</v>
      </c>
      <c r="I674" s="202">
        <v>3946</v>
      </c>
      <c r="J674" s="199">
        <v>723</v>
      </c>
      <c r="K674" s="200">
        <v>295</v>
      </c>
      <c r="L674" s="201">
        <v>1609</v>
      </c>
      <c r="M674" s="199">
        <v>1142</v>
      </c>
      <c r="N674" s="204">
        <v>2457</v>
      </c>
      <c r="O674" s="207">
        <v>2001</v>
      </c>
      <c r="P674" s="199">
        <v>1441</v>
      </c>
      <c r="Q674" s="200">
        <v>1295</v>
      </c>
      <c r="R674" s="201">
        <v>1471</v>
      </c>
      <c r="S674" s="202">
        <v>1784</v>
      </c>
      <c r="T674" s="199">
        <v>1107</v>
      </c>
      <c r="U674" s="203">
        <v>426</v>
      </c>
      <c r="V674" s="201">
        <v>2397</v>
      </c>
      <c r="W674" s="208">
        <v>1669</v>
      </c>
      <c r="X674" s="199">
        <v>3210</v>
      </c>
      <c r="Y674" s="203">
        <v>732</v>
      </c>
      <c r="Z674" s="201">
        <v>4537</v>
      </c>
      <c r="AA674" s="199">
        <v>3986</v>
      </c>
      <c r="AB674" s="173">
        <f t="shared" si="1016"/>
        <v>27212</v>
      </c>
      <c r="AC674" s="174">
        <f t="shared" si="1011"/>
        <v>23171</v>
      </c>
      <c r="BI674" s="147" t="s">
        <v>30</v>
      </c>
      <c r="BJ674" s="130">
        <f t="shared" ref="BJ674:CK674" si="1031">B674/B684</f>
        <v>4.8183227720102466E-2</v>
      </c>
      <c r="BK674" s="131">
        <f t="shared" si="1031"/>
        <v>9.5674232309746324E-2</v>
      </c>
      <c r="BL674" s="132">
        <f t="shared" si="1031"/>
        <v>7.6392447475265093E-2</v>
      </c>
      <c r="BM674" s="133">
        <f t="shared" si="1031"/>
        <v>7.7953541399458454E-2</v>
      </c>
      <c r="BN674" s="130">
        <f t="shared" si="1031"/>
        <v>8.6513184099418466E-2</v>
      </c>
      <c r="BO674" s="131">
        <f t="shared" si="1031"/>
        <v>7.7770050996754755E-2</v>
      </c>
      <c r="BP674" s="132">
        <f t="shared" si="1031"/>
        <v>7.9169997335464967E-2</v>
      </c>
      <c r="BQ674" s="133">
        <f t="shared" si="1031"/>
        <v>8.7708379639919981E-2</v>
      </c>
      <c r="BR674" s="130">
        <f t="shared" si="1031"/>
        <v>0.11160852114850263</v>
      </c>
      <c r="BS674" s="131">
        <f t="shared" si="1031"/>
        <v>3.7186436404890964E-2</v>
      </c>
      <c r="BT674" s="132">
        <f t="shared" si="1031"/>
        <v>0.12024512368283387</v>
      </c>
      <c r="BU674" s="130">
        <f t="shared" si="1031"/>
        <v>4.6707566462167692E-2</v>
      </c>
      <c r="BV674" s="134">
        <f t="shared" si="1031"/>
        <v>8.6942675159235663E-2</v>
      </c>
      <c r="BW674" s="135">
        <f t="shared" si="1031"/>
        <v>5.1545595054095825E-2</v>
      </c>
      <c r="BX674" s="130">
        <f t="shared" si="1031"/>
        <v>8.0300919476177207E-2</v>
      </c>
      <c r="BY674" s="131">
        <f t="shared" si="1031"/>
        <v>6.2214748979101613E-2</v>
      </c>
      <c r="BZ674" s="132">
        <f t="shared" si="1031"/>
        <v>6.3192714150700227E-2</v>
      </c>
      <c r="CA674" s="133">
        <f t="shared" si="1031"/>
        <v>7.379219060225016E-2</v>
      </c>
      <c r="CB674" s="130">
        <f t="shared" si="1031"/>
        <v>0.10963652570070317</v>
      </c>
      <c r="CC674" s="131">
        <f t="shared" si="1031"/>
        <v>3.504442250740375E-2</v>
      </c>
      <c r="CD674" s="132">
        <f t="shared" si="1031"/>
        <v>8.6643773721308506E-2</v>
      </c>
      <c r="CE674" s="133">
        <f t="shared" si="1031"/>
        <v>5.3043063721595424E-2</v>
      </c>
      <c r="CF674" s="130">
        <f t="shared" si="1031"/>
        <v>0.11907853247764959</v>
      </c>
      <c r="CG674" s="131">
        <f t="shared" si="1031"/>
        <v>4.5035068290882246E-2</v>
      </c>
      <c r="CH674" s="132">
        <f t="shared" si="1031"/>
        <v>7.6822784381455525E-2</v>
      </c>
      <c r="CI674" s="130">
        <f t="shared" si="1031"/>
        <v>7.718374223031195E-2</v>
      </c>
      <c r="CJ674" s="136">
        <f t="shared" si="1031"/>
        <v>7.9941010749087105E-2</v>
      </c>
      <c r="CK674" s="137">
        <f t="shared" si="1031"/>
        <v>6.8183891404845348E-2</v>
      </c>
    </row>
    <row r="675" spans="1:89">
      <c r="A675" s="138" t="s">
        <v>31</v>
      </c>
      <c r="B675" s="209">
        <v>2908</v>
      </c>
      <c r="C675" s="193">
        <v>4037</v>
      </c>
      <c r="D675" s="194">
        <v>1717</v>
      </c>
      <c r="E675" s="195">
        <v>1681</v>
      </c>
      <c r="F675" s="192">
        <v>943</v>
      </c>
      <c r="G675" s="196">
        <v>498</v>
      </c>
      <c r="H675" s="194">
        <v>2507</v>
      </c>
      <c r="I675" s="195">
        <v>3975</v>
      </c>
      <c r="J675" s="192">
        <v>678</v>
      </c>
      <c r="K675" s="193">
        <v>241</v>
      </c>
      <c r="L675" s="194">
        <v>1662</v>
      </c>
      <c r="M675" s="192">
        <v>1062</v>
      </c>
      <c r="N675" s="197">
        <v>2083</v>
      </c>
      <c r="O675" s="210">
        <v>2378</v>
      </c>
      <c r="P675" s="192">
        <v>1373</v>
      </c>
      <c r="Q675" s="193">
        <v>1482</v>
      </c>
      <c r="R675" s="194">
        <v>1418</v>
      </c>
      <c r="S675" s="195">
        <v>1966</v>
      </c>
      <c r="T675" s="192">
        <v>788</v>
      </c>
      <c r="U675" s="196">
        <v>449</v>
      </c>
      <c r="V675" s="194">
        <v>2814</v>
      </c>
      <c r="W675" s="211">
        <v>1551</v>
      </c>
      <c r="X675" s="192">
        <v>2613</v>
      </c>
      <c r="Y675" s="196">
        <v>841</v>
      </c>
      <c r="Z675" s="194">
        <v>3977</v>
      </c>
      <c r="AA675" s="192">
        <v>5070</v>
      </c>
      <c r="AB675" s="173">
        <f t="shared" si="1016"/>
        <v>25481</v>
      </c>
      <c r="AC675" s="174">
        <f t="shared" si="1011"/>
        <v>25231</v>
      </c>
      <c r="BI675" s="138" t="s">
        <v>31</v>
      </c>
      <c r="BJ675" s="130">
        <f t="shared" ref="BJ675:CK675" si="1032">B675/B684</f>
        <v>4.9009033301874075E-2</v>
      </c>
      <c r="BK675" s="131">
        <f t="shared" si="1032"/>
        <v>0.10779706275033378</v>
      </c>
      <c r="BL675" s="132">
        <f t="shared" si="1032"/>
        <v>6.7681028026331344E-2</v>
      </c>
      <c r="BM675" s="133">
        <f t="shared" si="1032"/>
        <v>7.9853688660871211E-2</v>
      </c>
      <c r="BN675" s="130">
        <f t="shared" si="1032"/>
        <v>7.512148490400701E-2</v>
      </c>
      <c r="BO675" s="131">
        <f t="shared" si="1032"/>
        <v>5.7719054242002785E-2</v>
      </c>
      <c r="BP675" s="132">
        <f t="shared" si="1032"/>
        <v>8.3499866773248069E-2</v>
      </c>
      <c r="BQ675" s="133">
        <f t="shared" si="1032"/>
        <v>8.8352967326072465E-2</v>
      </c>
      <c r="BR675" s="130">
        <f t="shared" si="1032"/>
        <v>0.10466193269527632</v>
      </c>
      <c r="BS675" s="131">
        <f t="shared" si="1032"/>
        <v>3.0379427707046516E-2</v>
      </c>
      <c r="BT675" s="132">
        <f t="shared" si="1032"/>
        <v>0.12420596367984456</v>
      </c>
      <c r="BU675" s="130">
        <f t="shared" si="1032"/>
        <v>4.3435582822085893E-2</v>
      </c>
      <c r="BV675" s="134">
        <f t="shared" si="1032"/>
        <v>7.3708421797593779E-2</v>
      </c>
      <c r="BW675" s="135">
        <f t="shared" si="1032"/>
        <v>6.1257083977331275E-2</v>
      </c>
      <c r="BX675" s="130">
        <f t="shared" si="1032"/>
        <v>7.651156310950126E-2</v>
      </c>
      <c r="BY675" s="131">
        <f t="shared" si="1032"/>
        <v>7.1198654816238285E-2</v>
      </c>
      <c r="BZ675" s="132">
        <f t="shared" si="1032"/>
        <v>6.0915886244522724E-2</v>
      </c>
      <c r="CA675" s="133">
        <f t="shared" si="1032"/>
        <v>8.1320317670416947E-2</v>
      </c>
      <c r="CB675" s="130">
        <f t="shared" si="1032"/>
        <v>7.8042983064276511E-2</v>
      </c>
      <c r="CC675" s="131">
        <f t="shared" si="1032"/>
        <v>3.6936492267193158E-2</v>
      </c>
      <c r="CD675" s="132">
        <f t="shared" si="1032"/>
        <v>0.10171697090186156</v>
      </c>
      <c r="CE675" s="133">
        <f t="shared" si="1032"/>
        <v>4.9292865088193229E-2</v>
      </c>
      <c r="CF675" s="130">
        <f t="shared" si="1032"/>
        <v>9.6932151203768968E-2</v>
      </c>
      <c r="CG675" s="131">
        <f t="shared" si="1032"/>
        <v>5.1741109880644766E-2</v>
      </c>
      <c r="CH675" s="132">
        <f t="shared" si="1032"/>
        <v>6.7340580446340892E-2</v>
      </c>
      <c r="CI675" s="130">
        <f t="shared" si="1032"/>
        <v>9.8174002284917614E-2</v>
      </c>
      <c r="CJ675" s="136">
        <f t="shared" si="1032"/>
        <v>7.4855831798378972E-2</v>
      </c>
      <c r="CK675" s="137">
        <f t="shared" si="1032"/>
        <v>7.4245728023635271E-2</v>
      </c>
    </row>
    <row r="676" spans="1:89">
      <c r="A676" s="147" t="s">
        <v>32</v>
      </c>
      <c r="B676" s="206">
        <v>2764</v>
      </c>
      <c r="C676" s="200">
        <v>4861</v>
      </c>
      <c r="D676" s="201">
        <v>1344</v>
      </c>
      <c r="E676" s="202">
        <v>1696</v>
      </c>
      <c r="F676" s="199">
        <v>657</v>
      </c>
      <c r="G676" s="203">
        <v>641</v>
      </c>
      <c r="H676" s="201">
        <v>2216</v>
      </c>
      <c r="I676" s="202">
        <v>4293</v>
      </c>
      <c r="J676" s="199">
        <v>468</v>
      </c>
      <c r="K676" s="200">
        <v>243</v>
      </c>
      <c r="L676" s="201">
        <v>1582</v>
      </c>
      <c r="M676" s="199">
        <v>1078</v>
      </c>
      <c r="N676" s="204">
        <v>2434</v>
      </c>
      <c r="O676" s="207">
        <v>2337</v>
      </c>
      <c r="P676" s="199">
        <v>1363</v>
      </c>
      <c r="Q676" s="200">
        <v>1573</v>
      </c>
      <c r="R676" s="201">
        <v>1425</v>
      </c>
      <c r="S676" s="202">
        <v>1888</v>
      </c>
      <c r="T676" s="199">
        <v>984</v>
      </c>
      <c r="U676" s="203">
        <v>513</v>
      </c>
      <c r="V676" s="201">
        <v>2621</v>
      </c>
      <c r="W676" s="208">
        <v>1888</v>
      </c>
      <c r="X676" s="199">
        <v>2363</v>
      </c>
      <c r="Y676" s="203">
        <v>981</v>
      </c>
      <c r="Z676" s="201">
        <v>3569</v>
      </c>
      <c r="AA676" s="199">
        <v>5166</v>
      </c>
      <c r="AB676" s="173">
        <f t="shared" si="1016"/>
        <v>23790</v>
      </c>
      <c r="AC676" s="174">
        <f t="shared" si="1011"/>
        <v>27158</v>
      </c>
      <c r="BI676" s="147" t="s">
        <v>32</v>
      </c>
      <c r="BJ676" s="130">
        <f t="shared" ref="BJ676:CK676" si="1033">B676/B684</f>
        <v>4.6582176081973847E-2</v>
      </c>
      <c r="BK676" s="131">
        <f t="shared" si="1033"/>
        <v>0.12979973297730307</v>
      </c>
      <c r="BL676" s="132">
        <f t="shared" si="1033"/>
        <v>5.2978044069533686E-2</v>
      </c>
      <c r="BM676" s="133">
        <f t="shared" si="1033"/>
        <v>8.0566243883901004E-2</v>
      </c>
      <c r="BN676" s="130">
        <f t="shared" si="1033"/>
        <v>5.2338086513184098E-2</v>
      </c>
      <c r="BO676" s="131">
        <f t="shared" si="1033"/>
        <v>7.4292999536393137E-2</v>
      </c>
      <c r="BP676" s="132">
        <f t="shared" si="1033"/>
        <v>7.3807620570210494E-2</v>
      </c>
      <c r="BQ676" s="133">
        <f t="shared" si="1033"/>
        <v>9.5421204712158258E-2</v>
      </c>
      <c r="BR676" s="130">
        <f t="shared" si="1033"/>
        <v>7.2244519913553559E-2</v>
      </c>
      <c r="BS676" s="131">
        <f t="shared" si="1033"/>
        <v>3.0631539140300014E-2</v>
      </c>
      <c r="BT676" s="132">
        <f t="shared" si="1033"/>
        <v>0.11822733726926239</v>
      </c>
      <c r="BU676" s="130">
        <f t="shared" si="1033"/>
        <v>4.408997955010225E-2</v>
      </c>
      <c r="BV676" s="134">
        <f t="shared" si="1033"/>
        <v>8.6128803963198872E-2</v>
      </c>
      <c r="BW676" s="135">
        <f t="shared" si="1033"/>
        <v>6.020092735703246E-2</v>
      </c>
      <c r="BX676" s="130">
        <f t="shared" si="1033"/>
        <v>7.5954304820284202E-2</v>
      </c>
      <c r="BY676" s="131">
        <f t="shared" si="1033"/>
        <v>7.5570502041796786E-2</v>
      </c>
      <c r="BZ676" s="132">
        <f t="shared" si="1033"/>
        <v>6.121659936420655E-2</v>
      </c>
      <c r="CA676" s="133">
        <f t="shared" si="1033"/>
        <v>7.8093977498345471E-2</v>
      </c>
      <c r="CB676" s="130">
        <f t="shared" si="1033"/>
        <v>9.7454689511736164E-2</v>
      </c>
      <c r="CC676" s="131">
        <f t="shared" si="1033"/>
        <v>4.2201382033563675E-2</v>
      </c>
      <c r="CD676" s="132">
        <f t="shared" si="1033"/>
        <v>9.4740647026929331E-2</v>
      </c>
      <c r="CE676" s="133">
        <f t="shared" si="1033"/>
        <v>6.0003178134435085E-2</v>
      </c>
      <c r="CF676" s="130">
        <f t="shared" si="1033"/>
        <v>8.7658122194606225E-2</v>
      </c>
      <c r="CG676" s="131">
        <f t="shared" si="1033"/>
        <v>6.0354374307862682E-2</v>
      </c>
      <c r="CH676" s="132">
        <f t="shared" si="1033"/>
        <v>6.0432117579328794E-2</v>
      </c>
      <c r="CI676" s="130">
        <f t="shared" si="1033"/>
        <v>0.10003291830451368</v>
      </c>
      <c r="CJ676" s="136">
        <f t="shared" si="1033"/>
        <v>6.9888161315624808E-2</v>
      </c>
      <c r="CK676" s="137">
        <f t="shared" si="1033"/>
        <v>7.9916193637425664E-2</v>
      </c>
    </row>
    <row r="677" spans="1:89">
      <c r="A677" s="138" t="s">
        <v>33</v>
      </c>
      <c r="B677" s="209">
        <v>2369</v>
      </c>
      <c r="C677" s="193">
        <v>3901</v>
      </c>
      <c r="D677" s="194">
        <v>917</v>
      </c>
      <c r="E677" s="195">
        <v>1901</v>
      </c>
      <c r="F677" s="192">
        <v>566</v>
      </c>
      <c r="G677" s="196">
        <v>622</v>
      </c>
      <c r="H677" s="194">
        <v>1693</v>
      </c>
      <c r="I677" s="195">
        <v>3874</v>
      </c>
      <c r="J677" s="192">
        <v>300</v>
      </c>
      <c r="K677" s="193">
        <v>235</v>
      </c>
      <c r="L677" s="194">
        <v>931</v>
      </c>
      <c r="M677" s="192">
        <v>942</v>
      </c>
      <c r="N677" s="197">
        <v>1845</v>
      </c>
      <c r="O677" s="210">
        <v>2111</v>
      </c>
      <c r="P677" s="192">
        <v>1122</v>
      </c>
      <c r="Q677" s="193">
        <v>1524</v>
      </c>
      <c r="R677" s="194">
        <v>1508</v>
      </c>
      <c r="S677" s="195">
        <v>1492</v>
      </c>
      <c r="T677" s="192">
        <v>752</v>
      </c>
      <c r="U677" s="196">
        <v>456</v>
      </c>
      <c r="V677" s="194">
        <v>2679</v>
      </c>
      <c r="W677" s="211">
        <v>1495</v>
      </c>
      <c r="X677" s="192">
        <v>1911</v>
      </c>
      <c r="Y677" s="196">
        <v>843</v>
      </c>
      <c r="Z677" s="194">
        <v>2816</v>
      </c>
      <c r="AA677" s="192">
        <v>4092</v>
      </c>
      <c r="AB677" s="173">
        <f t="shared" si="1016"/>
        <v>19409</v>
      </c>
      <c r="AC677" s="174">
        <f t="shared" si="1011"/>
        <v>23488</v>
      </c>
      <c r="BI677" s="138" t="s">
        <v>33</v>
      </c>
      <c r="BJ677" s="130">
        <f t="shared" ref="BJ677:CK677" si="1034">B677/B684</f>
        <v>3.9925171902386411E-2</v>
      </c>
      <c r="BK677" s="131">
        <f t="shared" si="1034"/>
        <v>0.10416555407209613</v>
      </c>
      <c r="BL677" s="132">
        <f t="shared" si="1034"/>
        <v>3.6146477984942249E-2</v>
      </c>
      <c r="BM677" s="133">
        <f t="shared" si="1034"/>
        <v>9.0304498598641397E-2</v>
      </c>
      <c r="BN677" s="130">
        <f t="shared" si="1034"/>
        <v>4.5088823388831356E-2</v>
      </c>
      <c r="BO677" s="131">
        <f t="shared" si="1034"/>
        <v>7.2090866944830787E-2</v>
      </c>
      <c r="BP677" s="132">
        <f t="shared" si="1034"/>
        <v>5.6388222755129232E-2</v>
      </c>
      <c r="BQ677" s="133">
        <f t="shared" si="1034"/>
        <v>8.6108024005334516E-2</v>
      </c>
      <c r="BR677" s="130">
        <f t="shared" si="1034"/>
        <v>4.6310589688175363E-2</v>
      </c>
      <c r="BS677" s="131">
        <f t="shared" si="1034"/>
        <v>2.9623093407286021E-2</v>
      </c>
      <c r="BT677" s="132">
        <f t="shared" si="1034"/>
        <v>6.9576264853149994E-2</v>
      </c>
      <c r="BU677" s="130">
        <f t="shared" si="1034"/>
        <v>3.8527607361963187E-2</v>
      </c>
      <c r="BV677" s="134">
        <f t="shared" si="1034"/>
        <v>6.5286624203821655E-2</v>
      </c>
      <c r="BW677" s="135">
        <f t="shared" si="1034"/>
        <v>5.4379185986604843E-2</v>
      </c>
      <c r="BX677" s="130">
        <f t="shared" si="1034"/>
        <v>6.2524380050153247E-2</v>
      </c>
      <c r="BY677" s="131">
        <f t="shared" si="1034"/>
        <v>7.3216430458803744E-2</v>
      </c>
      <c r="BZ677" s="132">
        <f t="shared" si="1034"/>
        <v>6.4782197783314718E-2</v>
      </c>
      <c r="CA677" s="133">
        <f t="shared" si="1034"/>
        <v>6.1714096624751823E-2</v>
      </c>
      <c r="CB677" s="130">
        <f t="shared" si="1034"/>
        <v>7.4477567594334951E-2</v>
      </c>
      <c r="CC677" s="131">
        <f t="shared" si="1034"/>
        <v>3.751233958538993E-2</v>
      </c>
      <c r="CD677" s="132">
        <f t="shared" si="1034"/>
        <v>9.6837158864991862E-2</v>
      </c>
      <c r="CE677" s="133">
        <f t="shared" si="1034"/>
        <v>4.7513109804544734E-2</v>
      </c>
      <c r="CF677" s="130">
        <f t="shared" si="1034"/>
        <v>7.0890677746039993E-2</v>
      </c>
      <c r="CG677" s="131">
        <f t="shared" si="1034"/>
        <v>5.1864156515319303E-2</v>
      </c>
      <c r="CH677" s="132">
        <f t="shared" si="1034"/>
        <v>4.7681939788005015E-2</v>
      </c>
      <c r="CI677" s="130">
        <f t="shared" si="1034"/>
        <v>7.9236295335282619E-2</v>
      </c>
      <c r="CJ677" s="136">
        <f t="shared" si="1034"/>
        <v>5.7018046362966028E-2</v>
      </c>
      <c r="CK677" s="137">
        <f t="shared" si="1034"/>
        <v>6.9116708010746514E-2</v>
      </c>
    </row>
    <row r="678" spans="1:89">
      <c r="A678" s="147" t="s">
        <v>34</v>
      </c>
      <c r="B678" s="206">
        <v>382</v>
      </c>
      <c r="C678" s="200">
        <v>2168</v>
      </c>
      <c r="D678" s="201">
        <v>182</v>
      </c>
      <c r="E678" s="202">
        <v>1302</v>
      </c>
      <c r="F678" s="199">
        <v>112</v>
      </c>
      <c r="G678" s="203">
        <v>441</v>
      </c>
      <c r="H678" s="201">
        <v>533</v>
      </c>
      <c r="I678" s="202">
        <v>2207</v>
      </c>
      <c r="J678" s="199">
        <v>150</v>
      </c>
      <c r="K678" s="200">
        <v>134</v>
      </c>
      <c r="L678" s="201">
        <v>477</v>
      </c>
      <c r="M678" s="199">
        <v>532</v>
      </c>
      <c r="N678" s="204">
        <v>1034</v>
      </c>
      <c r="O678" s="207">
        <v>1388</v>
      </c>
      <c r="P678" s="199">
        <v>788</v>
      </c>
      <c r="Q678" s="200">
        <v>1058</v>
      </c>
      <c r="R678" s="201">
        <v>865</v>
      </c>
      <c r="S678" s="202">
        <v>1011</v>
      </c>
      <c r="T678" s="199">
        <v>630</v>
      </c>
      <c r="U678" s="203">
        <v>291</v>
      </c>
      <c r="V678" s="201">
        <v>2567</v>
      </c>
      <c r="W678" s="208">
        <v>1039</v>
      </c>
      <c r="X678" s="199">
        <v>1288</v>
      </c>
      <c r="Y678" s="203">
        <v>686</v>
      </c>
      <c r="Z678" s="201">
        <v>1999</v>
      </c>
      <c r="AA678" s="199">
        <v>2783</v>
      </c>
      <c r="AB678" s="173">
        <f t="shared" si="1016"/>
        <v>11007</v>
      </c>
      <c r="AC678" s="174">
        <f t="shared" si="1011"/>
        <v>15040</v>
      </c>
      <c r="BI678" s="147" t="s">
        <v>34</v>
      </c>
      <c r="BJ678" s="130">
        <f t="shared" ref="BJ678:CK678" si="1035">B678/B684</f>
        <v>6.4379129027908859E-3</v>
      </c>
      <c r="BK678" s="131">
        <f t="shared" si="1035"/>
        <v>5.7890520694259012E-2</v>
      </c>
      <c r="BL678" s="132">
        <f t="shared" si="1035"/>
        <v>7.1741101344160191E-3</v>
      </c>
      <c r="BM678" s="133">
        <f t="shared" si="1035"/>
        <v>6.1849793358985321E-2</v>
      </c>
      <c r="BN678" s="130">
        <f t="shared" si="1035"/>
        <v>8.9221699992033769E-3</v>
      </c>
      <c r="BO678" s="131">
        <f t="shared" si="1035"/>
        <v>5.1112656467315713E-2</v>
      </c>
      <c r="BP678" s="132">
        <f t="shared" si="1035"/>
        <v>1.7752464694910739E-2</v>
      </c>
      <c r="BQ678" s="133">
        <f t="shared" si="1035"/>
        <v>4.9055345632362746E-2</v>
      </c>
      <c r="BR678" s="130">
        <f t="shared" si="1035"/>
        <v>2.3155294844087682E-2</v>
      </c>
      <c r="BS678" s="131">
        <f t="shared" si="1035"/>
        <v>1.6891466027984369E-2</v>
      </c>
      <c r="BT678" s="132">
        <f t="shared" si="1035"/>
        <v>3.5647559973096182E-2</v>
      </c>
      <c r="BU678" s="130">
        <f t="shared" si="1035"/>
        <v>2.1758691206543966E-2</v>
      </c>
      <c r="BV678" s="134">
        <f t="shared" si="1035"/>
        <v>3.6588818117480541E-2</v>
      </c>
      <c r="BW678" s="135">
        <f t="shared" si="1035"/>
        <v>3.5754765584750131E-2</v>
      </c>
      <c r="BX678" s="130">
        <f t="shared" si="1035"/>
        <v>4.3911953190303707E-2</v>
      </c>
      <c r="BY678" s="131">
        <f t="shared" si="1035"/>
        <v>5.0828729281767959E-2</v>
      </c>
      <c r="BZ678" s="132">
        <f t="shared" si="1035"/>
        <v>3.7159549789500819E-2</v>
      </c>
      <c r="CA678" s="133">
        <f t="shared" si="1035"/>
        <v>4.1818332230311055E-2</v>
      </c>
      <c r="CB678" s="130">
        <f t="shared" si="1035"/>
        <v>6.2394770723977422E-2</v>
      </c>
      <c r="CC678" s="131">
        <f t="shared" si="1035"/>
        <v>2.3938795656465943E-2</v>
      </c>
      <c r="CD678" s="132">
        <f t="shared" si="1035"/>
        <v>9.2788722212181457E-2</v>
      </c>
      <c r="CE678" s="133">
        <f t="shared" si="1035"/>
        <v>3.3020816780549821E-2</v>
      </c>
      <c r="CF678" s="130">
        <f t="shared" si="1035"/>
        <v>4.7779797455206441E-2</v>
      </c>
      <c r="CG678" s="131">
        <f t="shared" si="1035"/>
        <v>4.2204995693367789E-2</v>
      </c>
      <c r="CH678" s="132">
        <f t="shared" si="1035"/>
        <v>3.3848081546953845E-2</v>
      </c>
      <c r="CI678" s="130">
        <f t="shared" si="1035"/>
        <v>5.3889200859748659E-2</v>
      </c>
      <c r="CJ678" s="136">
        <f t="shared" si="1035"/>
        <v>3.2335392669234228E-2</v>
      </c>
      <c r="CK678" s="137">
        <f t="shared" si="1035"/>
        <v>4.4257292595437141E-2</v>
      </c>
    </row>
    <row r="679" spans="1:89">
      <c r="A679" s="138" t="s">
        <v>35</v>
      </c>
      <c r="B679" s="209">
        <v>0</v>
      </c>
      <c r="C679" s="193">
        <v>1820</v>
      </c>
      <c r="D679" s="194">
        <v>11</v>
      </c>
      <c r="E679" s="195">
        <v>812</v>
      </c>
      <c r="F679" s="192">
        <v>9</v>
      </c>
      <c r="G679" s="196">
        <v>267</v>
      </c>
      <c r="H679" s="194">
        <v>30</v>
      </c>
      <c r="I679" s="195">
        <v>1615</v>
      </c>
      <c r="J679" s="192">
        <v>36</v>
      </c>
      <c r="K679" s="193">
        <v>110</v>
      </c>
      <c r="L679" s="194">
        <v>71</v>
      </c>
      <c r="M679" s="192">
        <v>140</v>
      </c>
      <c r="N679" s="197">
        <v>187</v>
      </c>
      <c r="O679" s="210">
        <v>435</v>
      </c>
      <c r="P679" s="192">
        <v>151</v>
      </c>
      <c r="Q679" s="193">
        <v>252</v>
      </c>
      <c r="R679" s="194">
        <v>127</v>
      </c>
      <c r="S679" s="195">
        <v>118</v>
      </c>
      <c r="T679" s="192">
        <v>69</v>
      </c>
      <c r="U679" s="196">
        <v>7</v>
      </c>
      <c r="V679" s="194">
        <v>275</v>
      </c>
      <c r="W679" s="211">
        <v>33</v>
      </c>
      <c r="X679" s="192">
        <v>142</v>
      </c>
      <c r="Y679" s="196">
        <v>25</v>
      </c>
      <c r="Z679" s="194">
        <v>46</v>
      </c>
      <c r="AA679" s="192">
        <v>264</v>
      </c>
      <c r="AB679" s="173">
        <f t="shared" si="1016"/>
        <v>1154</v>
      </c>
      <c r="AC679" s="174">
        <f t="shared" si="1011"/>
        <v>5898</v>
      </c>
      <c r="BI679" s="138" t="s">
        <v>35</v>
      </c>
      <c r="BJ679" s="130">
        <f t="shared" ref="BJ679:CK679" si="1036">B679/B684</f>
        <v>0</v>
      </c>
      <c r="BK679" s="131">
        <f t="shared" si="1036"/>
        <v>4.8598130841121495E-2</v>
      </c>
      <c r="BL679" s="132">
        <f t="shared" si="1036"/>
        <v>4.336000630691001E-4</v>
      </c>
      <c r="BM679" s="133">
        <f t="shared" si="1036"/>
        <v>3.8572989406679019E-2</v>
      </c>
      <c r="BN679" s="130">
        <f t="shared" si="1036"/>
        <v>7.1696008922170001E-4</v>
      </c>
      <c r="BO679" s="131">
        <f t="shared" si="1036"/>
        <v>3.0945757997218357E-2</v>
      </c>
      <c r="BP679" s="132">
        <f t="shared" si="1036"/>
        <v>9.9920063948840928E-4</v>
      </c>
      <c r="BQ679" s="133">
        <f t="shared" si="1036"/>
        <v>3.5896865970215602E-2</v>
      </c>
      <c r="BR679" s="130">
        <f t="shared" si="1036"/>
        <v>5.5572707625810439E-3</v>
      </c>
      <c r="BS679" s="131">
        <f t="shared" si="1036"/>
        <v>1.3866128828942392E-2</v>
      </c>
      <c r="BT679" s="132">
        <f t="shared" si="1036"/>
        <v>5.3060309393916745E-3</v>
      </c>
      <c r="BU679" s="130">
        <f t="shared" si="1036"/>
        <v>5.7259713701431495E-3</v>
      </c>
      <c r="BV679" s="134">
        <f t="shared" si="1036"/>
        <v>6.6171266808209483E-3</v>
      </c>
      <c r="BW679" s="135">
        <f t="shared" si="1036"/>
        <v>1.1205564142194745E-2</v>
      </c>
      <c r="BX679" s="130">
        <f t="shared" si="1036"/>
        <v>8.4146001671774866E-3</v>
      </c>
      <c r="BY679" s="131">
        <f t="shared" si="1036"/>
        <v>1.2106653855392746E-2</v>
      </c>
      <c r="BZ679" s="132">
        <f t="shared" si="1036"/>
        <v>5.4557951714064778E-3</v>
      </c>
      <c r="CA679" s="133">
        <f t="shared" si="1036"/>
        <v>4.8808735936465919E-3</v>
      </c>
      <c r="CB679" s="130">
        <f t="shared" si="1036"/>
        <v>6.8337129840546698E-3</v>
      </c>
      <c r="CC679" s="131">
        <f t="shared" si="1036"/>
        <v>5.7584731819677523E-4</v>
      </c>
      <c r="CD679" s="132">
        <f t="shared" si="1036"/>
        <v>9.9403578528827041E-3</v>
      </c>
      <c r="CE679" s="133">
        <f t="shared" si="1036"/>
        <v>1.0487843635785794E-3</v>
      </c>
      <c r="CF679" s="130">
        <f t="shared" si="1036"/>
        <v>5.2676484772044363E-3</v>
      </c>
      <c r="CG679" s="131">
        <f t="shared" si="1036"/>
        <v>1.5380829334317705E-3</v>
      </c>
      <c r="CH679" s="132">
        <f t="shared" si="1036"/>
        <v>7.788953232415591E-4</v>
      </c>
      <c r="CI679" s="130">
        <f t="shared" si="1036"/>
        <v>5.112019053889201E-3</v>
      </c>
      <c r="CJ679" s="136">
        <f t="shared" si="1036"/>
        <v>3.3901193004720904E-3</v>
      </c>
      <c r="CK679" s="137">
        <f t="shared" si="1036"/>
        <v>1.7355685620205338E-2</v>
      </c>
    </row>
    <row r="680" spans="1:89">
      <c r="A680" s="147" t="s">
        <v>36</v>
      </c>
      <c r="B680" s="206">
        <v>0</v>
      </c>
      <c r="C680" s="200">
        <v>0</v>
      </c>
      <c r="D680" s="201">
        <v>0</v>
      </c>
      <c r="E680" s="202">
        <v>0</v>
      </c>
      <c r="F680" s="199">
        <v>0</v>
      </c>
      <c r="G680" s="203">
        <v>0</v>
      </c>
      <c r="H680" s="201">
        <v>0</v>
      </c>
      <c r="I680" s="202">
        <v>0</v>
      </c>
      <c r="J680" s="199">
        <v>0</v>
      </c>
      <c r="K680" s="203">
        <v>0</v>
      </c>
      <c r="L680" s="201">
        <v>0</v>
      </c>
      <c r="M680" s="199">
        <v>0</v>
      </c>
      <c r="N680" s="204">
        <v>0</v>
      </c>
      <c r="O680" s="207">
        <v>0</v>
      </c>
      <c r="P680" s="199">
        <v>0</v>
      </c>
      <c r="Q680" s="203">
        <v>0</v>
      </c>
      <c r="R680" s="201">
        <v>0</v>
      </c>
      <c r="S680" s="202">
        <v>0</v>
      </c>
      <c r="T680" s="199">
        <v>0</v>
      </c>
      <c r="U680" s="203">
        <v>0</v>
      </c>
      <c r="V680" s="201">
        <v>0</v>
      </c>
      <c r="W680" s="202">
        <v>0</v>
      </c>
      <c r="X680" s="199">
        <v>0</v>
      </c>
      <c r="Y680" s="203">
        <v>0</v>
      </c>
      <c r="Z680" s="201">
        <v>0</v>
      </c>
      <c r="AA680" s="199">
        <v>0</v>
      </c>
      <c r="AB680" s="173">
        <f t="shared" si="1016"/>
        <v>0</v>
      </c>
      <c r="AC680" s="174">
        <f t="shared" si="1011"/>
        <v>0</v>
      </c>
      <c r="BI680" s="147" t="s">
        <v>36</v>
      </c>
      <c r="BJ680" s="130">
        <f t="shared" ref="BJ680:CK680" si="1037">B680/B684</f>
        <v>0</v>
      </c>
      <c r="BK680" s="131">
        <f t="shared" si="1037"/>
        <v>0</v>
      </c>
      <c r="BL680" s="132">
        <f t="shared" si="1037"/>
        <v>0</v>
      </c>
      <c r="BM680" s="133">
        <f t="shared" si="1037"/>
        <v>0</v>
      </c>
      <c r="BN680" s="130">
        <f t="shared" si="1037"/>
        <v>0</v>
      </c>
      <c r="BO680" s="131">
        <f t="shared" si="1037"/>
        <v>0</v>
      </c>
      <c r="BP680" s="132">
        <f t="shared" si="1037"/>
        <v>0</v>
      </c>
      <c r="BQ680" s="133">
        <f t="shared" si="1037"/>
        <v>0</v>
      </c>
      <c r="BR680" s="130">
        <f t="shared" si="1037"/>
        <v>0</v>
      </c>
      <c r="BS680" s="131">
        <f t="shared" si="1037"/>
        <v>0</v>
      </c>
      <c r="BT680" s="132">
        <f t="shared" si="1037"/>
        <v>0</v>
      </c>
      <c r="BU680" s="130">
        <f t="shared" si="1037"/>
        <v>0</v>
      </c>
      <c r="BV680" s="134">
        <f t="shared" si="1037"/>
        <v>0</v>
      </c>
      <c r="BW680" s="135">
        <f t="shared" si="1037"/>
        <v>0</v>
      </c>
      <c r="BX680" s="130">
        <f t="shared" si="1037"/>
        <v>0</v>
      </c>
      <c r="BY680" s="131">
        <f t="shared" si="1037"/>
        <v>0</v>
      </c>
      <c r="BZ680" s="132">
        <f t="shared" si="1037"/>
        <v>0</v>
      </c>
      <c r="CA680" s="133">
        <f t="shared" si="1037"/>
        <v>0</v>
      </c>
      <c r="CB680" s="130">
        <f t="shared" si="1037"/>
        <v>0</v>
      </c>
      <c r="CC680" s="131">
        <f t="shared" si="1037"/>
        <v>0</v>
      </c>
      <c r="CD680" s="132">
        <f t="shared" si="1037"/>
        <v>0</v>
      </c>
      <c r="CE680" s="133">
        <f t="shared" si="1037"/>
        <v>0</v>
      </c>
      <c r="CF680" s="130">
        <f t="shared" si="1037"/>
        <v>0</v>
      </c>
      <c r="CG680" s="131">
        <f t="shared" si="1037"/>
        <v>0</v>
      </c>
      <c r="CH680" s="132">
        <f t="shared" si="1037"/>
        <v>0</v>
      </c>
      <c r="CI680" s="130">
        <f t="shared" si="1037"/>
        <v>0</v>
      </c>
      <c r="CJ680" s="136">
        <f t="shared" si="1037"/>
        <v>0</v>
      </c>
      <c r="CK680" s="137">
        <f t="shared" si="1037"/>
        <v>0</v>
      </c>
    </row>
    <row r="681" spans="1:89">
      <c r="A681" s="138" t="s">
        <v>37</v>
      </c>
      <c r="B681" s="60">
        <v>0</v>
      </c>
      <c r="C681" s="61">
        <v>0</v>
      </c>
      <c r="D681" s="140">
        <v>0</v>
      </c>
      <c r="E681" s="141">
        <v>0</v>
      </c>
      <c r="F681" s="139">
        <v>0</v>
      </c>
      <c r="G681" s="142">
        <v>0</v>
      </c>
      <c r="H681" s="140">
        <v>0</v>
      </c>
      <c r="I681" s="141">
        <v>0</v>
      </c>
      <c r="J681" s="139">
        <v>0</v>
      </c>
      <c r="K681" s="142">
        <v>0</v>
      </c>
      <c r="L681" s="140">
        <v>0</v>
      </c>
      <c r="M681" s="139">
        <v>0</v>
      </c>
      <c r="N681" s="143">
        <v>0</v>
      </c>
      <c r="O681" s="144">
        <v>0</v>
      </c>
      <c r="P681" s="139">
        <v>0</v>
      </c>
      <c r="Q681" s="142">
        <v>0</v>
      </c>
      <c r="R681" s="140">
        <v>0</v>
      </c>
      <c r="S681" s="141">
        <v>0</v>
      </c>
      <c r="T681" s="139">
        <v>0</v>
      </c>
      <c r="U681" s="142">
        <v>0</v>
      </c>
      <c r="V681" s="140">
        <v>0</v>
      </c>
      <c r="W681" s="141">
        <v>0</v>
      </c>
      <c r="X681" s="139">
        <v>0</v>
      </c>
      <c r="Y681" s="142">
        <v>0</v>
      </c>
      <c r="Z681" s="145">
        <v>0</v>
      </c>
      <c r="AA681" s="146">
        <v>0</v>
      </c>
      <c r="AB681" s="173"/>
      <c r="AC681" s="174"/>
      <c r="BI681" s="138" t="s">
        <v>37</v>
      </c>
      <c r="BJ681" s="130">
        <f t="shared" ref="BJ681:CK681" si="1038">B681/B684</f>
        <v>0</v>
      </c>
      <c r="BK681" s="131">
        <f t="shared" si="1038"/>
        <v>0</v>
      </c>
      <c r="BL681" s="132">
        <f t="shared" si="1038"/>
        <v>0</v>
      </c>
      <c r="BM681" s="133">
        <f t="shared" si="1038"/>
        <v>0</v>
      </c>
      <c r="BN681" s="130">
        <f t="shared" si="1038"/>
        <v>0</v>
      </c>
      <c r="BO681" s="131">
        <f t="shared" si="1038"/>
        <v>0</v>
      </c>
      <c r="BP681" s="132">
        <f t="shared" si="1038"/>
        <v>0</v>
      </c>
      <c r="BQ681" s="133">
        <f t="shared" si="1038"/>
        <v>0</v>
      </c>
      <c r="BR681" s="130">
        <f t="shared" si="1038"/>
        <v>0</v>
      </c>
      <c r="BS681" s="131">
        <f t="shared" si="1038"/>
        <v>0</v>
      </c>
      <c r="BT681" s="132">
        <f t="shared" si="1038"/>
        <v>0</v>
      </c>
      <c r="BU681" s="130">
        <f t="shared" si="1038"/>
        <v>0</v>
      </c>
      <c r="BV681" s="134">
        <f t="shared" si="1038"/>
        <v>0</v>
      </c>
      <c r="BW681" s="135">
        <f t="shared" si="1038"/>
        <v>0</v>
      </c>
      <c r="BX681" s="130">
        <f t="shared" si="1038"/>
        <v>0</v>
      </c>
      <c r="BY681" s="131">
        <f t="shared" si="1038"/>
        <v>0</v>
      </c>
      <c r="BZ681" s="132">
        <f t="shared" si="1038"/>
        <v>0</v>
      </c>
      <c r="CA681" s="133">
        <f t="shared" si="1038"/>
        <v>0</v>
      </c>
      <c r="CB681" s="130">
        <f t="shared" si="1038"/>
        <v>0</v>
      </c>
      <c r="CC681" s="131">
        <f t="shared" si="1038"/>
        <v>0</v>
      </c>
      <c r="CD681" s="132">
        <f t="shared" si="1038"/>
        <v>0</v>
      </c>
      <c r="CE681" s="133">
        <f t="shared" si="1038"/>
        <v>0</v>
      </c>
      <c r="CF681" s="130">
        <f t="shared" si="1038"/>
        <v>0</v>
      </c>
      <c r="CG681" s="131">
        <f t="shared" si="1038"/>
        <v>0</v>
      </c>
      <c r="CH681" s="132">
        <f t="shared" si="1038"/>
        <v>0</v>
      </c>
      <c r="CI681" s="130">
        <f t="shared" si="1038"/>
        <v>0</v>
      </c>
      <c r="CJ681" s="136">
        <f t="shared" si="1038"/>
        <v>0</v>
      </c>
      <c r="CK681" s="137">
        <f t="shared" si="1038"/>
        <v>0</v>
      </c>
    </row>
    <row r="682" spans="1:89">
      <c r="A682" s="147" t="s">
        <v>38</v>
      </c>
      <c r="B682" s="58"/>
      <c r="C682" s="59"/>
      <c r="D682" s="153"/>
      <c r="E682" s="150"/>
      <c r="F682" s="151"/>
      <c r="G682" s="152"/>
      <c r="H682" s="153"/>
      <c r="I682" s="150"/>
      <c r="J682" s="151"/>
      <c r="K682" s="152"/>
      <c r="L682" s="153"/>
      <c r="M682" s="151"/>
      <c r="N682" s="155"/>
      <c r="O682" s="154"/>
      <c r="P682" s="151"/>
      <c r="Q682" s="152"/>
      <c r="R682" s="153"/>
      <c r="S682" s="150"/>
      <c r="T682" s="151"/>
      <c r="U682" s="152"/>
      <c r="V682" s="153"/>
      <c r="W682" s="150"/>
      <c r="X682" s="151"/>
      <c r="Y682" s="152"/>
      <c r="Z682" s="149"/>
      <c r="AA682" s="148"/>
      <c r="AB682" s="173"/>
      <c r="AC682" s="174"/>
      <c r="BI682" s="147" t="s">
        <v>38</v>
      </c>
      <c r="BJ682" s="130">
        <f t="shared" ref="BJ682:CK682" si="1039">B682/B684</f>
        <v>0</v>
      </c>
      <c r="BK682" s="131">
        <f t="shared" si="1039"/>
        <v>0</v>
      </c>
      <c r="BL682" s="132">
        <f t="shared" si="1039"/>
        <v>0</v>
      </c>
      <c r="BM682" s="133">
        <f t="shared" si="1039"/>
        <v>0</v>
      </c>
      <c r="BN682" s="130">
        <f t="shared" si="1039"/>
        <v>0</v>
      </c>
      <c r="BO682" s="131">
        <f t="shared" si="1039"/>
        <v>0</v>
      </c>
      <c r="BP682" s="132">
        <f t="shared" si="1039"/>
        <v>0</v>
      </c>
      <c r="BQ682" s="133">
        <f t="shared" si="1039"/>
        <v>0</v>
      </c>
      <c r="BR682" s="130">
        <f t="shared" si="1039"/>
        <v>0</v>
      </c>
      <c r="BS682" s="131">
        <f t="shared" si="1039"/>
        <v>0</v>
      </c>
      <c r="BT682" s="132">
        <f t="shared" si="1039"/>
        <v>0</v>
      </c>
      <c r="BU682" s="130">
        <f t="shared" si="1039"/>
        <v>0</v>
      </c>
      <c r="BV682" s="134">
        <f t="shared" si="1039"/>
        <v>0</v>
      </c>
      <c r="BW682" s="135">
        <f t="shared" si="1039"/>
        <v>0</v>
      </c>
      <c r="BX682" s="130">
        <f t="shared" si="1039"/>
        <v>0</v>
      </c>
      <c r="BY682" s="131">
        <f t="shared" si="1039"/>
        <v>0</v>
      </c>
      <c r="BZ682" s="132">
        <f t="shared" si="1039"/>
        <v>0</v>
      </c>
      <c r="CA682" s="133">
        <f t="shared" si="1039"/>
        <v>0</v>
      </c>
      <c r="CB682" s="130">
        <f t="shared" si="1039"/>
        <v>0</v>
      </c>
      <c r="CC682" s="131">
        <f t="shared" si="1039"/>
        <v>0</v>
      </c>
      <c r="CD682" s="132">
        <f t="shared" si="1039"/>
        <v>0</v>
      </c>
      <c r="CE682" s="133">
        <f t="shared" si="1039"/>
        <v>0</v>
      </c>
      <c r="CF682" s="130">
        <f t="shared" si="1039"/>
        <v>0</v>
      </c>
      <c r="CG682" s="131">
        <f t="shared" si="1039"/>
        <v>0</v>
      </c>
      <c r="CH682" s="132">
        <f t="shared" si="1039"/>
        <v>0</v>
      </c>
      <c r="CI682" s="130">
        <f t="shared" si="1039"/>
        <v>0</v>
      </c>
      <c r="CJ682" s="136">
        <f t="shared" si="1039"/>
        <v>0</v>
      </c>
      <c r="CK682" s="137">
        <f t="shared" si="1039"/>
        <v>0</v>
      </c>
    </row>
    <row r="683" spans="1:89" ht="14" thickBot="1">
      <c r="A683" s="138" t="s">
        <v>39</v>
      </c>
      <c r="B683" s="60"/>
      <c r="C683" s="61"/>
      <c r="D683" s="140"/>
      <c r="E683" s="141"/>
      <c r="F683" s="139"/>
      <c r="G683" s="142"/>
      <c r="H683" s="140"/>
      <c r="I683" s="141"/>
      <c r="J683" s="139"/>
      <c r="K683" s="142"/>
      <c r="L683" s="140"/>
      <c r="M683" s="139"/>
      <c r="N683" s="143"/>
      <c r="O683" s="144"/>
      <c r="P683" s="139"/>
      <c r="Q683" s="142"/>
      <c r="R683" s="140"/>
      <c r="S683" s="141"/>
      <c r="T683" s="139"/>
      <c r="U683" s="142"/>
      <c r="V683" s="140"/>
      <c r="W683" s="141"/>
      <c r="X683" s="139"/>
      <c r="Y683" s="142"/>
      <c r="Z683" s="145"/>
      <c r="AA683" s="146"/>
      <c r="AB683" s="173"/>
      <c r="AC683" s="174"/>
      <c r="BI683" s="138" t="s">
        <v>39</v>
      </c>
      <c r="BJ683" s="130">
        <f t="shared" ref="BJ683:CK683" si="1040">B683/B684</f>
        <v>0</v>
      </c>
      <c r="BK683" s="131">
        <f t="shared" si="1040"/>
        <v>0</v>
      </c>
      <c r="BL683" s="132">
        <f t="shared" si="1040"/>
        <v>0</v>
      </c>
      <c r="BM683" s="133">
        <f t="shared" si="1040"/>
        <v>0</v>
      </c>
      <c r="BN683" s="130">
        <f t="shared" si="1040"/>
        <v>0</v>
      </c>
      <c r="BO683" s="131">
        <f t="shared" si="1040"/>
        <v>0</v>
      </c>
      <c r="BP683" s="132">
        <f t="shared" si="1040"/>
        <v>0</v>
      </c>
      <c r="BQ683" s="133">
        <f t="shared" si="1040"/>
        <v>0</v>
      </c>
      <c r="BR683" s="130">
        <f t="shared" si="1040"/>
        <v>0</v>
      </c>
      <c r="BS683" s="131">
        <f t="shared" si="1040"/>
        <v>0</v>
      </c>
      <c r="BT683" s="132">
        <f t="shared" si="1040"/>
        <v>0</v>
      </c>
      <c r="BU683" s="130">
        <f t="shared" si="1040"/>
        <v>0</v>
      </c>
      <c r="BV683" s="134">
        <f t="shared" si="1040"/>
        <v>0</v>
      </c>
      <c r="BW683" s="135">
        <f t="shared" si="1040"/>
        <v>0</v>
      </c>
      <c r="BX683" s="130">
        <f t="shared" si="1040"/>
        <v>0</v>
      </c>
      <c r="BY683" s="131">
        <f t="shared" si="1040"/>
        <v>0</v>
      </c>
      <c r="BZ683" s="132">
        <f t="shared" si="1040"/>
        <v>0</v>
      </c>
      <c r="CA683" s="133">
        <f t="shared" si="1040"/>
        <v>0</v>
      </c>
      <c r="CB683" s="130">
        <f t="shared" si="1040"/>
        <v>0</v>
      </c>
      <c r="CC683" s="131">
        <f t="shared" si="1040"/>
        <v>0</v>
      </c>
      <c r="CD683" s="132">
        <f t="shared" si="1040"/>
        <v>0</v>
      </c>
      <c r="CE683" s="133">
        <f t="shared" si="1040"/>
        <v>0</v>
      </c>
      <c r="CF683" s="130">
        <f t="shared" si="1040"/>
        <v>0</v>
      </c>
      <c r="CG683" s="131">
        <f t="shared" si="1040"/>
        <v>0</v>
      </c>
      <c r="CH683" s="132">
        <f t="shared" si="1040"/>
        <v>0</v>
      </c>
      <c r="CI683" s="130">
        <f t="shared" si="1040"/>
        <v>0</v>
      </c>
      <c r="CJ683" s="136">
        <f t="shared" si="1040"/>
        <v>0</v>
      </c>
      <c r="CK683" s="137">
        <f t="shared" si="1040"/>
        <v>0</v>
      </c>
    </row>
    <row r="684" spans="1:89" ht="15" thickTop="1" thickBot="1">
      <c r="A684" s="243" t="s">
        <v>13</v>
      </c>
      <c r="B684" s="282">
        <f>SUM(B660:B683)</f>
        <v>59336</v>
      </c>
      <c r="C684" s="283">
        <f t="shared" ref="C684" si="1041">SUM(C660:C683)</f>
        <v>37450</v>
      </c>
      <c r="D684" s="284">
        <f t="shared" ref="D684" si="1042">SUM(D660:D683)</f>
        <v>25369</v>
      </c>
      <c r="E684" s="285">
        <f t="shared" ref="E684" si="1043">SUM(E660:E683)</f>
        <v>21051</v>
      </c>
      <c r="F684" s="286">
        <f t="shared" ref="F684" si="1044">SUM(F660:F683)</f>
        <v>12553</v>
      </c>
      <c r="G684" s="287">
        <f t="shared" ref="G684" si="1045">SUM(G660:G683)</f>
        <v>8628</v>
      </c>
      <c r="H684" s="284">
        <f t="shared" ref="H684" si="1046">SUM(H660:H683)</f>
        <v>30024</v>
      </c>
      <c r="I684" s="285">
        <f t="shared" ref="I684" si="1047">SUM(I660:I683)</f>
        <v>44990</v>
      </c>
      <c r="J684" s="286">
        <f t="shared" ref="J684" si="1048">SUM(J660:J683)</f>
        <v>6478</v>
      </c>
      <c r="K684" s="287">
        <f t="shared" ref="K684" si="1049">SUM(K660:K683)</f>
        <v>7933</v>
      </c>
      <c r="L684" s="284">
        <f t="shared" ref="L684" si="1050">SUM(L660:L683)</f>
        <v>13381</v>
      </c>
      <c r="M684" s="286">
        <f t="shared" ref="M684" si="1051">SUM(M660:M683)</f>
        <v>24450</v>
      </c>
      <c r="N684" s="288">
        <f t="shared" ref="N684" si="1052">SUM(N660:N683)</f>
        <v>28260</v>
      </c>
      <c r="O684" s="289">
        <f t="shared" ref="O684" si="1053">SUM(O660:O683)</f>
        <v>38820</v>
      </c>
      <c r="P684" s="286">
        <f t="shared" ref="P684" si="1054">SUM(P660:P683)</f>
        <v>17945</v>
      </c>
      <c r="Q684" s="287">
        <f t="shared" ref="Q684" si="1055">SUM(Q660:Q683)</f>
        <v>20815</v>
      </c>
      <c r="R684" s="284">
        <f t="shared" ref="R684" si="1056">SUM(R660:R683)</f>
        <v>23278</v>
      </c>
      <c r="S684" s="285">
        <f t="shared" ref="S684" si="1057">SUM(S660:S683)</f>
        <v>24176</v>
      </c>
      <c r="T684" s="286">
        <f t="shared" ref="T684" si="1058">SUM(T660:T683)</f>
        <v>10097</v>
      </c>
      <c r="U684" s="287">
        <f t="shared" ref="U684" si="1059">SUM(U660:U683)</f>
        <v>12156</v>
      </c>
      <c r="V684" s="284">
        <f t="shared" ref="V684" si="1060">SUM(V660:V683)</f>
        <v>27665</v>
      </c>
      <c r="W684" s="285">
        <f t="shared" ref="W684" si="1061">SUM(W660:W683)</f>
        <v>31465</v>
      </c>
      <c r="X684" s="286">
        <f t="shared" ref="X684" si="1062">SUM(X660:X683)</f>
        <v>26957</v>
      </c>
      <c r="Y684" s="287">
        <f t="shared" ref="Y684" si="1063">SUM(Y660:Y683)</f>
        <v>16254</v>
      </c>
      <c r="Z684" s="284">
        <f t="shared" ref="Z684" si="1064">SUM(Z660:Z683)</f>
        <v>59058</v>
      </c>
      <c r="AA684" s="285">
        <f t="shared" ref="AA684" si="1065">SUM(AA660:AA683)</f>
        <v>51643</v>
      </c>
      <c r="AB684" s="175">
        <f>SUM(AB660:AB683)</f>
        <v>340401</v>
      </c>
      <c r="AC684" s="176">
        <f>SUM(AC660:AC683)</f>
        <v>339831</v>
      </c>
      <c r="BI684" s="242" t="s">
        <v>13</v>
      </c>
      <c r="BJ684" s="156">
        <f>SUM(BJ660:BJ683)</f>
        <v>1</v>
      </c>
      <c r="BK684" s="157">
        <f t="shared" ref="BK684:CK684" si="1066">SUM(BK660:BK683)</f>
        <v>1</v>
      </c>
      <c r="BL684" s="156">
        <f t="shared" si="1066"/>
        <v>1.0000000000000002</v>
      </c>
      <c r="BM684" s="157">
        <f t="shared" si="1066"/>
        <v>0.99999999999999989</v>
      </c>
      <c r="BN684" s="156">
        <f t="shared" si="1066"/>
        <v>1</v>
      </c>
      <c r="BO684" s="157">
        <f t="shared" si="1066"/>
        <v>0.99999999999999978</v>
      </c>
      <c r="BP684" s="156">
        <f t="shared" si="1066"/>
        <v>0.99999999999999989</v>
      </c>
      <c r="BQ684" s="157">
        <f t="shared" si="1066"/>
        <v>0.99999999999999989</v>
      </c>
      <c r="BR684" s="156">
        <f t="shared" si="1066"/>
        <v>1</v>
      </c>
      <c r="BS684" s="157">
        <f t="shared" si="1066"/>
        <v>1</v>
      </c>
      <c r="BT684" s="156">
        <f t="shared" si="1066"/>
        <v>1</v>
      </c>
      <c r="BU684" s="157">
        <f t="shared" si="1066"/>
        <v>1</v>
      </c>
      <c r="BV684" s="156">
        <f t="shared" si="1066"/>
        <v>1.0000000000000002</v>
      </c>
      <c r="BW684" s="157">
        <f t="shared" si="1066"/>
        <v>1</v>
      </c>
      <c r="BX684" s="156">
        <f t="shared" si="1066"/>
        <v>1</v>
      </c>
      <c r="BY684" s="157">
        <f t="shared" si="1066"/>
        <v>1.0000000000000002</v>
      </c>
      <c r="BZ684" s="156">
        <f t="shared" si="1066"/>
        <v>1</v>
      </c>
      <c r="CA684" s="157">
        <f t="shared" si="1066"/>
        <v>1</v>
      </c>
      <c r="CB684" s="156">
        <f t="shared" si="1066"/>
        <v>1.0000000000000002</v>
      </c>
      <c r="CC684" s="157">
        <f t="shared" si="1066"/>
        <v>1</v>
      </c>
      <c r="CD684" s="156">
        <f t="shared" si="1066"/>
        <v>1</v>
      </c>
      <c r="CE684" s="157">
        <f t="shared" si="1066"/>
        <v>1</v>
      </c>
      <c r="CF684" s="156">
        <f t="shared" si="1066"/>
        <v>1</v>
      </c>
      <c r="CG684" s="157">
        <f t="shared" si="1066"/>
        <v>0.99999999999999978</v>
      </c>
      <c r="CH684" s="156">
        <f t="shared" si="1066"/>
        <v>1</v>
      </c>
      <c r="CI684" s="157">
        <f t="shared" si="1066"/>
        <v>1</v>
      </c>
      <c r="CJ684" s="156">
        <f t="shared" si="1066"/>
        <v>1</v>
      </c>
      <c r="CK684" s="157">
        <f t="shared" si="1066"/>
        <v>0.99999999999999989</v>
      </c>
    </row>
    <row r="685" spans="1:89" ht="14" thickTop="1">
      <c r="A685" s="190"/>
    </row>
    <row r="687" spans="1:89">
      <c r="A687" s="318">
        <f>+A656+1</f>
        <v>43547</v>
      </c>
      <c r="B687" s="318"/>
      <c r="C687" s="318"/>
      <c r="D687" s="318"/>
      <c r="BI687" s="317">
        <f>+BI625+2</f>
        <v>43547</v>
      </c>
      <c r="BJ687" s="317"/>
      <c r="BK687" s="317"/>
      <c r="BL687" s="317"/>
    </row>
    <row r="688" spans="1:89" ht="14" thickBot="1">
      <c r="AE688" s="246" t="s">
        <v>87</v>
      </c>
    </row>
    <row r="689" spans="1:89" ht="15" thickTop="1" thickBot="1">
      <c r="A689" s="315" t="s">
        <v>0</v>
      </c>
      <c r="B689" s="309" t="s">
        <v>1</v>
      </c>
      <c r="C689" s="310"/>
      <c r="D689" s="309" t="s">
        <v>2</v>
      </c>
      <c r="E689" s="310"/>
      <c r="F689" s="309" t="s">
        <v>3</v>
      </c>
      <c r="G689" s="310"/>
      <c r="H689" s="309" t="s">
        <v>4</v>
      </c>
      <c r="I689" s="310"/>
      <c r="J689" s="309" t="s">
        <v>5</v>
      </c>
      <c r="K689" s="310"/>
      <c r="L689" s="309" t="s">
        <v>6</v>
      </c>
      <c r="M689" s="310"/>
      <c r="N689" s="309" t="s">
        <v>7</v>
      </c>
      <c r="O689" s="310"/>
      <c r="P689" s="309" t="s">
        <v>8</v>
      </c>
      <c r="Q689" s="310"/>
      <c r="R689" s="309" t="s">
        <v>9</v>
      </c>
      <c r="S689" s="310"/>
      <c r="T689" s="309" t="s">
        <v>10</v>
      </c>
      <c r="U689" s="310"/>
      <c r="V689" s="309" t="s">
        <v>11</v>
      </c>
      <c r="W689" s="310"/>
      <c r="X689" s="309" t="s">
        <v>12</v>
      </c>
      <c r="Y689" s="310"/>
      <c r="Z689" s="311" t="s">
        <v>40</v>
      </c>
      <c r="AA689" s="312"/>
      <c r="AB689" s="313" t="s">
        <v>41</v>
      </c>
      <c r="AC689" s="314"/>
      <c r="AE689" s="315" t="s">
        <v>0</v>
      </c>
      <c r="AF689" s="309" t="s">
        <v>1</v>
      </c>
      <c r="AG689" s="310"/>
      <c r="AH689" s="309" t="s">
        <v>2</v>
      </c>
      <c r="AI689" s="310"/>
      <c r="AJ689" s="309" t="s">
        <v>3</v>
      </c>
      <c r="AK689" s="310"/>
      <c r="AL689" s="309" t="s">
        <v>4</v>
      </c>
      <c r="AM689" s="310"/>
      <c r="AN689" s="309" t="s">
        <v>5</v>
      </c>
      <c r="AO689" s="310"/>
      <c r="AP689" s="309" t="s">
        <v>6</v>
      </c>
      <c r="AQ689" s="310"/>
      <c r="AR689" s="309" t="s">
        <v>7</v>
      </c>
      <c r="AS689" s="310"/>
      <c r="AT689" s="309" t="s">
        <v>8</v>
      </c>
      <c r="AU689" s="310"/>
      <c r="AV689" s="309" t="s">
        <v>9</v>
      </c>
      <c r="AW689" s="310"/>
      <c r="AX689" s="309" t="s">
        <v>10</v>
      </c>
      <c r="AY689" s="310"/>
      <c r="AZ689" s="309" t="s">
        <v>11</v>
      </c>
      <c r="BA689" s="310"/>
      <c r="BB689" s="309" t="s">
        <v>12</v>
      </c>
      <c r="BC689" s="310"/>
      <c r="BD689" s="311" t="s">
        <v>40</v>
      </c>
      <c r="BE689" s="312"/>
      <c r="BF689" s="313" t="s">
        <v>41</v>
      </c>
      <c r="BG689" s="314"/>
      <c r="BI689" s="315" t="s">
        <v>0</v>
      </c>
      <c r="BJ689" s="309" t="s">
        <v>1</v>
      </c>
      <c r="BK689" s="310"/>
      <c r="BL689" s="309" t="s">
        <v>2</v>
      </c>
      <c r="BM689" s="310"/>
      <c r="BN689" s="309" t="s">
        <v>3</v>
      </c>
      <c r="BO689" s="310"/>
      <c r="BP689" s="309" t="s">
        <v>4</v>
      </c>
      <c r="BQ689" s="310"/>
      <c r="BR689" s="309" t="s">
        <v>5</v>
      </c>
      <c r="BS689" s="310"/>
      <c r="BT689" s="309" t="s">
        <v>6</v>
      </c>
      <c r="BU689" s="310"/>
      <c r="BV689" s="309" t="s">
        <v>7</v>
      </c>
      <c r="BW689" s="310"/>
      <c r="BX689" s="309" t="s">
        <v>8</v>
      </c>
      <c r="BY689" s="310"/>
      <c r="BZ689" s="309" t="s">
        <v>9</v>
      </c>
      <c r="CA689" s="310"/>
      <c r="CB689" s="309" t="s">
        <v>10</v>
      </c>
      <c r="CC689" s="310"/>
      <c r="CD689" s="309" t="s">
        <v>11</v>
      </c>
      <c r="CE689" s="310"/>
      <c r="CF689" s="309" t="s">
        <v>12</v>
      </c>
      <c r="CG689" s="310"/>
      <c r="CH689" s="311" t="s">
        <v>40</v>
      </c>
      <c r="CI689" s="312"/>
      <c r="CJ689" s="309" t="s">
        <v>41</v>
      </c>
      <c r="CK689" s="310"/>
    </row>
    <row r="690" spans="1:89" ht="15" thickTop="1" thickBot="1">
      <c r="A690" s="316"/>
      <c r="B690" s="117" t="s">
        <v>14</v>
      </c>
      <c r="C690" s="118" t="s">
        <v>15</v>
      </c>
      <c r="D690" s="119" t="s">
        <v>14</v>
      </c>
      <c r="E690" s="120" t="s">
        <v>15</v>
      </c>
      <c r="F690" s="117" t="s">
        <v>14</v>
      </c>
      <c r="G690" s="118" t="s">
        <v>15</v>
      </c>
      <c r="H690" s="119" t="s">
        <v>14</v>
      </c>
      <c r="I690" s="120" t="s">
        <v>15</v>
      </c>
      <c r="J690" s="117" t="s">
        <v>14</v>
      </c>
      <c r="K690" s="118" t="s">
        <v>15</v>
      </c>
      <c r="L690" s="119" t="s">
        <v>14</v>
      </c>
      <c r="M690" s="117" t="s">
        <v>15</v>
      </c>
      <c r="N690" s="121" t="s">
        <v>14</v>
      </c>
      <c r="O690" s="122" t="s">
        <v>15</v>
      </c>
      <c r="P690" s="117" t="s">
        <v>14</v>
      </c>
      <c r="Q690" s="118" t="s">
        <v>15</v>
      </c>
      <c r="R690" s="119" t="s">
        <v>14</v>
      </c>
      <c r="S690" s="120" t="s">
        <v>15</v>
      </c>
      <c r="T690" s="117" t="s">
        <v>14</v>
      </c>
      <c r="U690" s="118" t="s">
        <v>15</v>
      </c>
      <c r="V690" s="119" t="s">
        <v>14</v>
      </c>
      <c r="W690" s="120" t="s">
        <v>15</v>
      </c>
      <c r="X690" s="117" t="s">
        <v>14</v>
      </c>
      <c r="Y690" s="118" t="s">
        <v>15</v>
      </c>
      <c r="Z690" s="28" t="s">
        <v>14</v>
      </c>
      <c r="AA690" s="123" t="s">
        <v>15</v>
      </c>
      <c r="AB690" s="177" t="s">
        <v>14</v>
      </c>
      <c r="AC690" s="178" t="s">
        <v>15</v>
      </c>
      <c r="AE690" s="316"/>
      <c r="AF690" s="117" t="s">
        <v>14</v>
      </c>
      <c r="AG690" s="118" t="s">
        <v>15</v>
      </c>
      <c r="AH690" s="119" t="s">
        <v>14</v>
      </c>
      <c r="AI690" s="120" t="s">
        <v>15</v>
      </c>
      <c r="AJ690" s="117" t="s">
        <v>14</v>
      </c>
      <c r="AK690" s="118" t="s">
        <v>15</v>
      </c>
      <c r="AL690" s="119" t="s">
        <v>14</v>
      </c>
      <c r="AM690" s="120" t="s">
        <v>15</v>
      </c>
      <c r="AN690" s="117" t="s">
        <v>14</v>
      </c>
      <c r="AO690" s="118" t="s">
        <v>15</v>
      </c>
      <c r="AP690" s="119" t="s">
        <v>14</v>
      </c>
      <c r="AQ690" s="117" t="s">
        <v>15</v>
      </c>
      <c r="AR690" s="121" t="s">
        <v>14</v>
      </c>
      <c r="AS690" s="122" t="s">
        <v>15</v>
      </c>
      <c r="AT690" s="117" t="s">
        <v>14</v>
      </c>
      <c r="AU690" s="118" t="s">
        <v>15</v>
      </c>
      <c r="AV690" s="119" t="s">
        <v>14</v>
      </c>
      <c r="AW690" s="120" t="s">
        <v>15</v>
      </c>
      <c r="AX690" s="117" t="s">
        <v>14</v>
      </c>
      <c r="AY690" s="118" t="s">
        <v>15</v>
      </c>
      <c r="AZ690" s="119" t="s">
        <v>14</v>
      </c>
      <c r="BA690" s="120" t="s">
        <v>15</v>
      </c>
      <c r="BB690" s="117" t="s">
        <v>14</v>
      </c>
      <c r="BC690" s="118" t="s">
        <v>15</v>
      </c>
      <c r="BD690" s="28" t="s">
        <v>14</v>
      </c>
      <c r="BE690" s="123" t="s">
        <v>15</v>
      </c>
      <c r="BF690" s="177" t="s">
        <v>14</v>
      </c>
      <c r="BG690" s="178" t="s">
        <v>15</v>
      </c>
      <c r="BI690" s="316"/>
      <c r="BJ690" s="117" t="s">
        <v>14</v>
      </c>
      <c r="BK690" s="118" t="s">
        <v>15</v>
      </c>
      <c r="BL690" s="119" t="s">
        <v>14</v>
      </c>
      <c r="BM690" s="120" t="s">
        <v>15</v>
      </c>
      <c r="BN690" s="117" t="s">
        <v>14</v>
      </c>
      <c r="BO690" s="118" t="s">
        <v>15</v>
      </c>
      <c r="BP690" s="119" t="s">
        <v>14</v>
      </c>
      <c r="BQ690" s="120" t="s">
        <v>15</v>
      </c>
      <c r="BR690" s="117" t="s">
        <v>14</v>
      </c>
      <c r="BS690" s="118" t="s">
        <v>15</v>
      </c>
      <c r="BT690" s="119" t="s">
        <v>14</v>
      </c>
      <c r="BU690" s="117" t="s">
        <v>15</v>
      </c>
      <c r="BV690" s="121" t="s">
        <v>14</v>
      </c>
      <c r="BW690" s="122" t="s">
        <v>15</v>
      </c>
      <c r="BX690" s="117" t="s">
        <v>14</v>
      </c>
      <c r="BY690" s="118" t="s">
        <v>15</v>
      </c>
      <c r="BZ690" s="119" t="s">
        <v>14</v>
      </c>
      <c r="CA690" s="120" t="s">
        <v>15</v>
      </c>
      <c r="CB690" s="117" t="s">
        <v>14</v>
      </c>
      <c r="CC690" s="118" t="s">
        <v>15</v>
      </c>
      <c r="CD690" s="119" t="s">
        <v>14</v>
      </c>
      <c r="CE690" s="120" t="s">
        <v>15</v>
      </c>
      <c r="CF690" s="117" t="s">
        <v>14</v>
      </c>
      <c r="CG690" s="118" t="s">
        <v>15</v>
      </c>
      <c r="CH690" s="28" t="s">
        <v>14</v>
      </c>
      <c r="CI690" s="123" t="s">
        <v>15</v>
      </c>
      <c r="CJ690" s="121" t="s">
        <v>14</v>
      </c>
      <c r="CK690" s="122" t="s">
        <v>15</v>
      </c>
    </row>
    <row r="691" spans="1:89" ht="14" thickTop="1">
      <c r="A691" s="126" t="s">
        <v>16</v>
      </c>
      <c r="B691" s="127"/>
      <c r="C691" s="189"/>
      <c r="D691" s="128"/>
      <c r="E691" s="181"/>
      <c r="F691" s="127"/>
      <c r="G691" s="129"/>
      <c r="H691" s="128"/>
      <c r="I691" s="181"/>
      <c r="J691" s="127"/>
      <c r="K691" s="129"/>
      <c r="L691" s="128"/>
      <c r="M691" s="127"/>
      <c r="N691" s="180"/>
      <c r="O691" s="182"/>
      <c r="P691" s="127"/>
      <c r="Q691" s="129"/>
      <c r="R691" s="128"/>
      <c r="S691" s="181"/>
      <c r="T691" s="127"/>
      <c r="U691" s="129"/>
      <c r="V691" s="128"/>
      <c r="W691" s="181"/>
      <c r="X691" s="127"/>
      <c r="Y691" s="129"/>
      <c r="Z691" s="187"/>
      <c r="AA691" s="188"/>
      <c r="AB691" s="171">
        <f>B691+D691+F691+H691+J691+L691+N691+P691+R691+T691+V691+X691+Z691</f>
        <v>0</v>
      </c>
      <c r="AC691" s="172">
        <f>C691+E691+G691+I691+K691+M691+O691+Q691+S691+U691+W691+Y691+AA691</f>
        <v>0</v>
      </c>
      <c r="AD691" s="236"/>
      <c r="AE691" s="254" t="str">
        <f>$AE$9</f>
        <v>07:00 - 07:59</v>
      </c>
      <c r="AF691" s="127">
        <f>SUMIF($A$9:$A$32,$AE691,B$691:B$714)</f>
        <v>3283</v>
      </c>
      <c r="AG691" s="189">
        <f t="shared" ref="AG691:BE693" si="1067">SUMIF($A$9:$A$32,$AE691,C$691:C$714)</f>
        <v>1074</v>
      </c>
      <c r="AH691" s="128">
        <f t="shared" si="1067"/>
        <v>1195</v>
      </c>
      <c r="AI691" s="181">
        <f t="shared" si="1067"/>
        <v>772</v>
      </c>
      <c r="AJ691" s="127">
        <f t="shared" si="1067"/>
        <v>506</v>
      </c>
      <c r="AK691" s="129">
        <f t="shared" si="1067"/>
        <v>362</v>
      </c>
      <c r="AL691" s="128">
        <f t="shared" si="1067"/>
        <v>1180</v>
      </c>
      <c r="AM691" s="181">
        <f t="shared" si="1067"/>
        <v>1658</v>
      </c>
      <c r="AN691" s="127">
        <f t="shared" si="1067"/>
        <v>159</v>
      </c>
      <c r="AO691" s="129">
        <f t="shared" si="1067"/>
        <v>418</v>
      </c>
      <c r="AP691" s="128">
        <f t="shared" si="1067"/>
        <v>236</v>
      </c>
      <c r="AQ691" s="127">
        <f t="shared" si="1067"/>
        <v>1069</v>
      </c>
      <c r="AR691" s="180">
        <f t="shared" si="1067"/>
        <v>1098</v>
      </c>
      <c r="AS691" s="182">
        <f t="shared" si="1067"/>
        <v>1829</v>
      </c>
      <c r="AT691" s="127">
        <f t="shared" si="1067"/>
        <v>783</v>
      </c>
      <c r="AU691" s="129">
        <f t="shared" si="1067"/>
        <v>887</v>
      </c>
      <c r="AV691" s="128">
        <f t="shared" si="1067"/>
        <v>1301</v>
      </c>
      <c r="AW691" s="181">
        <f t="shared" si="1067"/>
        <v>983</v>
      </c>
      <c r="AX691" s="127">
        <f t="shared" si="1067"/>
        <v>257</v>
      </c>
      <c r="AY691" s="129">
        <f t="shared" si="1067"/>
        <v>645</v>
      </c>
      <c r="AZ691" s="128">
        <f t="shared" si="1067"/>
        <v>843</v>
      </c>
      <c r="BA691" s="181">
        <f t="shared" si="1067"/>
        <v>1170</v>
      </c>
      <c r="BB691" s="127">
        <f t="shared" si="1067"/>
        <v>967</v>
      </c>
      <c r="BC691" s="129">
        <f t="shared" si="1067"/>
        <v>809</v>
      </c>
      <c r="BD691" s="187">
        <f t="shared" si="1067"/>
        <v>2591</v>
      </c>
      <c r="BE691" s="188">
        <f t="shared" si="1067"/>
        <v>1854</v>
      </c>
      <c r="BF691" s="171">
        <f>AF691+AH691+AJ691+AL691+AN691+AP691+AR691+AT691+AV691+AX691+AZ691+BB691+BD691</f>
        <v>14399</v>
      </c>
      <c r="BG691" s="172">
        <f>AG691+AI691+AK691+AM691+AO691+AQ691+AS691+AU691+AW691+AY691+BA691+BC691+BE691</f>
        <v>13530</v>
      </c>
      <c r="BH691" s="236"/>
      <c r="BI691" s="126" t="s">
        <v>16</v>
      </c>
      <c r="BJ691" s="130">
        <f t="shared" ref="BJ691:CK691" si="1068">B691/B715</f>
        <v>0</v>
      </c>
      <c r="BK691" s="131">
        <f t="shared" si="1068"/>
        <v>0</v>
      </c>
      <c r="BL691" s="132">
        <f t="shared" si="1068"/>
        <v>0</v>
      </c>
      <c r="BM691" s="133">
        <f t="shared" si="1068"/>
        <v>0</v>
      </c>
      <c r="BN691" s="130">
        <f t="shared" si="1068"/>
        <v>0</v>
      </c>
      <c r="BO691" s="131">
        <f t="shared" si="1068"/>
        <v>0</v>
      </c>
      <c r="BP691" s="132">
        <f t="shared" si="1068"/>
        <v>0</v>
      </c>
      <c r="BQ691" s="133">
        <f t="shared" si="1068"/>
        <v>0</v>
      </c>
      <c r="BR691" s="130">
        <f t="shared" si="1068"/>
        <v>0</v>
      </c>
      <c r="BS691" s="131">
        <f t="shared" si="1068"/>
        <v>0</v>
      </c>
      <c r="BT691" s="132">
        <f t="shared" si="1068"/>
        <v>0</v>
      </c>
      <c r="BU691" s="130">
        <f t="shared" si="1068"/>
        <v>0</v>
      </c>
      <c r="BV691" s="134">
        <f t="shared" si="1068"/>
        <v>0</v>
      </c>
      <c r="BW691" s="135">
        <f t="shared" si="1068"/>
        <v>0</v>
      </c>
      <c r="BX691" s="130">
        <f t="shared" si="1068"/>
        <v>0</v>
      </c>
      <c r="BY691" s="131">
        <f t="shared" si="1068"/>
        <v>0</v>
      </c>
      <c r="BZ691" s="132">
        <f t="shared" si="1068"/>
        <v>0</v>
      </c>
      <c r="CA691" s="133">
        <f t="shared" si="1068"/>
        <v>0</v>
      </c>
      <c r="CB691" s="130">
        <f t="shared" si="1068"/>
        <v>0</v>
      </c>
      <c r="CC691" s="131">
        <f t="shared" si="1068"/>
        <v>0</v>
      </c>
      <c r="CD691" s="132">
        <f t="shared" si="1068"/>
        <v>0</v>
      </c>
      <c r="CE691" s="133">
        <f t="shared" si="1068"/>
        <v>0</v>
      </c>
      <c r="CF691" s="130">
        <f t="shared" si="1068"/>
        <v>0</v>
      </c>
      <c r="CG691" s="131">
        <f t="shared" si="1068"/>
        <v>0</v>
      </c>
      <c r="CH691" s="132">
        <f t="shared" si="1068"/>
        <v>0</v>
      </c>
      <c r="CI691" s="130">
        <f t="shared" si="1068"/>
        <v>0</v>
      </c>
      <c r="CJ691" s="136">
        <f t="shared" si="1068"/>
        <v>0</v>
      </c>
      <c r="CK691" s="137">
        <f t="shared" si="1068"/>
        <v>0</v>
      </c>
    </row>
    <row r="692" spans="1:89">
      <c r="A692" s="138" t="s">
        <v>17</v>
      </c>
      <c r="B692" s="192">
        <v>296</v>
      </c>
      <c r="C692" s="193">
        <v>0</v>
      </c>
      <c r="D692" s="194">
        <v>139</v>
      </c>
      <c r="E692" s="195">
        <v>0</v>
      </c>
      <c r="F692" s="192">
        <v>36</v>
      </c>
      <c r="G692" s="196">
        <v>0</v>
      </c>
      <c r="H692" s="194">
        <v>168</v>
      </c>
      <c r="I692" s="195">
        <v>11</v>
      </c>
      <c r="J692" s="192">
        <v>5</v>
      </c>
      <c r="K692" s="196">
        <v>6</v>
      </c>
      <c r="L692" s="194">
        <v>3</v>
      </c>
      <c r="M692" s="192">
        <v>5</v>
      </c>
      <c r="N692" s="197">
        <v>20</v>
      </c>
      <c r="O692" s="198">
        <v>10</v>
      </c>
      <c r="P692" s="192">
        <v>12</v>
      </c>
      <c r="Q692" s="196">
        <v>8</v>
      </c>
      <c r="R692" s="194">
        <v>7</v>
      </c>
      <c r="S692" s="195">
        <v>14</v>
      </c>
      <c r="T692" s="192">
        <v>0</v>
      </c>
      <c r="U692" s="196">
        <v>0</v>
      </c>
      <c r="V692" s="194">
        <v>2</v>
      </c>
      <c r="W692" s="195">
        <v>0</v>
      </c>
      <c r="X692" s="192">
        <v>0</v>
      </c>
      <c r="Y692" s="196">
        <v>0</v>
      </c>
      <c r="Z692" s="194">
        <v>0</v>
      </c>
      <c r="AA692" s="192">
        <v>0</v>
      </c>
      <c r="AB692" s="173">
        <f>B692+D692+F692+H692+J692+L692+N692+P692+R692+T692+V692+X692+Z692</f>
        <v>688</v>
      </c>
      <c r="AC692" s="174">
        <f t="shared" ref="AC692:AC711" si="1069">C692+E692+G692+I692+K692+M692+O692+Q692+S692+U692+W692+Y692+AA692</f>
        <v>54</v>
      </c>
      <c r="AD692" s="236"/>
      <c r="AE692" s="255" t="str">
        <f>$AE$10</f>
        <v>08:00 - 08:59</v>
      </c>
      <c r="AF692" s="127">
        <f>SUMIF($A$9:$A$32,$AE692,B$691:B$714)</f>
        <v>3420</v>
      </c>
      <c r="AG692" s="193">
        <f t="shared" si="1067"/>
        <v>1185</v>
      </c>
      <c r="AH692" s="194">
        <f t="shared" si="1067"/>
        <v>1187</v>
      </c>
      <c r="AI692" s="195">
        <f t="shared" si="1067"/>
        <v>895</v>
      </c>
      <c r="AJ692" s="192">
        <f t="shared" si="1067"/>
        <v>543</v>
      </c>
      <c r="AK692" s="196">
        <f t="shared" si="1067"/>
        <v>375</v>
      </c>
      <c r="AL692" s="194">
        <f t="shared" si="1067"/>
        <v>1341</v>
      </c>
      <c r="AM692" s="195">
        <f t="shared" si="1067"/>
        <v>1853</v>
      </c>
      <c r="AN692" s="192">
        <f t="shared" si="1067"/>
        <v>133</v>
      </c>
      <c r="AO692" s="196">
        <f t="shared" si="1067"/>
        <v>466</v>
      </c>
      <c r="AP692" s="194">
        <f t="shared" si="1067"/>
        <v>235</v>
      </c>
      <c r="AQ692" s="192">
        <f t="shared" si="1067"/>
        <v>1217</v>
      </c>
      <c r="AR692" s="197">
        <f t="shared" si="1067"/>
        <v>1188</v>
      </c>
      <c r="AS692" s="198">
        <f t="shared" si="1067"/>
        <v>2010</v>
      </c>
      <c r="AT692" s="192">
        <f t="shared" si="1067"/>
        <v>791</v>
      </c>
      <c r="AU692" s="196">
        <f t="shared" si="1067"/>
        <v>820</v>
      </c>
      <c r="AV692" s="194">
        <f t="shared" si="1067"/>
        <v>1334</v>
      </c>
      <c r="AW692" s="195">
        <f t="shared" si="1067"/>
        <v>1029</v>
      </c>
      <c r="AX692" s="192">
        <f t="shared" si="1067"/>
        <v>254</v>
      </c>
      <c r="AY692" s="196">
        <f t="shared" si="1067"/>
        <v>533</v>
      </c>
      <c r="AZ692" s="194">
        <f t="shared" si="1067"/>
        <v>765</v>
      </c>
      <c r="BA692" s="195">
        <f t="shared" si="1067"/>
        <v>1408</v>
      </c>
      <c r="BB692" s="192">
        <f t="shared" si="1067"/>
        <v>978</v>
      </c>
      <c r="BC692" s="196">
        <f t="shared" si="1067"/>
        <v>775</v>
      </c>
      <c r="BD692" s="194">
        <f t="shared" si="1067"/>
        <v>2532</v>
      </c>
      <c r="BE692" s="192">
        <f t="shared" si="1067"/>
        <v>2260</v>
      </c>
      <c r="BF692" s="173">
        <f>SUM(AF692,AH692,AJ692,AL692,AN692,AP692,AR692,AT692,AV692,AX692,AZ692,BB692,BD692)</f>
        <v>14701</v>
      </c>
      <c r="BG692" s="174">
        <f>SUM(AG692,AI692,AK692,AM692,AO692,AQ692,AS692,AU692,AW692,AY692,BA692,BC692,BE692)</f>
        <v>14826</v>
      </c>
      <c r="BH692" s="236"/>
      <c r="BI692" s="138" t="s">
        <v>17</v>
      </c>
      <c r="BJ692" s="130">
        <f t="shared" ref="BJ692:CK692" si="1070">B692/B715</f>
        <v>7.2240933274759604E-3</v>
      </c>
      <c r="BK692" s="131">
        <f t="shared" si="1070"/>
        <v>0</v>
      </c>
      <c r="BL692" s="132">
        <f t="shared" si="1070"/>
        <v>8.6967402865544639E-3</v>
      </c>
      <c r="BM692" s="133">
        <f t="shared" si="1070"/>
        <v>0</v>
      </c>
      <c r="BN692" s="130">
        <f t="shared" si="1070"/>
        <v>4.5766590389016018E-3</v>
      </c>
      <c r="BO692" s="131">
        <f t="shared" si="1070"/>
        <v>0</v>
      </c>
      <c r="BP692" s="132">
        <f t="shared" si="1070"/>
        <v>6.3677368002122581E-3</v>
      </c>
      <c r="BQ692" s="133">
        <f t="shared" si="1070"/>
        <v>2.947797191553221E-4</v>
      </c>
      <c r="BR692" s="130">
        <f t="shared" si="1070"/>
        <v>1.4619883040935672E-3</v>
      </c>
      <c r="BS692" s="131">
        <f t="shared" si="1070"/>
        <v>1.3224597751818382E-3</v>
      </c>
      <c r="BT692" s="132">
        <f t="shared" si="1070"/>
        <v>4.5406387165127893E-4</v>
      </c>
      <c r="BU692" s="130">
        <f t="shared" si="1070"/>
        <v>3.4397358282883876E-4</v>
      </c>
      <c r="BV692" s="134">
        <f t="shared" si="1070"/>
        <v>9.5247166396799699E-4</v>
      </c>
      <c r="BW692" s="135">
        <f t="shared" si="1070"/>
        <v>3.7243947858472997E-4</v>
      </c>
      <c r="BX692" s="130">
        <f t="shared" si="1070"/>
        <v>9.7823428711176332E-4</v>
      </c>
      <c r="BY692" s="131">
        <f t="shared" si="1070"/>
        <v>6.4025610244097635E-4</v>
      </c>
      <c r="BZ692" s="132">
        <f t="shared" si="1070"/>
        <v>3.6091776230987369E-4</v>
      </c>
      <c r="CA692" s="133">
        <f t="shared" si="1070"/>
        <v>7.783399121587813E-4</v>
      </c>
      <c r="CB692" s="130">
        <f t="shared" si="1070"/>
        <v>0</v>
      </c>
      <c r="CC692" s="131">
        <f t="shared" si="1070"/>
        <v>0</v>
      </c>
      <c r="CD692" s="132">
        <f t="shared" si="1070"/>
        <v>1.0666097808116901E-4</v>
      </c>
      <c r="CE692" s="133">
        <f t="shared" si="1070"/>
        <v>0</v>
      </c>
      <c r="CF692" s="130">
        <f t="shared" si="1070"/>
        <v>0</v>
      </c>
      <c r="CG692" s="131">
        <f t="shared" si="1070"/>
        <v>0</v>
      </c>
      <c r="CH692" s="132">
        <f t="shared" si="1070"/>
        <v>0</v>
      </c>
      <c r="CI692" s="130">
        <f t="shared" si="1070"/>
        <v>0</v>
      </c>
      <c r="CJ692" s="136">
        <f t="shared" si="1070"/>
        <v>2.8963055265550804E-3</v>
      </c>
      <c r="CK692" s="137">
        <f t="shared" si="1070"/>
        <v>2.2774239804310235E-4</v>
      </c>
    </row>
    <row r="693" spans="1:89" ht="14" thickBot="1">
      <c r="A693" s="147" t="s">
        <v>18</v>
      </c>
      <c r="B693" s="199">
        <v>1738</v>
      </c>
      <c r="C693" s="200">
        <v>0</v>
      </c>
      <c r="D693" s="201">
        <v>547</v>
      </c>
      <c r="E693" s="202">
        <v>49</v>
      </c>
      <c r="F693" s="199">
        <v>224</v>
      </c>
      <c r="G693" s="203">
        <v>22</v>
      </c>
      <c r="H693" s="201">
        <v>804</v>
      </c>
      <c r="I693" s="202">
        <v>185</v>
      </c>
      <c r="J693" s="199">
        <v>43</v>
      </c>
      <c r="K693" s="203">
        <v>52</v>
      </c>
      <c r="L693" s="201">
        <v>58</v>
      </c>
      <c r="M693" s="199">
        <v>250</v>
      </c>
      <c r="N693" s="204">
        <v>364</v>
      </c>
      <c r="O693" s="205">
        <v>311</v>
      </c>
      <c r="P693" s="199">
        <v>230</v>
      </c>
      <c r="Q693" s="203">
        <v>189</v>
      </c>
      <c r="R693" s="201">
        <v>320</v>
      </c>
      <c r="S693" s="202">
        <v>293</v>
      </c>
      <c r="T693" s="199">
        <v>59</v>
      </c>
      <c r="U693" s="203">
        <v>167</v>
      </c>
      <c r="V693" s="201">
        <v>244</v>
      </c>
      <c r="W693" s="202">
        <v>256</v>
      </c>
      <c r="X693" s="199">
        <v>312</v>
      </c>
      <c r="Y693" s="203">
        <v>197</v>
      </c>
      <c r="Z693" s="201">
        <v>833</v>
      </c>
      <c r="AA693" s="199">
        <v>523</v>
      </c>
      <c r="AB693" s="173">
        <f>B693+D693+F693+H693+J693+L693+N693+P693+R693+T693+V693+X693+Z693</f>
        <v>5776</v>
      </c>
      <c r="AC693" s="174">
        <f t="shared" si="1069"/>
        <v>2494</v>
      </c>
      <c r="AD693" s="236"/>
      <c r="AE693" s="254" t="str">
        <f>$AE$11</f>
        <v>09:00 - 09:59</v>
      </c>
      <c r="AF693" s="127">
        <f>SUMIF($A$9:$A$32,$AE693,B$691:B$714)</f>
        <v>3060</v>
      </c>
      <c r="AG693" s="200">
        <f t="shared" si="1067"/>
        <v>1027</v>
      </c>
      <c r="AH693" s="201">
        <f t="shared" si="1067"/>
        <v>1143</v>
      </c>
      <c r="AI693" s="202">
        <f t="shared" si="1067"/>
        <v>779</v>
      </c>
      <c r="AJ693" s="199">
        <f t="shared" si="1067"/>
        <v>502</v>
      </c>
      <c r="AK693" s="203">
        <f t="shared" si="1067"/>
        <v>361</v>
      </c>
      <c r="AL693" s="201">
        <f t="shared" si="1067"/>
        <v>1457</v>
      </c>
      <c r="AM693" s="202">
        <f t="shared" si="1067"/>
        <v>1949</v>
      </c>
      <c r="AN693" s="199">
        <f t="shared" si="1067"/>
        <v>197</v>
      </c>
      <c r="AO693" s="203">
        <f t="shared" si="1067"/>
        <v>501</v>
      </c>
      <c r="AP693" s="201">
        <f t="shared" si="1067"/>
        <v>202</v>
      </c>
      <c r="AQ693" s="199">
        <f t="shared" si="1067"/>
        <v>1186</v>
      </c>
      <c r="AR693" s="204">
        <f t="shared" si="1067"/>
        <v>1052</v>
      </c>
      <c r="AS693" s="205">
        <f t="shared" si="1067"/>
        <v>1898</v>
      </c>
      <c r="AT693" s="199">
        <f t="shared" si="1067"/>
        <v>781</v>
      </c>
      <c r="AU693" s="203">
        <f t="shared" si="1067"/>
        <v>669</v>
      </c>
      <c r="AV693" s="201">
        <f t="shared" si="1067"/>
        <v>1425</v>
      </c>
      <c r="AW693" s="202">
        <f t="shared" si="1067"/>
        <v>898</v>
      </c>
      <c r="AX693" s="199">
        <f t="shared" si="1067"/>
        <v>218</v>
      </c>
      <c r="AY693" s="203">
        <f t="shared" si="1067"/>
        <v>361</v>
      </c>
      <c r="AZ693" s="201">
        <f t="shared" si="1067"/>
        <v>643</v>
      </c>
      <c r="BA693" s="202">
        <f t="shared" si="1067"/>
        <v>1740</v>
      </c>
      <c r="BB693" s="199">
        <f t="shared" si="1067"/>
        <v>854</v>
      </c>
      <c r="BC693" s="203">
        <f t="shared" si="1067"/>
        <v>766</v>
      </c>
      <c r="BD693" s="201">
        <f t="shared" si="1067"/>
        <v>2581</v>
      </c>
      <c r="BE693" s="199">
        <f t="shared" si="1067"/>
        <v>2097</v>
      </c>
      <c r="BF693" s="173">
        <f>SUM(AF693,AH693,AJ693,AL693,AN693,AP693,AR693,AT693,AV693,AX693,AZ693,BB693,BD693)</f>
        <v>14115</v>
      </c>
      <c r="BG693" s="174">
        <f>SUM(AG693,AI693,AK693,AM693,AO693,AQ693,AS693,AU693,AW693,AY693,BA693,BC693,BE693)</f>
        <v>14232</v>
      </c>
      <c r="BH693" s="236"/>
      <c r="BI693" s="147" t="s">
        <v>18</v>
      </c>
      <c r="BJ693" s="130">
        <f t="shared" ref="BJ693:CK693" si="1071">B693/B715</f>
        <v>4.2417142578220338E-2</v>
      </c>
      <c r="BK693" s="131">
        <f t="shared" si="1071"/>
        <v>0</v>
      </c>
      <c r="BL693" s="132">
        <f t="shared" si="1071"/>
        <v>3.4223862854282673E-2</v>
      </c>
      <c r="BM693" s="133">
        <f t="shared" si="1071"/>
        <v>3.3215835140997831E-3</v>
      </c>
      <c r="BN693" s="130">
        <f t="shared" si="1071"/>
        <v>2.8476989575387746E-2</v>
      </c>
      <c r="BO693" s="131">
        <f t="shared" si="1071"/>
        <v>3.9020929407591345E-3</v>
      </c>
      <c r="BP693" s="132">
        <f t="shared" si="1071"/>
        <v>3.0474168972444378E-2</v>
      </c>
      <c r="BQ693" s="133">
        <f t="shared" si="1071"/>
        <v>4.9576589130667812E-3</v>
      </c>
      <c r="BR693" s="130">
        <f t="shared" si="1071"/>
        <v>1.2573099415204679E-2</v>
      </c>
      <c r="BS693" s="131">
        <f t="shared" si="1071"/>
        <v>1.1461318051575931E-2</v>
      </c>
      <c r="BT693" s="132">
        <f t="shared" si="1071"/>
        <v>8.7785681852580594E-3</v>
      </c>
      <c r="BU693" s="130">
        <f t="shared" si="1071"/>
        <v>1.7198679141441936E-2</v>
      </c>
      <c r="BV693" s="134">
        <f t="shared" si="1071"/>
        <v>1.7334984284217543E-2</v>
      </c>
      <c r="BW693" s="135">
        <f t="shared" si="1071"/>
        <v>1.1582867783985103E-2</v>
      </c>
      <c r="BX693" s="130">
        <f t="shared" si="1071"/>
        <v>1.8749490502975464E-2</v>
      </c>
      <c r="BY693" s="131">
        <f t="shared" si="1071"/>
        <v>1.5126050420168067E-2</v>
      </c>
      <c r="BZ693" s="132">
        <f t="shared" si="1071"/>
        <v>1.6499097705594226E-2</v>
      </c>
      <c r="CA693" s="133">
        <f t="shared" si="1071"/>
        <v>1.6289542447323068E-2</v>
      </c>
      <c r="CB693" s="130">
        <f t="shared" si="1071"/>
        <v>1.1509949278189621E-2</v>
      </c>
      <c r="CC693" s="131">
        <f t="shared" si="1071"/>
        <v>3.2809430255402748E-2</v>
      </c>
      <c r="CD693" s="132">
        <f t="shared" si="1071"/>
        <v>1.3012639325902619E-2</v>
      </c>
      <c r="CE693" s="133">
        <f t="shared" si="1071"/>
        <v>1.2923418648089253E-2</v>
      </c>
      <c r="CF693" s="130">
        <f t="shared" si="1071"/>
        <v>1.7926913353252125E-2</v>
      </c>
      <c r="CG693" s="131">
        <f t="shared" si="1071"/>
        <v>2.1915674713538769E-2</v>
      </c>
      <c r="CH693" s="132">
        <f t="shared" si="1071"/>
        <v>1.9660136889308472E-2</v>
      </c>
      <c r="CI693" s="130">
        <f t="shared" si="1071"/>
        <v>1.3082195207364051E-2</v>
      </c>
      <c r="CJ693" s="136">
        <f t="shared" si="1071"/>
        <v>2.431549523456707E-2</v>
      </c>
      <c r="CK693" s="137">
        <f t="shared" si="1071"/>
        <v>1.0518324828138838E-2</v>
      </c>
    </row>
    <row r="694" spans="1:89" ht="15" thickTop="1" thickBot="1">
      <c r="A694" s="138" t="s">
        <v>19</v>
      </c>
      <c r="B694" s="192">
        <v>2687</v>
      </c>
      <c r="C694" s="193">
        <v>420</v>
      </c>
      <c r="D694" s="194">
        <v>1032</v>
      </c>
      <c r="E694" s="195">
        <v>439</v>
      </c>
      <c r="F694" s="192">
        <v>419</v>
      </c>
      <c r="G694" s="196">
        <v>175</v>
      </c>
      <c r="H694" s="194">
        <v>996</v>
      </c>
      <c r="I694" s="195">
        <v>964</v>
      </c>
      <c r="J694" s="192">
        <v>99</v>
      </c>
      <c r="K694" s="196">
        <v>195</v>
      </c>
      <c r="L694" s="194">
        <v>190</v>
      </c>
      <c r="M694" s="192">
        <v>627</v>
      </c>
      <c r="N694" s="197">
        <v>797</v>
      </c>
      <c r="O694" s="198">
        <v>1033</v>
      </c>
      <c r="P694" s="192">
        <v>613</v>
      </c>
      <c r="Q694" s="196">
        <v>540</v>
      </c>
      <c r="R694" s="194">
        <v>833</v>
      </c>
      <c r="S694" s="195">
        <v>836</v>
      </c>
      <c r="T694" s="192">
        <v>215</v>
      </c>
      <c r="U694" s="196">
        <v>427</v>
      </c>
      <c r="V694" s="194">
        <v>647</v>
      </c>
      <c r="W694" s="195">
        <v>1060</v>
      </c>
      <c r="X694" s="192">
        <v>804</v>
      </c>
      <c r="Y694" s="196">
        <v>584</v>
      </c>
      <c r="Z694" s="194">
        <v>1824</v>
      </c>
      <c r="AA694" s="192">
        <v>1472</v>
      </c>
      <c r="AB694" s="173">
        <f>B694+D694+F694+H694+J694+L694+N694+P694+R694+T694+V694+X694+Z694</f>
        <v>11156</v>
      </c>
      <c r="AC694" s="174">
        <f t="shared" si="1069"/>
        <v>8772</v>
      </c>
      <c r="AD694" s="236"/>
      <c r="AE694" s="253" t="s">
        <v>13</v>
      </c>
      <c r="AF694" s="20">
        <f t="shared" ref="AF694:BG694" si="1072">SUM(AF691:AF693)</f>
        <v>9763</v>
      </c>
      <c r="AG694" s="21">
        <f t="shared" si="1072"/>
        <v>3286</v>
      </c>
      <c r="AH694" s="20">
        <f t="shared" si="1072"/>
        <v>3525</v>
      </c>
      <c r="AI694" s="21">
        <f t="shared" si="1072"/>
        <v>2446</v>
      </c>
      <c r="AJ694" s="20">
        <f t="shared" si="1072"/>
        <v>1551</v>
      </c>
      <c r="AK694" s="21">
        <f t="shared" si="1072"/>
        <v>1098</v>
      </c>
      <c r="AL694" s="20">
        <f t="shared" si="1072"/>
        <v>3978</v>
      </c>
      <c r="AM694" s="21">
        <f t="shared" si="1072"/>
        <v>5460</v>
      </c>
      <c r="AN694" s="20">
        <f t="shared" si="1072"/>
        <v>489</v>
      </c>
      <c r="AO694" s="21">
        <f t="shared" si="1072"/>
        <v>1385</v>
      </c>
      <c r="AP694" s="20">
        <f t="shared" si="1072"/>
        <v>673</v>
      </c>
      <c r="AQ694" s="21">
        <f t="shared" si="1072"/>
        <v>3472</v>
      </c>
      <c r="AR694" s="20">
        <f t="shared" si="1072"/>
        <v>3338</v>
      </c>
      <c r="AS694" s="21">
        <f t="shared" si="1072"/>
        <v>5737</v>
      </c>
      <c r="AT694" s="20">
        <f t="shared" si="1072"/>
        <v>2355</v>
      </c>
      <c r="AU694" s="21">
        <f t="shared" si="1072"/>
        <v>2376</v>
      </c>
      <c r="AV694" s="20">
        <f t="shared" si="1072"/>
        <v>4060</v>
      </c>
      <c r="AW694" s="21">
        <f t="shared" si="1072"/>
        <v>2910</v>
      </c>
      <c r="AX694" s="20">
        <f t="shared" si="1072"/>
        <v>729</v>
      </c>
      <c r="AY694" s="21">
        <f t="shared" si="1072"/>
        <v>1539</v>
      </c>
      <c r="AZ694" s="20">
        <f t="shared" si="1072"/>
        <v>2251</v>
      </c>
      <c r="BA694" s="21">
        <f t="shared" si="1072"/>
        <v>4318</v>
      </c>
      <c r="BB694" s="20">
        <f t="shared" si="1072"/>
        <v>2799</v>
      </c>
      <c r="BC694" s="21">
        <f t="shared" si="1072"/>
        <v>2350</v>
      </c>
      <c r="BD694" s="20">
        <f t="shared" si="1072"/>
        <v>7704</v>
      </c>
      <c r="BE694" s="21">
        <f t="shared" si="1072"/>
        <v>6211</v>
      </c>
      <c r="BF694" s="175">
        <f t="shared" si="1072"/>
        <v>43215</v>
      </c>
      <c r="BG694" s="176">
        <f t="shared" si="1072"/>
        <v>42588</v>
      </c>
      <c r="BH694" s="236"/>
      <c r="BI694" s="138" t="s">
        <v>19</v>
      </c>
      <c r="BJ694" s="130">
        <f t="shared" ref="BJ694:CK694" si="1073">B694/B715</f>
        <v>6.5578171523405088E-2</v>
      </c>
      <c r="BK694" s="131">
        <f t="shared" si="1073"/>
        <v>1.4416640922665019E-2</v>
      </c>
      <c r="BL694" s="132">
        <f t="shared" si="1073"/>
        <v>6.4568604141900771E-2</v>
      </c>
      <c r="BM694" s="133">
        <f t="shared" si="1073"/>
        <v>2.9758676789587851E-2</v>
      </c>
      <c r="BN694" s="130">
        <f t="shared" si="1073"/>
        <v>5.3267226036104752E-2</v>
      </c>
      <c r="BO694" s="131">
        <f t="shared" si="1073"/>
        <v>3.103937566512948E-2</v>
      </c>
      <c r="BP694" s="132">
        <f t="shared" si="1073"/>
        <v>3.7751582458401246E-2</v>
      </c>
      <c r="BQ694" s="133">
        <f t="shared" si="1073"/>
        <v>2.5833422660520956E-2</v>
      </c>
      <c r="BR694" s="130">
        <f t="shared" si="1073"/>
        <v>2.8947368421052631E-2</v>
      </c>
      <c r="BS694" s="131">
        <f t="shared" si="1073"/>
        <v>4.2979942693409739E-2</v>
      </c>
      <c r="BT694" s="132">
        <f t="shared" si="1073"/>
        <v>2.8757378537914335E-2</v>
      </c>
      <c r="BU694" s="130">
        <f t="shared" si="1073"/>
        <v>4.3134287286736378E-2</v>
      </c>
      <c r="BV694" s="134">
        <f t="shared" si="1073"/>
        <v>3.7955995809124676E-2</v>
      </c>
      <c r="BW694" s="135">
        <f t="shared" si="1073"/>
        <v>3.8472998137802604E-2</v>
      </c>
      <c r="BX694" s="130">
        <f t="shared" si="1073"/>
        <v>4.9971468166625906E-2</v>
      </c>
      <c r="BY694" s="131">
        <f t="shared" si="1073"/>
        <v>4.3217286914765909E-2</v>
      </c>
      <c r="BZ694" s="132">
        <f t="shared" si="1073"/>
        <v>4.2949213714874965E-2</v>
      </c>
      <c r="CA694" s="133">
        <f t="shared" si="1073"/>
        <v>4.6478011897481512E-2</v>
      </c>
      <c r="CB694" s="130">
        <f t="shared" si="1073"/>
        <v>4.1943035505267262E-2</v>
      </c>
      <c r="CC694" s="131">
        <f t="shared" si="1073"/>
        <v>8.3889980353634583E-2</v>
      </c>
      <c r="CD694" s="132">
        <f t="shared" si="1073"/>
        <v>3.4504826409258171E-2</v>
      </c>
      <c r="CE694" s="133">
        <f t="shared" si="1073"/>
        <v>5.351103033974456E-2</v>
      </c>
      <c r="CF694" s="130">
        <f t="shared" si="1073"/>
        <v>4.6196276717995866E-2</v>
      </c>
      <c r="CG694" s="131">
        <f t="shared" si="1073"/>
        <v>6.4968294582267216E-2</v>
      </c>
      <c r="CH694" s="132">
        <f t="shared" si="1073"/>
        <v>4.3049327354260092E-2</v>
      </c>
      <c r="CI694" s="130">
        <f t="shared" si="1073"/>
        <v>3.6820251138125967E-2</v>
      </c>
      <c r="CJ694" s="136">
        <f t="shared" si="1073"/>
        <v>4.696393089280302E-2</v>
      </c>
      <c r="CK694" s="137">
        <f t="shared" si="1073"/>
        <v>3.6995487326557296E-2</v>
      </c>
    </row>
    <row r="695" spans="1:89" ht="14" thickTop="1">
      <c r="A695" s="147" t="s">
        <v>20</v>
      </c>
      <c r="B695" s="199">
        <v>3283</v>
      </c>
      <c r="C695" s="200">
        <v>1074</v>
      </c>
      <c r="D695" s="201">
        <v>1195</v>
      </c>
      <c r="E695" s="202">
        <v>772</v>
      </c>
      <c r="F695" s="199">
        <v>506</v>
      </c>
      <c r="G695" s="203">
        <v>362</v>
      </c>
      <c r="H695" s="201">
        <v>1180</v>
      </c>
      <c r="I695" s="202">
        <v>1658</v>
      </c>
      <c r="J695" s="199">
        <v>159</v>
      </c>
      <c r="K695" s="203">
        <v>418</v>
      </c>
      <c r="L695" s="201">
        <v>236</v>
      </c>
      <c r="M695" s="199">
        <v>1069</v>
      </c>
      <c r="N695" s="204">
        <v>1098</v>
      </c>
      <c r="O695" s="205">
        <v>1829</v>
      </c>
      <c r="P695" s="199">
        <v>783</v>
      </c>
      <c r="Q695" s="203">
        <v>887</v>
      </c>
      <c r="R695" s="201">
        <v>1301</v>
      </c>
      <c r="S695" s="202">
        <v>983</v>
      </c>
      <c r="T695" s="199">
        <v>257</v>
      </c>
      <c r="U695" s="203">
        <v>645</v>
      </c>
      <c r="V695" s="201">
        <v>843</v>
      </c>
      <c r="W695" s="202">
        <v>1170</v>
      </c>
      <c r="X695" s="199">
        <v>967</v>
      </c>
      <c r="Y695" s="203">
        <v>809</v>
      </c>
      <c r="Z695" s="201">
        <v>2591</v>
      </c>
      <c r="AA695" s="199">
        <v>1854</v>
      </c>
      <c r="AB695" s="173">
        <f t="shared" ref="AB695:AB711" si="1074">B695+D695+F695+H695+J695+L695+N695+P695+R695+T695+V695+X695+Z695</f>
        <v>14399</v>
      </c>
      <c r="AC695" s="174">
        <f t="shared" si="1069"/>
        <v>13530</v>
      </c>
      <c r="AD695" s="236"/>
      <c r="BH695" s="236"/>
      <c r="BI695" s="147" t="s">
        <v>20</v>
      </c>
      <c r="BJ695" s="130">
        <f t="shared" ref="BJ695:CK695" si="1075">B695/B715</f>
        <v>8.012398106116074E-2</v>
      </c>
      <c r="BK695" s="131">
        <f t="shared" si="1075"/>
        <v>3.6865410359386265E-2</v>
      </c>
      <c r="BL695" s="132">
        <f t="shared" si="1075"/>
        <v>7.4766939873615712E-2</v>
      </c>
      <c r="BM695" s="133">
        <f t="shared" si="1075"/>
        <v>5.2331887201735358E-2</v>
      </c>
      <c r="BN695" s="130">
        <f t="shared" si="1075"/>
        <v>6.4327485380116955E-2</v>
      </c>
      <c r="BO695" s="131">
        <f t="shared" si="1075"/>
        <v>6.4207165661582119E-2</v>
      </c>
      <c r="BP695" s="132">
        <f t="shared" si="1075"/>
        <v>4.4725770382443242E-2</v>
      </c>
      <c r="BQ695" s="133">
        <f t="shared" si="1075"/>
        <v>4.4431343123593099E-2</v>
      </c>
      <c r="BR695" s="130">
        <f t="shared" si="1075"/>
        <v>4.6491228070175437E-2</v>
      </c>
      <c r="BS695" s="131">
        <f t="shared" si="1075"/>
        <v>9.2131364337668067E-2</v>
      </c>
      <c r="BT695" s="132">
        <f t="shared" si="1075"/>
        <v>3.5719691236567278E-2</v>
      </c>
      <c r="BU695" s="130">
        <f t="shared" si="1075"/>
        <v>7.354155200880573E-2</v>
      </c>
      <c r="BV695" s="134">
        <f t="shared" si="1075"/>
        <v>5.2290694351843033E-2</v>
      </c>
      <c r="BW695" s="135">
        <f t="shared" si="1075"/>
        <v>6.8119180633147119E-2</v>
      </c>
      <c r="BX695" s="130">
        <f t="shared" si="1075"/>
        <v>6.3829787234042548E-2</v>
      </c>
      <c r="BY695" s="131">
        <f t="shared" si="1075"/>
        <v>7.0988395358143261E-2</v>
      </c>
      <c r="BZ695" s="132">
        <f t="shared" si="1075"/>
        <v>6.7079144109306515E-2</v>
      </c>
      <c r="CA695" s="133">
        <f t="shared" si="1075"/>
        <v>5.4650580975148716E-2</v>
      </c>
      <c r="CB695" s="130">
        <f t="shared" si="1075"/>
        <v>5.0136558720249705E-2</v>
      </c>
      <c r="CC695" s="131">
        <f t="shared" si="1075"/>
        <v>0.12671905697445973</v>
      </c>
      <c r="CD695" s="132">
        <f t="shared" si="1075"/>
        <v>4.4957602261212738E-2</v>
      </c>
      <c r="CE695" s="133">
        <f t="shared" si="1075"/>
        <v>5.9064061790095414E-2</v>
      </c>
      <c r="CF695" s="130">
        <f t="shared" si="1075"/>
        <v>5.5561939783957709E-2</v>
      </c>
      <c r="CG695" s="131">
        <f t="shared" si="1075"/>
        <v>8.9998887529202362E-2</v>
      </c>
      <c r="CH695" s="132">
        <f t="shared" si="1075"/>
        <v>6.1151758319565729E-2</v>
      </c>
      <c r="CI695" s="130">
        <f t="shared" si="1075"/>
        <v>4.6375506528590724E-2</v>
      </c>
      <c r="CJ695" s="136">
        <f t="shared" si="1075"/>
        <v>6.0616138483817736E-2</v>
      </c>
      <c r="CK695" s="137">
        <f t="shared" si="1075"/>
        <v>5.7062123065243976E-2</v>
      </c>
    </row>
    <row r="696" spans="1:89" ht="14" thickBot="1">
      <c r="A696" s="138" t="s">
        <v>21</v>
      </c>
      <c r="B696" s="192">
        <v>3420</v>
      </c>
      <c r="C696" s="193">
        <v>1185</v>
      </c>
      <c r="D696" s="194">
        <v>1187</v>
      </c>
      <c r="E696" s="195">
        <v>895</v>
      </c>
      <c r="F696" s="192">
        <v>543</v>
      </c>
      <c r="G696" s="196">
        <v>375</v>
      </c>
      <c r="H696" s="194">
        <v>1341</v>
      </c>
      <c r="I696" s="195">
        <v>1853</v>
      </c>
      <c r="J696" s="192">
        <v>133</v>
      </c>
      <c r="K696" s="196">
        <v>466</v>
      </c>
      <c r="L696" s="194">
        <v>235</v>
      </c>
      <c r="M696" s="192">
        <v>1217</v>
      </c>
      <c r="N696" s="197">
        <v>1188</v>
      </c>
      <c r="O696" s="198">
        <v>2010</v>
      </c>
      <c r="P696" s="192">
        <v>791</v>
      </c>
      <c r="Q696" s="196">
        <v>820</v>
      </c>
      <c r="R696" s="194">
        <v>1334</v>
      </c>
      <c r="S696" s="195">
        <v>1029</v>
      </c>
      <c r="T696" s="192">
        <v>254</v>
      </c>
      <c r="U696" s="196">
        <v>533</v>
      </c>
      <c r="V696" s="194">
        <v>765</v>
      </c>
      <c r="W696" s="195">
        <v>1408</v>
      </c>
      <c r="X696" s="192">
        <v>978</v>
      </c>
      <c r="Y696" s="196">
        <v>775</v>
      </c>
      <c r="Z696" s="194">
        <v>2532</v>
      </c>
      <c r="AA696" s="192">
        <v>2260</v>
      </c>
      <c r="AB696" s="173">
        <f t="shared" si="1074"/>
        <v>14701</v>
      </c>
      <c r="AC696" s="174">
        <f t="shared" si="1069"/>
        <v>14826</v>
      </c>
      <c r="AD696" s="236"/>
      <c r="AE696" s="246" t="s">
        <v>88</v>
      </c>
      <c r="BH696" s="236"/>
      <c r="BI696" s="138" t="s">
        <v>21</v>
      </c>
      <c r="BJ696" s="130">
        <f t="shared" ref="BJ696:CK696" si="1076">B696/B715</f>
        <v>8.3467564797188462E-2</v>
      </c>
      <c r="BK696" s="131">
        <f t="shared" si="1076"/>
        <v>4.0675522603233448E-2</v>
      </c>
      <c r="BL696" s="132">
        <f t="shared" si="1076"/>
        <v>7.4266408058562217E-2</v>
      </c>
      <c r="BM696" s="133">
        <f t="shared" si="1076"/>
        <v>6.0669739696312362E-2</v>
      </c>
      <c r="BN696" s="130">
        <f t="shared" si="1076"/>
        <v>6.9031273836765827E-2</v>
      </c>
      <c r="BO696" s="131">
        <f t="shared" si="1076"/>
        <v>6.6512947853848883E-2</v>
      </c>
      <c r="BP696" s="132">
        <f t="shared" si="1076"/>
        <v>5.082818481597999E-2</v>
      </c>
      <c r="BQ696" s="133">
        <f t="shared" si="1076"/>
        <v>4.9656983599528352E-2</v>
      </c>
      <c r="BR696" s="130">
        <f t="shared" si="1076"/>
        <v>3.888888888888889E-2</v>
      </c>
      <c r="BS696" s="131">
        <f t="shared" si="1076"/>
        <v>0.10271104253912276</v>
      </c>
      <c r="BT696" s="132">
        <f t="shared" si="1076"/>
        <v>3.5568336612683514E-2</v>
      </c>
      <c r="BU696" s="130">
        <f t="shared" si="1076"/>
        <v>8.3723170060539351E-2</v>
      </c>
      <c r="BV696" s="134">
        <f t="shared" si="1076"/>
        <v>5.6576816839699021E-2</v>
      </c>
      <c r="BW696" s="135">
        <f t="shared" si="1076"/>
        <v>7.4860335195530731E-2</v>
      </c>
      <c r="BX696" s="130">
        <f t="shared" si="1076"/>
        <v>6.4481943425450397E-2</v>
      </c>
      <c r="BY696" s="131">
        <f t="shared" si="1076"/>
        <v>6.5626250500200087E-2</v>
      </c>
      <c r="BZ696" s="132">
        <f t="shared" si="1076"/>
        <v>6.8780613560195922E-2</v>
      </c>
      <c r="CA696" s="133">
        <f t="shared" si="1076"/>
        <v>5.7207983543670432E-2</v>
      </c>
      <c r="CB696" s="130">
        <f t="shared" si="1076"/>
        <v>4.9551307062036677E-2</v>
      </c>
      <c r="CC696" s="131">
        <f t="shared" si="1076"/>
        <v>0.10471512770137524</v>
      </c>
      <c r="CD696" s="132">
        <f t="shared" si="1076"/>
        <v>4.0797824116047147E-2</v>
      </c>
      <c r="CE696" s="133">
        <f t="shared" si="1076"/>
        <v>7.1078802564490881E-2</v>
      </c>
      <c r="CF696" s="130">
        <f t="shared" si="1076"/>
        <v>5.6193978395771088E-2</v>
      </c>
      <c r="CG696" s="131">
        <f t="shared" si="1076"/>
        <v>8.621648681722105E-2</v>
      </c>
      <c r="CH696" s="132">
        <f t="shared" si="1076"/>
        <v>5.9759263629926833E-2</v>
      </c>
      <c r="CI696" s="130">
        <f t="shared" si="1076"/>
        <v>5.6531092100655357E-2</v>
      </c>
      <c r="CJ696" s="136">
        <f t="shared" si="1076"/>
        <v>6.1887481898090457E-2</v>
      </c>
      <c r="CK696" s="137">
        <f t="shared" si="1076"/>
        <v>6.2527940618278433E-2</v>
      </c>
    </row>
    <row r="697" spans="1:89" ht="15" thickTop="1" thickBot="1">
      <c r="A697" s="147" t="s">
        <v>22</v>
      </c>
      <c r="B697" s="199">
        <v>3060</v>
      </c>
      <c r="C697" s="200">
        <v>1027</v>
      </c>
      <c r="D697" s="201">
        <v>1143</v>
      </c>
      <c r="E697" s="202">
        <v>779</v>
      </c>
      <c r="F697" s="199">
        <v>502</v>
      </c>
      <c r="G697" s="203">
        <v>361</v>
      </c>
      <c r="H697" s="201">
        <v>1457</v>
      </c>
      <c r="I697" s="202">
        <v>1949</v>
      </c>
      <c r="J697" s="199">
        <v>197</v>
      </c>
      <c r="K697" s="203">
        <v>501</v>
      </c>
      <c r="L697" s="201">
        <v>202</v>
      </c>
      <c r="M697" s="199">
        <v>1186</v>
      </c>
      <c r="N697" s="204">
        <v>1052</v>
      </c>
      <c r="O697" s="205">
        <v>1898</v>
      </c>
      <c r="P697" s="199">
        <v>781</v>
      </c>
      <c r="Q697" s="203">
        <v>669</v>
      </c>
      <c r="R697" s="201">
        <v>1425</v>
      </c>
      <c r="S697" s="202">
        <v>898</v>
      </c>
      <c r="T697" s="199">
        <v>218</v>
      </c>
      <c r="U697" s="203">
        <v>361</v>
      </c>
      <c r="V697" s="201">
        <v>643</v>
      </c>
      <c r="W697" s="202">
        <v>1740</v>
      </c>
      <c r="X697" s="199">
        <v>854</v>
      </c>
      <c r="Y697" s="203">
        <v>766</v>
      </c>
      <c r="Z697" s="201">
        <v>2581</v>
      </c>
      <c r="AA697" s="199">
        <v>2097</v>
      </c>
      <c r="AB697" s="173">
        <f t="shared" si="1074"/>
        <v>14115</v>
      </c>
      <c r="AC697" s="174">
        <f t="shared" si="1069"/>
        <v>14232</v>
      </c>
      <c r="AD697" s="236"/>
      <c r="AE697" s="315" t="s">
        <v>0</v>
      </c>
      <c r="AF697" s="309" t="s">
        <v>1</v>
      </c>
      <c r="AG697" s="310"/>
      <c r="AH697" s="309" t="s">
        <v>2</v>
      </c>
      <c r="AI697" s="310"/>
      <c r="AJ697" s="309" t="s">
        <v>3</v>
      </c>
      <c r="AK697" s="310"/>
      <c r="AL697" s="309" t="s">
        <v>4</v>
      </c>
      <c r="AM697" s="310"/>
      <c r="AN697" s="309" t="s">
        <v>5</v>
      </c>
      <c r="AO697" s="310"/>
      <c r="AP697" s="309" t="s">
        <v>6</v>
      </c>
      <c r="AQ697" s="310"/>
      <c r="AR697" s="309" t="s">
        <v>7</v>
      </c>
      <c r="AS697" s="310"/>
      <c r="AT697" s="309" t="s">
        <v>8</v>
      </c>
      <c r="AU697" s="310"/>
      <c r="AV697" s="309" t="s">
        <v>9</v>
      </c>
      <c r="AW697" s="310"/>
      <c r="AX697" s="309" t="s">
        <v>10</v>
      </c>
      <c r="AY697" s="310"/>
      <c r="AZ697" s="309" t="s">
        <v>11</v>
      </c>
      <c r="BA697" s="310"/>
      <c r="BB697" s="309" t="s">
        <v>12</v>
      </c>
      <c r="BC697" s="310"/>
      <c r="BD697" s="311" t="s">
        <v>40</v>
      </c>
      <c r="BE697" s="312"/>
      <c r="BF697" s="313" t="s">
        <v>41</v>
      </c>
      <c r="BG697" s="314"/>
      <c r="BH697" s="236"/>
      <c r="BI697" s="147" t="s">
        <v>22</v>
      </c>
      <c r="BJ697" s="130">
        <f t="shared" ref="BJ697:CK697" si="1077">B697/B715</f>
        <v>7.4681505344852836E-2</v>
      </c>
      <c r="BK697" s="131">
        <f t="shared" si="1077"/>
        <v>3.5252119589468986E-2</v>
      </c>
      <c r="BL697" s="132">
        <f t="shared" si="1077"/>
        <v>7.1513483075768006E-2</v>
      </c>
      <c r="BM697" s="133">
        <f t="shared" si="1077"/>
        <v>5.280639913232104E-2</v>
      </c>
      <c r="BN697" s="130">
        <f t="shared" si="1077"/>
        <v>6.3818967709127886E-2</v>
      </c>
      <c r="BO697" s="131">
        <f t="shared" si="1077"/>
        <v>6.4029797800638527E-2</v>
      </c>
      <c r="BP697" s="132">
        <f t="shared" si="1077"/>
        <v>5.5224955463745597E-2</v>
      </c>
      <c r="BQ697" s="133">
        <f t="shared" si="1077"/>
        <v>5.2229606603065706E-2</v>
      </c>
      <c r="BR697" s="130">
        <f t="shared" si="1077"/>
        <v>5.7602339181286551E-2</v>
      </c>
      <c r="BS697" s="131">
        <f t="shared" si="1077"/>
        <v>0.11042539122768349</v>
      </c>
      <c r="BT697" s="132">
        <f t="shared" si="1077"/>
        <v>3.0573634024519448E-2</v>
      </c>
      <c r="BU697" s="130">
        <f t="shared" si="1077"/>
        <v>8.1590533847000546E-2</v>
      </c>
      <c r="BV697" s="134">
        <f t="shared" si="1077"/>
        <v>5.0100009524716639E-2</v>
      </c>
      <c r="BW697" s="135">
        <f t="shared" si="1077"/>
        <v>7.0689013035381748E-2</v>
      </c>
      <c r="BX697" s="130">
        <f t="shared" si="1077"/>
        <v>6.3666748186190586E-2</v>
      </c>
      <c r="BY697" s="131">
        <f t="shared" si="1077"/>
        <v>5.354141656662665E-2</v>
      </c>
      <c r="BZ697" s="132">
        <f t="shared" si="1077"/>
        <v>7.3472544470224291E-2</v>
      </c>
      <c r="CA697" s="133">
        <f t="shared" si="1077"/>
        <v>4.9924945794184689E-2</v>
      </c>
      <c r="CB697" s="130">
        <f t="shared" si="1077"/>
        <v>4.2528287163480297E-2</v>
      </c>
      <c r="CC697" s="131">
        <f t="shared" si="1077"/>
        <v>7.0923379174852655E-2</v>
      </c>
      <c r="CD697" s="132">
        <f t="shared" si="1077"/>
        <v>3.4291504453095832E-2</v>
      </c>
      <c r="CE697" s="133">
        <f t="shared" si="1077"/>
        <v>8.783886112373164E-2</v>
      </c>
      <c r="CF697" s="130">
        <f t="shared" si="1077"/>
        <v>4.9069179498965755E-2</v>
      </c>
      <c r="CG697" s="131">
        <f t="shared" si="1077"/>
        <v>8.5215263099343644E-2</v>
      </c>
      <c r="CH697" s="132">
        <f t="shared" si="1077"/>
        <v>6.0915742270474395E-2</v>
      </c>
      <c r="CI697" s="130">
        <f t="shared" si="1077"/>
        <v>5.2453849617289508E-2</v>
      </c>
      <c r="CJ697" s="136">
        <f t="shared" si="1077"/>
        <v>5.9420570504832786E-2</v>
      </c>
      <c r="CK697" s="137">
        <f t="shared" si="1077"/>
        <v>6.0022774239804309E-2</v>
      </c>
    </row>
    <row r="698" spans="1:89" ht="15" thickTop="1" thickBot="1">
      <c r="A698" s="138" t="s">
        <v>23</v>
      </c>
      <c r="B698" s="192">
        <v>2619</v>
      </c>
      <c r="C698" s="193">
        <v>1649</v>
      </c>
      <c r="D698" s="194">
        <v>981</v>
      </c>
      <c r="E698" s="195">
        <v>704</v>
      </c>
      <c r="F698" s="192">
        <v>514</v>
      </c>
      <c r="G698" s="196">
        <v>269</v>
      </c>
      <c r="H698" s="194">
        <v>1471</v>
      </c>
      <c r="I698" s="195">
        <v>1831</v>
      </c>
      <c r="J698" s="192">
        <v>172</v>
      </c>
      <c r="K698" s="196">
        <v>394</v>
      </c>
      <c r="L698" s="194">
        <v>247</v>
      </c>
      <c r="M698" s="192">
        <v>1202</v>
      </c>
      <c r="N698" s="197">
        <v>1084</v>
      </c>
      <c r="O698" s="198">
        <v>1733</v>
      </c>
      <c r="P698" s="192">
        <v>728</v>
      </c>
      <c r="Q698" s="196">
        <v>676</v>
      </c>
      <c r="R698" s="194">
        <v>1266</v>
      </c>
      <c r="S698" s="195">
        <v>879</v>
      </c>
      <c r="T698" s="192">
        <v>236</v>
      </c>
      <c r="U698" s="196">
        <v>274</v>
      </c>
      <c r="V698" s="194">
        <v>661</v>
      </c>
      <c r="W698" s="195">
        <v>1353</v>
      </c>
      <c r="X698" s="192">
        <v>885</v>
      </c>
      <c r="Y698" s="196">
        <v>583</v>
      </c>
      <c r="Z698" s="194">
        <v>2397</v>
      </c>
      <c r="AA698" s="192">
        <v>1857</v>
      </c>
      <c r="AB698" s="173">
        <f t="shared" si="1074"/>
        <v>13261</v>
      </c>
      <c r="AC698" s="174">
        <f t="shared" si="1069"/>
        <v>13404</v>
      </c>
      <c r="AD698" s="236"/>
      <c r="AE698" s="316"/>
      <c r="AF698" s="117" t="s">
        <v>14</v>
      </c>
      <c r="AG698" s="118" t="s">
        <v>15</v>
      </c>
      <c r="AH698" s="119" t="s">
        <v>14</v>
      </c>
      <c r="AI698" s="120" t="s">
        <v>15</v>
      </c>
      <c r="AJ698" s="117" t="s">
        <v>14</v>
      </c>
      <c r="AK698" s="118" t="s">
        <v>15</v>
      </c>
      <c r="AL698" s="119" t="s">
        <v>14</v>
      </c>
      <c r="AM698" s="120" t="s">
        <v>15</v>
      </c>
      <c r="AN698" s="117" t="s">
        <v>14</v>
      </c>
      <c r="AO698" s="118" t="s">
        <v>15</v>
      </c>
      <c r="AP698" s="119" t="s">
        <v>14</v>
      </c>
      <c r="AQ698" s="117" t="s">
        <v>15</v>
      </c>
      <c r="AR698" s="121" t="s">
        <v>14</v>
      </c>
      <c r="AS698" s="122" t="s">
        <v>15</v>
      </c>
      <c r="AT698" s="117" t="s">
        <v>14</v>
      </c>
      <c r="AU698" s="118" t="s">
        <v>15</v>
      </c>
      <c r="AV698" s="119" t="s">
        <v>14</v>
      </c>
      <c r="AW698" s="120" t="s">
        <v>15</v>
      </c>
      <c r="AX698" s="117" t="s">
        <v>14</v>
      </c>
      <c r="AY698" s="118" t="s">
        <v>15</v>
      </c>
      <c r="AZ698" s="119" t="s">
        <v>14</v>
      </c>
      <c r="BA698" s="120" t="s">
        <v>15</v>
      </c>
      <c r="BB698" s="117" t="s">
        <v>14</v>
      </c>
      <c r="BC698" s="118" t="s">
        <v>15</v>
      </c>
      <c r="BD698" s="28" t="s">
        <v>14</v>
      </c>
      <c r="BE698" s="123" t="s">
        <v>15</v>
      </c>
      <c r="BF698" s="177" t="s">
        <v>14</v>
      </c>
      <c r="BG698" s="178" t="s">
        <v>15</v>
      </c>
      <c r="BH698" s="236"/>
      <c r="BI698" s="138" t="s">
        <v>23</v>
      </c>
      <c r="BJ698" s="130">
        <f t="shared" ref="BJ698:CK698" si="1078">B698/B715</f>
        <v>6.3918582515741687E-2</v>
      </c>
      <c r="BK698" s="131">
        <f t="shared" si="1078"/>
        <v>5.660247828922528E-2</v>
      </c>
      <c r="BL698" s="132">
        <f t="shared" si="1078"/>
        <v>6.1377713820934744E-2</v>
      </c>
      <c r="BM698" s="133">
        <f t="shared" si="1078"/>
        <v>4.7722342733188719E-2</v>
      </c>
      <c r="BN698" s="130">
        <f t="shared" si="1078"/>
        <v>6.5344520722095095E-2</v>
      </c>
      <c r="BO698" s="131">
        <f t="shared" si="1078"/>
        <v>4.7711954593827599E-2</v>
      </c>
      <c r="BP698" s="132">
        <f t="shared" si="1078"/>
        <v>5.5755600197096612E-2</v>
      </c>
      <c r="BQ698" s="133">
        <f t="shared" si="1078"/>
        <v>4.9067424161217711E-2</v>
      </c>
      <c r="BR698" s="130">
        <f t="shared" si="1078"/>
        <v>5.0292397660818715E-2</v>
      </c>
      <c r="BS698" s="131">
        <f t="shared" si="1078"/>
        <v>8.6841525236940706E-2</v>
      </c>
      <c r="BT698" s="132">
        <f t="shared" si="1078"/>
        <v>3.7384592099288634E-2</v>
      </c>
      <c r="BU698" s="130">
        <f t="shared" si="1078"/>
        <v>8.2691249312052836E-2</v>
      </c>
      <c r="BV698" s="134">
        <f t="shared" si="1078"/>
        <v>5.1623964187065434E-2</v>
      </c>
      <c r="BW698" s="135">
        <f t="shared" si="1078"/>
        <v>6.454376163873371E-2</v>
      </c>
      <c r="BX698" s="130">
        <f t="shared" si="1078"/>
        <v>5.9346213418113636E-2</v>
      </c>
      <c r="BY698" s="131">
        <f t="shared" si="1078"/>
        <v>5.4101640656262502E-2</v>
      </c>
      <c r="BZ698" s="132">
        <f t="shared" si="1078"/>
        <v>6.527455529775715E-2</v>
      </c>
      <c r="CA698" s="133">
        <f t="shared" si="1078"/>
        <v>4.8868627341969201E-2</v>
      </c>
      <c r="CB698" s="130">
        <f t="shared" si="1078"/>
        <v>4.6039797112758483E-2</v>
      </c>
      <c r="CC698" s="131">
        <f t="shared" si="1078"/>
        <v>5.3831041257367387E-2</v>
      </c>
      <c r="CD698" s="132">
        <f t="shared" si="1078"/>
        <v>3.5251453255826355E-2</v>
      </c>
      <c r="CE698" s="133">
        <f t="shared" si="1078"/>
        <v>6.8302286839315468E-2</v>
      </c>
      <c r="CF698" s="130">
        <f t="shared" si="1078"/>
        <v>5.085037922316709E-2</v>
      </c>
      <c r="CG698" s="131">
        <f t="shared" si="1078"/>
        <v>6.4857047502503054E-2</v>
      </c>
      <c r="CH698" s="132">
        <f t="shared" si="1078"/>
        <v>5.6573046967193771E-2</v>
      </c>
      <c r="CI698" s="130">
        <f t="shared" si="1078"/>
        <v>4.6450547801290709E-2</v>
      </c>
      <c r="CJ698" s="136">
        <f t="shared" si="1078"/>
        <v>5.5825447075068195E-2</v>
      </c>
      <c r="CK698" s="137">
        <f t="shared" si="1078"/>
        <v>5.6530724136476744E-2</v>
      </c>
    </row>
    <row r="699" spans="1:89" ht="14" thickTop="1">
      <c r="A699" s="147" t="s">
        <v>24</v>
      </c>
      <c r="B699" s="206">
        <v>2851</v>
      </c>
      <c r="C699" s="200">
        <v>1384</v>
      </c>
      <c r="D699" s="201">
        <v>1256</v>
      </c>
      <c r="E699" s="202">
        <v>600</v>
      </c>
      <c r="F699" s="199">
        <v>539</v>
      </c>
      <c r="G699" s="203">
        <v>306</v>
      </c>
      <c r="H699" s="201">
        <v>1777</v>
      </c>
      <c r="I699" s="202">
        <v>1760</v>
      </c>
      <c r="J699" s="199">
        <v>184</v>
      </c>
      <c r="K699" s="203">
        <v>360</v>
      </c>
      <c r="L699" s="201">
        <v>264</v>
      </c>
      <c r="M699" s="199">
        <v>1087</v>
      </c>
      <c r="N699" s="204">
        <v>1189</v>
      </c>
      <c r="O699" s="207">
        <v>1815</v>
      </c>
      <c r="P699" s="199">
        <v>708</v>
      </c>
      <c r="Q699" s="203">
        <v>655</v>
      </c>
      <c r="R699" s="201">
        <v>1349</v>
      </c>
      <c r="S699" s="202">
        <v>807</v>
      </c>
      <c r="T699" s="199">
        <v>231</v>
      </c>
      <c r="U699" s="203">
        <v>278</v>
      </c>
      <c r="V699" s="201">
        <v>897</v>
      </c>
      <c r="W699" s="208">
        <v>1619</v>
      </c>
      <c r="X699" s="199">
        <v>849</v>
      </c>
      <c r="Y699" s="203">
        <v>438</v>
      </c>
      <c r="Z699" s="201">
        <v>2439</v>
      </c>
      <c r="AA699" s="199">
        <v>2050</v>
      </c>
      <c r="AB699" s="173">
        <f t="shared" si="1074"/>
        <v>14533</v>
      </c>
      <c r="AC699" s="174">
        <f t="shared" si="1069"/>
        <v>13159</v>
      </c>
      <c r="AD699" s="236"/>
      <c r="AE699" s="254" t="str">
        <f>$AE$17</f>
        <v>17:00 - 17:59</v>
      </c>
      <c r="AF699" s="127">
        <f t="shared" ref="AF699:AO701" si="1079">SUMIF($A$9:$A$32,$AE699,B$691:B$714)</f>
        <v>2330</v>
      </c>
      <c r="AG699" s="189">
        <f t="shared" si="1079"/>
        <v>2863</v>
      </c>
      <c r="AH699" s="128">
        <f t="shared" si="1079"/>
        <v>1169</v>
      </c>
      <c r="AI699" s="181">
        <f t="shared" si="1079"/>
        <v>1428</v>
      </c>
      <c r="AJ699" s="127">
        <f t="shared" si="1079"/>
        <v>699</v>
      </c>
      <c r="AK699" s="129">
        <f t="shared" si="1079"/>
        <v>564</v>
      </c>
      <c r="AL699" s="128">
        <f t="shared" si="1079"/>
        <v>2058</v>
      </c>
      <c r="AM699" s="181">
        <f t="shared" si="1079"/>
        <v>3783</v>
      </c>
      <c r="AN699" s="127">
        <f t="shared" si="1079"/>
        <v>389</v>
      </c>
      <c r="AO699" s="129">
        <f t="shared" si="1079"/>
        <v>179</v>
      </c>
      <c r="AP699" s="128">
        <f t="shared" ref="AP699:AY701" si="1080">SUMIF($A$9:$A$32,$AE699,L$691:L$714)</f>
        <v>717</v>
      </c>
      <c r="AQ699" s="127">
        <f t="shared" si="1080"/>
        <v>916</v>
      </c>
      <c r="AR699" s="180">
        <f t="shared" si="1080"/>
        <v>1828</v>
      </c>
      <c r="AS699" s="182">
        <f t="shared" si="1080"/>
        <v>1900</v>
      </c>
      <c r="AT699" s="127">
        <f t="shared" si="1080"/>
        <v>926</v>
      </c>
      <c r="AU699" s="129">
        <f t="shared" si="1080"/>
        <v>864</v>
      </c>
      <c r="AV699" s="128">
        <f t="shared" si="1080"/>
        <v>1414</v>
      </c>
      <c r="AW699" s="181">
        <f t="shared" si="1080"/>
        <v>1403</v>
      </c>
      <c r="AX699" s="127">
        <f t="shared" si="1080"/>
        <v>510</v>
      </c>
      <c r="AY699" s="129">
        <f t="shared" si="1080"/>
        <v>234</v>
      </c>
      <c r="AZ699" s="128">
        <f t="shared" ref="AZ699:BE701" si="1081">SUMIF($A$9:$A$32,$AE699,V$691:V$714)</f>
        <v>1640</v>
      </c>
      <c r="BA699" s="181">
        <f t="shared" si="1081"/>
        <v>843</v>
      </c>
      <c r="BB699" s="127">
        <f t="shared" si="1081"/>
        <v>1701</v>
      </c>
      <c r="BC699" s="129">
        <f t="shared" si="1081"/>
        <v>441</v>
      </c>
      <c r="BD699" s="187">
        <f t="shared" si="1081"/>
        <v>3466</v>
      </c>
      <c r="BE699" s="188">
        <f t="shared" si="1081"/>
        <v>2878</v>
      </c>
      <c r="BF699" s="171">
        <f>AF699+AH699+AJ699+AL699+AN699+AP699+AR699+AT699+AV699+AX699+AZ699+BB699+BD699</f>
        <v>18847</v>
      </c>
      <c r="BG699" s="172">
        <f>AG699+AI699+AK699+AM699+AO699+AQ699+AS699+AU699+AW699+AY699+BA699+BC699+BE699</f>
        <v>18296</v>
      </c>
      <c r="BH699" s="236"/>
      <c r="BI699" s="147" t="s">
        <v>24</v>
      </c>
      <c r="BJ699" s="130">
        <f t="shared" ref="BJ699:CK699" si="1082">B699/B715</f>
        <v>6.9580709718357989E-2</v>
      </c>
      <c r="BK699" s="131">
        <f t="shared" si="1082"/>
        <v>4.7506264373734251E-2</v>
      </c>
      <c r="BL699" s="132">
        <f t="shared" si="1082"/>
        <v>7.8583494963398615E-2</v>
      </c>
      <c r="BM699" s="133">
        <f t="shared" si="1082"/>
        <v>4.0672451193058567E-2</v>
      </c>
      <c r="BN699" s="130">
        <f t="shared" si="1082"/>
        <v>6.8522756165776758E-2</v>
      </c>
      <c r="BO699" s="131">
        <f t="shared" si="1082"/>
        <v>5.4274565448740687E-2</v>
      </c>
      <c r="BP699" s="132">
        <f t="shared" si="1082"/>
        <v>6.735397794034037E-2</v>
      </c>
      <c r="BQ699" s="133">
        <f t="shared" si="1082"/>
        <v>4.7164755064851537E-2</v>
      </c>
      <c r="BR699" s="130">
        <f t="shared" si="1082"/>
        <v>5.3801169590643273E-2</v>
      </c>
      <c r="BS699" s="131">
        <f t="shared" si="1082"/>
        <v>7.9347586510910298E-2</v>
      </c>
      <c r="BT699" s="132">
        <f t="shared" si="1082"/>
        <v>3.9957620705312551E-2</v>
      </c>
      <c r="BU699" s="130">
        <f t="shared" si="1082"/>
        <v>7.4779856906989545E-2</v>
      </c>
      <c r="BV699" s="134">
        <f t="shared" si="1082"/>
        <v>5.6624440422897417E-2</v>
      </c>
      <c r="BW699" s="135">
        <f t="shared" si="1082"/>
        <v>6.759776536312849E-2</v>
      </c>
      <c r="BX699" s="130">
        <f t="shared" si="1082"/>
        <v>5.7715822939594034E-2</v>
      </c>
      <c r="BY699" s="131">
        <f t="shared" si="1082"/>
        <v>5.2420968387354945E-2</v>
      </c>
      <c r="BZ699" s="132">
        <f t="shared" si="1082"/>
        <v>6.9554008765145656E-2</v>
      </c>
      <c r="CA699" s="133">
        <f t="shared" si="1082"/>
        <v>4.4865736365152613E-2</v>
      </c>
      <c r="CB699" s="130">
        <f t="shared" si="1082"/>
        <v>4.5064377682403435E-2</v>
      </c>
      <c r="CC699" s="131">
        <f t="shared" si="1082"/>
        <v>5.4616895874263265E-2</v>
      </c>
      <c r="CD699" s="132">
        <f t="shared" si="1082"/>
        <v>4.7837448669404301E-2</v>
      </c>
      <c r="CE699" s="133">
        <f t="shared" si="1082"/>
        <v>8.1730526528345698E-2</v>
      </c>
      <c r="CF699" s="130">
        <f t="shared" si="1082"/>
        <v>4.8781889220868763E-2</v>
      </c>
      <c r="CG699" s="131">
        <f t="shared" si="1082"/>
        <v>4.8726220936700412E-2</v>
      </c>
      <c r="CH699" s="132">
        <f t="shared" si="1082"/>
        <v>5.756431437337739E-2</v>
      </c>
      <c r="CI699" s="130">
        <f t="shared" si="1082"/>
        <v>5.1278203011656413E-2</v>
      </c>
      <c r="CJ699" s="136">
        <f t="shared" si="1082"/>
        <v>6.1180244502071192E-2</v>
      </c>
      <c r="CK699" s="137">
        <f t="shared" si="1082"/>
        <v>5.5497448441651553E-2</v>
      </c>
    </row>
    <row r="700" spans="1:89">
      <c r="A700" s="138" t="s">
        <v>25</v>
      </c>
      <c r="B700" s="209">
        <v>3066</v>
      </c>
      <c r="C700" s="193">
        <v>1756</v>
      </c>
      <c r="D700" s="194">
        <v>1215</v>
      </c>
      <c r="E700" s="195">
        <v>863</v>
      </c>
      <c r="F700" s="192">
        <v>624</v>
      </c>
      <c r="G700" s="196">
        <v>276</v>
      </c>
      <c r="H700" s="194">
        <v>1978</v>
      </c>
      <c r="I700" s="195">
        <v>2062</v>
      </c>
      <c r="J700" s="192">
        <v>253</v>
      </c>
      <c r="K700" s="193">
        <v>346</v>
      </c>
      <c r="L700" s="194">
        <v>479</v>
      </c>
      <c r="M700" s="192">
        <v>1154</v>
      </c>
      <c r="N700" s="197">
        <v>1417</v>
      </c>
      <c r="O700" s="210">
        <v>1935</v>
      </c>
      <c r="P700" s="192">
        <v>970</v>
      </c>
      <c r="Q700" s="193">
        <v>717</v>
      </c>
      <c r="R700" s="194">
        <v>1405</v>
      </c>
      <c r="S700" s="195">
        <v>1032</v>
      </c>
      <c r="T700" s="201">
        <v>369</v>
      </c>
      <c r="U700" s="192">
        <v>318</v>
      </c>
      <c r="V700" s="194">
        <v>1053</v>
      </c>
      <c r="W700" s="211">
        <v>1571</v>
      </c>
      <c r="X700" s="192">
        <v>1115</v>
      </c>
      <c r="Y700" s="196">
        <v>495</v>
      </c>
      <c r="Z700" s="194">
        <v>2929</v>
      </c>
      <c r="AA700" s="192">
        <v>2854</v>
      </c>
      <c r="AB700" s="173">
        <f t="shared" si="1074"/>
        <v>16873</v>
      </c>
      <c r="AC700" s="174">
        <f t="shared" si="1069"/>
        <v>15379</v>
      </c>
      <c r="AD700" s="236"/>
      <c r="AE700" s="255" t="str">
        <f>$AE$18</f>
        <v>18:00 - 18:59</v>
      </c>
      <c r="AF700" s="127">
        <f t="shared" si="1079"/>
        <v>2400</v>
      </c>
      <c r="AG700" s="193">
        <f t="shared" si="1079"/>
        <v>2530</v>
      </c>
      <c r="AH700" s="194">
        <f t="shared" si="1079"/>
        <v>900</v>
      </c>
      <c r="AI700" s="195">
        <f t="shared" si="1079"/>
        <v>1003</v>
      </c>
      <c r="AJ700" s="192">
        <f t="shared" si="1079"/>
        <v>570</v>
      </c>
      <c r="AK700" s="196">
        <f t="shared" si="1079"/>
        <v>414</v>
      </c>
      <c r="AL700" s="194">
        <f t="shared" si="1079"/>
        <v>2006</v>
      </c>
      <c r="AM700" s="195">
        <f t="shared" si="1079"/>
        <v>3130</v>
      </c>
      <c r="AN700" s="192">
        <f t="shared" si="1079"/>
        <v>298</v>
      </c>
      <c r="AO700" s="196">
        <f t="shared" si="1079"/>
        <v>201</v>
      </c>
      <c r="AP700" s="194">
        <f t="shared" si="1080"/>
        <v>641</v>
      </c>
      <c r="AQ700" s="192">
        <f t="shared" si="1080"/>
        <v>699</v>
      </c>
      <c r="AR700" s="197">
        <f t="shared" si="1080"/>
        <v>1691</v>
      </c>
      <c r="AS700" s="198">
        <f t="shared" si="1080"/>
        <v>1682</v>
      </c>
      <c r="AT700" s="192">
        <f t="shared" si="1080"/>
        <v>797</v>
      </c>
      <c r="AU700" s="196">
        <f t="shared" si="1080"/>
        <v>978</v>
      </c>
      <c r="AV700" s="194">
        <f t="shared" si="1080"/>
        <v>1225</v>
      </c>
      <c r="AW700" s="195">
        <f t="shared" si="1080"/>
        <v>1636</v>
      </c>
      <c r="AX700" s="192">
        <f t="shared" si="1080"/>
        <v>422</v>
      </c>
      <c r="AY700" s="196">
        <f t="shared" si="1080"/>
        <v>278</v>
      </c>
      <c r="AZ700" s="194">
        <f t="shared" si="1081"/>
        <v>1641</v>
      </c>
      <c r="BA700" s="195">
        <f t="shared" si="1081"/>
        <v>1280</v>
      </c>
      <c r="BB700" s="192">
        <f t="shared" si="1081"/>
        <v>1472</v>
      </c>
      <c r="BC700" s="196">
        <f t="shared" si="1081"/>
        <v>622</v>
      </c>
      <c r="BD700" s="194">
        <f t="shared" si="1081"/>
        <v>3028</v>
      </c>
      <c r="BE700" s="192">
        <f t="shared" si="1081"/>
        <v>3825</v>
      </c>
      <c r="BF700" s="173">
        <f>SUM(AF700,AH700,AJ700,AL700,AN700,AP700,AR700,AT700,AV700,AX700,AZ700,BB700,BD700)</f>
        <v>17091</v>
      </c>
      <c r="BG700" s="174">
        <f>SUM(AG700,AI700,AK700,AM700,AO700,AQ700,AS700,AU700,AW700,AY700,BA700,BC700,BE700)</f>
        <v>18278</v>
      </c>
      <c r="BH700" s="236"/>
      <c r="BI700" s="138" t="s">
        <v>25</v>
      </c>
      <c r="BJ700" s="130">
        <f t="shared" ref="BJ700:CK700" si="1083">B700/B715</f>
        <v>7.482793966905843E-2</v>
      </c>
      <c r="BK700" s="131">
        <f t="shared" si="1083"/>
        <v>6.027528919095184E-2</v>
      </c>
      <c r="BL700" s="132">
        <f t="shared" si="1083"/>
        <v>7.6018269411249451E-2</v>
      </c>
      <c r="BM700" s="133">
        <f t="shared" si="1083"/>
        <v>5.8500542299349242E-2</v>
      </c>
      <c r="BN700" s="130">
        <f t="shared" si="1083"/>
        <v>7.9328756674294426E-2</v>
      </c>
      <c r="BO700" s="131">
        <f t="shared" si="1083"/>
        <v>4.8953529620432777E-2</v>
      </c>
      <c r="BP700" s="132">
        <f t="shared" si="1083"/>
        <v>7.4972520183451463E-2</v>
      </c>
      <c r="BQ700" s="133">
        <f t="shared" si="1083"/>
        <v>5.5257798263479471E-2</v>
      </c>
      <c r="BR700" s="130">
        <f t="shared" si="1083"/>
        <v>7.3976608187134502E-2</v>
      </c>
      <c r="BS700" s="131">
        <f t="shared" si="1083"/>
        <v>7.6261847035486011E-2</v>
      </c>
      <c r="BT700" s="132">
        <f t="shared" si="1083"/>
        <v>7.2498864840320879E-2</v>
      </c>
      <c r="BU700" s="130">
        <f t="shared" si="1083"/>
        <v>7.9389102916895979E-2</v>
      </c>
      <c r="BV700" s="134">
        <f t="shared" si="1083"/>
        <v>6.7482617392132585E-2</v>
      </c>
      <c r="BW700" s="135">
        <f t="shared" si="1083"/>
        <v>7.2067039106145245E-2</v>
      </c>
      <c r="BX700" s="130">
        <f t="shared" si="1083"/>
        <v>7.907393820820087E-2</v>
      </c>
      <c r="BY700" s="131">
        <f t="shared" si="1083"/>
        <v>5.7382953181272511E-2</v>
      </c>
      <c r="BZ700" s="132">
        <f t="shared" si="1083"/>
        <v>7.2441350863624646E-2</v>
      </c>
      <c r="CA700" s="133">
        <f t="shared" si="1083"/>
        <v>5.7374770667704453E-2</v>
      </c>
      <c r="CB700" s="130">
        <f t="shared" si="1083"/>
        <v>7.1985953960202881E-2</v>
      </c>
      <c r="CC700" s="131">
        <f t="shared" si="1083"/>
        <v>6.2475442043222001E-2</v>
      </c>
      <c r="CD700" s="132">
        <f t="shared" si="1083"/>
        <v>5.6157004959735482E-2</v>
      </c>
      <c r="CE700" s="133">
        <f t="shared" si="1083"/>
        <v>7.9307385531828964E-2</v>
      </c>
      <c r="CF700" s="130">
        <f t="shared" si="1083"/>
        <v>6.4065732015628596E-2</v>
      </c>
      <c r="CG700" s="131">
        <f t="shared" si="1083"/>
        <v>5.5067304483257314E-2</v>
      </c>
      <c r="CH700" s="132">
        <f t="shared" si="1083"/>
        <v>6.9129100778852967E-2</v>
      </c>
      <c r="CI700" s="130">
        <f t="shared" si="1083"/>
        <v>7.1389264095252383E-2</v>
      </c>
      <c r="CJ700" s="136">
        <f t="shared" si="1083"/>
        <v>7.1031051089482364E-2</v>
      </c>
      <c r="CK700" s="137">
        <f t="shared" si="1083"/>
        <v>6.4860191472312423E-2</v>
      </c>
    </row>
    <row r="701" spans="1:89" ht="14" thickBot="1">
      <c r="A701" s="147" t="s">
        <v>26</v>
      </c>
      <c r="B701" s="206">
        <v>2646</v>
      </c>
      <c r="C701" s="200">
        <v>2293</v>
      </c>
      <c r="D701" s="201">
        <v>1062</v>
      </c>
      <c r="E701" s="202">
        <v>1013</v>
      </c>
      <c r="F701" s="199">
        <v>449</v>
      </c>
      <c r="G701" s="203">
        <v>366</v>
      </c>
      <c r="H701" s="201">
        <v>1932</v>
      </c>
      <c r="I701" s="202">
        <v>2994</v>
      </c>
      <c r="J701" s="199">
        <v>212</v>
      </c>
      <c r="K701" s="200">
        <v>287</v>
      </c>
      <c r="L701" s="201">
        <v>405</v>
      </c>
      <c r="M701" s="199">
        <v>1203</v>
      </c>
      <c r="N701" s="204">
        <v>1449</v>
      </c>
      <c r="O701" s="207">
        <v>2117</v>
      </c>
      <c r="P701" s="199">
        <v>842</v>
      </c>
      <c r="Q701" s="200">
        <v>872</v>
      </c>
      <c r="R701" s="201">
        <v>1408</v>
      </c>
      <c r="S701" s="202">
        <v>1172</v>
      </c>
      <c r="T701" s="199">
        <v>288</v>
      </c>
      <c r="U701" s="203">
        <v>317</v>
      </c>
      <c r="V701" s="201">
        <v>1189</v>
      </c>
      <c r="W701" s="208">
        <v>1648</v>
      </c>
      <c r="X701" s="199">
        <v>1028</v>
      </c>
      <c r="Y701" s="203">
        <v>624</v>
      </c>
      <c r="Z701" s="201">
        <v>2846</v>
      </c>
      <c r="AA701" s="199">
        <v>2570</v>
      </c>
      <c r="AB701" s="173">
        <f t="shared" si="1074"/>
        <v>15756</v>
      </c>
      <c r="AC701" s="174">
        <f t="shared" si="1069"/>
        <v>17476</v>
      </c>
      <c r="AD701" s="236"/>
      <c r="AE701" s="254" t="str">
        <f>$AE$19</f>
        <v>19:00 - 19:59</v>
      </c>
      <c r="AF701" s="127">
        <f t="shared" si="1079"/>
        <v>2062</v>
      </c>
      <c r="AG701" s="200">
        <f t="shared" si="1079"/>
        <v>2514</v>
      </c>
      <c r="AH701" s="201">
        <f t="shared" si="1079"/>
        <v>636</v>
      </c>
      <c r="AI701" s="202">
        <f t="shared" si="1079"/>
        <v>1367</v>
      </c>
      <c r="AJ701" s="199">
        <f t="shared" si="1079"/>
        <v>386</v>
      </c>
      <c r="AK701" s="203">
        <f t="shared" si="1079"/>
        <v>430</v>
      </c>
      <c r="AL701" s="201">
        <f t="shared" si="1079"/>
        <v>1677</v>
      </c>
      <c r="AM701" s="202">
        <f t="shared" si="1079"/>
        <v>3021</v>
      </c>
      <c r="AN701" s="199">
        <f t="shared" si="1079"/>
        <v>223</v>
      </c>
      <c r="AO701" s="203">
        <f t="shared" si="1079"/>
        <v>163</v>
      </c>
      <c r="AP701" s="201">
        <f t="shared" si="1080"/>
        <v>474</v>
      </c>
      <c r="AQ701" s="199">
        <f t="shared" si="1080"/>
        <v>601</v>
      </c>
      <c r="AR701" s="204">
        <f t="shared" si="1080"/>
        <v>1357</v>
      </c>
      <c r="AS701" s="205">
        <f t="shared" si="1080"/>
        <v>1433</v>
      </c>
      <c r="AT701" s="199">
        <f t="shared" si="1080"/>
        <v>653</v>
      </c>
      <c r="AU701" s="203">
        <f t="shared" si="1080"/>
        <v>998</v>
      </c>
      <c r="AV701" s="201">
        <f t="shared" si="1080"/>
        <v>854</v>
      </c>
      <c r="AW701" s="202">
        <f t="shared" si="1080"/>
        <v>1527</v>
      </c>
      <c r="AX701" s="199">
        <f t="shared" si="1080"/>
        <v>239</v>
      </c>
      <c r="AY701" s="203">
        <f t="shared" si="1080"/>
        <v>248</v>
      </c>
      <c r="AZ701" s="201">
        <f t="shared" si="1081"/>
        <v>1471</v>
      </c>
      <c r="BA701" s="202">
        <f t="shared" si="1081"/>
        <v>965</v>
      </c>
      <c r="BB701" s="199">
        <f t="shared" si="1081"/>
        <v>1185</v>
      </c>
      <c r="BC701" s="203">
        <f t="shared" si="1081"/>
        <v>482</v>
      </c>
      <c r="BD701" s="201">
        <f t="shared" si="1081"/>
        <v>2522</v>
      </c>
      <c r="BE701" s="199">
        <f t="shared" si="1081"/>
        <v>3114</v>
      </c>
      <c r="BF701" s="173">
        <f>SUM(AF701,AH701,AJ701,AL701,AN701,AP701,AR701,AT701,AV701,AX701,AZ701,BB701,BD701)</f>
        <v>13739</v>
      </c>
      <c r="BG701" s="174">
        <f>SUM(AG701,AI701,AK701,AM701,AO701,AQ701,AS701,AU701,AW701,AY701,BA701,BC701,BE701)</f>
        <v>16863</v>
      </c>
      <c r="BH701" s="236"/>
      <c r="BI701" s="147" t="s">
        <v>26</v>
      </c>
      <c r="BJ701" s="130">
        <f t="shared" ref="BJ701:CK701" si="1084">B701/B715</f>
        <v>6.4577536974666866E-2</v>
      </c>
      <c r="BK701" s="131">
        <f t="shared" si="1084"/>
        <v>7.8707994370644976E-2</v>
      </c>
      <c r="BL701" s="132">
        <f t="shared" si="1084"/>
        <v>6.6445598448351378E-2</v>
      </c>
      <c r="BM701" s="133">
        <f t="shared" si="1084"/>
        <v>6.8668655097613884E-2</v>
      </c>
      <c r="BN701" s="130">
        <f t="shared" si="1084"/>
        <v>5.7081108568522755E-2</v>
      </c>
      <c r="BO701" s="131">
        <f t="shared" si="1084"/>
        <v>6.4916637105356514E-2</v>
      </c>
      <c r="BP701" s="132">
        <f t="shared" si="1084"/>
        <v>7.322897320244097E-2</v>
      </c>
      <c r="BQ701" s="133">
        <f t="shared" si="1084"/>
        <v>8.0233679922821308E-2</v>
      </c>
      <c r="BR701" s="130">
        <f t="shared" si="1084"/>
        <v>6.1988304093567252E-2</v>
      </c>
      <c r="BS701" s="131">
        <f t="shared" si="1084"/>
        <v>6.3257659246197931E-2</v>
      </c>
      <c r="BT701" s="132">
        <f t="shared" si="1084"/>
        <v>6.1298622672922659E-2</v>
      </c>
      <c r="BU701" s="130">
        <f t="shared" si="1084"/>
        <v>8.2760044028618598E-2</v>
      </c>
      <c r="BV701" s="134">
        <f t="shared" si="1084"/>
        <v>6.900657205448138E-2</v>
      </c>
      <c r="BW701" s="135">
        <f t="shared" si="1084"/>
        <v>7.8845437616387334E-2</v>
      </c>
      <c r="BX701" s="130">
        <f t="shared" si="1084"/>
        <v>6.8639439145675385E-2</v>
      </c>
      <c r="BY701" s="131">
        <f t="shared" si="1084"/>
        <v>6.978791516606643E-2</v>
      </c>
      <c r="BZ701" s="132">
        <f t="shared" si="1084"/>
        <v>7.2596029904614598E-2</v>
      </c>
      <c r="CA701" s="133">
        <f t="shared" si="1084"/>
        <v>6.5158169789292272E-2</v>
      </c>
      <c r="CB701" s="130">
        <f t="shared" si="1084"/>
        <v>5.6184159188451037E-2</v>
      </c>
      <c r="CC701" s="131">
        <f t="shared" si="1084"/>
        <v>6.2278978388998034E-2</v>
      </c>
      <c r="CD701" s="132">
        <f t="shared" si="1084"/>
        <v>6.3409951469254974E-2</v>
      </c>
      <c r="CE701" s="133">
        <f t="shared" si="1084"/>
        <v>8.3194507547074567E-2</v>
      </c>
      <c r="CF701" s="130">
        <f t="shared" si="1084"/>
        <v>5.9066881176740978E-2</v>
      </c>
      <c r="CG701" s="131">
        <f t="shared" si="1084"/>
        <v>6.9418177772833461E-2</v>
      </c>
      <c r="CH701" s="132">
        <f t="shared" si="1084"/>
        <v>6.7170167571394851E-2</v>
      </c>
      <c r="CI701" s="130">
        <f t="shared" si="1084"/>
        <v>6.4285356946320482E-2</v>
      </c>
      <c r="CJ701" s="136">
        <f t="shared" si="1084"/>
        <v>6.6328764355235242E-2</v>
      </c>
      <c r="CK701" s="137">
        <f t="shared" si="1084"/>
        <v>7.3704187929652901E-2</v>
      </c>
    </row>
    <row r="702" spans="1:89" ht="15" thickTop="1" thickBot="1">
      <c r="A702" s="138" t="s">
        <v>27</v>
      </c>
      <c r="B702" s="209">
        <v>2185</v>
      </c>
      <c r="C702" s="193">
        <v>1799</v>
      </c>
      <c r="D702" s="194">
        <v>860</v>
      </c>
      <c r="E702" s="195">
        <v>1005</v>
      </c>
      <c r="F702" s="192">
        <v>475</v>
      </c>
      <c r="G702" s="196">
        <v>369</v>
      </c>
      <c r="H702" s="194">
        <v>1882</v>
      </c>
      <c r="I702" s="195">
        <v>2762</v>
      </c>
      <c r="J702" s="192">
        <v>219</v>
      </c>
      <c r="K702" s="193">
        <v>251</v>
      </c>
      <c r="L702" s="194">
        <v>463</v>
      </c>
      <c r="M702" s="192">
        <v>928</v>
      </c>
      <c r="N702" s="197">
        <v>1364</v>
      </c>
      <c r="O702" s="210">
        <v>1631</v>
      </c>
      <c r="P702" s="192">
        <v>869</v>
      </c>
      <c r="Q702" s="193">
        <v>703</v>
      </c>
      <c r="R702" s="194">
        <v>1314</v>
      </c>
      <c r="S702" s="195">
        <v>1159</v>
      </c>
      <c r="T702" s="192">
        <v>373</v>
      </c>
      <c r="U702" s="196">
        <v>221</v>
      </c>
      <c r="V702" s="194">
        <v>1393</v>
      </c>
      <c r="W702" s="211">
        <v>1369</v>
      </c>
      <c r="X702" s="192">
        <v>1124</v>
      </c>
      <c r="Y702" s="196">
        <v>530</v>
      </c>
      <c r="Z702" s="194">
        <v>2759</v>
      </c>
      <c r="AA702" s="192">
        <v>2710</v>
      </c>
      <c r="AB702" s="173">
        <f t="shared" si="1074"/>
        <v>15280</v>
      </c>
      <c r="AC702" s="174">
        <f t="shared" si="1069"/>
        <v>15437</v>
      </c>
      <c r="AD702" s="236"/>
      <c r="AE702" s="253" t="s">
        <v>13</v>
      </c>
      <c r="AF702" s="20">
        <f t="shared" ref="AF702:BG702" si="1085">SUM(AF699:AF701)</f>
        <v>6792</v>
      </c>
      <c r="AG702" s="21">
        <f t="shared" si="1085"/>
        <v>7907</v>
      </c>
      <c r="AH702" s="20">
        <f t="shared" si="1085"/>
        <v>2705</v>
      </c>
      <c r="AI702" s="21">
        <f t="shared" si="1085"/>
        <v>3798</v>
      </c>
      <c r="AJ702" s="20">
        <f t="shared" si="1085"/>
        <v>1655</v>
      </c>
      <c r="AK702" s="21">
        <f t="shared" si="1085"/>
        <v>1408</v>
      </c>
      <c r="AL702" s="20">
        <f t="shared" si="1085"/>
        <v>5741</v>
      </c>
      <c r="AM702" s="21">
        <f t="shared" si="1085"/>
        <v>9934</v>
      </c>
      <c r="AN702" s="20">
        <f t="shared" si="1085"/>
        <v>910</v>
      </c>
      <c r="AO702" s="21">
        <f t="shared" si="1085"/>
        <v>543</v>
      </c>
      <c r="AP702" s="20">
        <f t="shared" si="1085"/>
        <v>1832</v>
      </c>
      <c r="AQ702" s="21">
        <f t="shared" si="1085"/>
        <v>2216</v>
      </c>
      <c r="AR702" s="20">
        <f t="shared" si="1085"/>
        <v>4876</v>
      </c>
      <c r="AS702" s="21">
        <f t="shared" si="1085"/>
        <v>5015</v>
      </c>
      <c r="AT702" s="20">
        <f t="shared" si="1085"/>
        <v>2376</v>
      </c>
      <c r="AU702" s="21">
        <f t="shared" si="1085"/>
        <v>2840</v>
      </c>
      <c r="AV702" s="20">
        <f t="shared" si="1085"/>
        <v>3493</v>
      </c>
      <c r="AW702" s="21">
        <f t="shared" si="1085"/>
        <v>4566</v>
      </c>
      <c r="AX702" s="20">
        <f t="shared" si="1085"/>
        <v>1171</v>
      </c>
      <c r="AY702" s="21">
        <f t="shared" si="1085"/>
        <v>760</v>
      </c>
      <c r="AZ702" s="20">
        <f t="shared" si="1085"/>
        <v>4752</v>
      </c>
      <c r="BA702" s="21">
        <f t="shared" si="1085"/>
        <v>3088</v>
      </c>
      <c r="BB702" s="20">
        <f t="shared" si="1085"/>
        <v>4358</v>
      </c>
      <c r="BC702" s="21">
        <f t="shared" si="1085"/>
        <v>1545</v>
      </c>
      <c r="BD702" s="20">
        <f t="shared" si="1085"/>
        <v>9016</v>
      </c>
      <c r="BE702" s="21">
        <f t="shared" si="1085"/>
        <v>9817</v>
      </c>
      <c r="BF702" s="175">
        <f t="shared" si="1085"/>
        <v>49677</v>
      </c>
      <c r="BG702" s="176">
        <f t="shared" si="1085"/>
        <v>53437</v>
      </c>
      <c r="BH702" s="236"/>
      <c r="BI702" s="138" t="s">
        <v>27</v>
      </c>
      <c r="BJ702" s="130">
        <f t="shared" ref="BJ702:CK702" si="1086">B702/B715</f>
        <v>5.3326499731537073E-2</v>
      </c>
      <c r="BK702" s="131">
        <f t="shared" si="1086"/>
        <v>6.1751278618748497E-2</v>
      </c>
      <c r="BL702" s="132">
        <f t="shared" si="1086"/>
        <v>5.380717011825064E-2</v>
      </c>
      <c r="BM702" s="133">
        <f t="shared" si="1086"/>
        <v>6.8126355748373099E-2</v>
      </c>
      <c r="BN702" s="130">
        <f t="shared" si="1086"/>
        <v>6.0386473429951688E-2</v>
      </c>
      <c r="BO702" s="131">
        <f t="shared" si="1086"/>
        <v>6.5448740688187304E-2</v>
      </c>
      <c r="BP702" s="132">
        <f t="shared" si="1086"/>
        <v>7.1333813440473029E-2</v>
      </c>
      <c r="BQ702" s="133">
        <f t="shared" si="1086"/>
        <v>7.4016507664272702E-2</v>
      </c>
      <c r="BR702" s="130">
        <f t="shared" si="1086"/>
        <v>6.403508771929825E-2</v>
      </c>
      <c r="BS702" s="131">
        <f t="shared" si="1086"/>
        <v>5.5322900595106896E-2</v>
      </c>
      <c r="BT702" s="132">
        <f t="shared" si="1086"/>
        <v>7.0077190858180718E-2</v>
      </c>
      <c r="BU702" s="130">
        <f t="shared" si="1086"/>
        <v>6.3841496973032472E-2</v>
      </c>
      <c r="BV702" s="134">
        <f t="shared" si="1086"/>
        <v>6.4958567482617385E-2</v>
      </c>
      <c r="BW702" s="135">
        <f t="shared" si="1086"/>
        <v>6.0744878957169457E-2</v>
      </c>
      <c r="BX702" s="130">
        <f t="shared" si="1086"/>
        <v>7.0840466291676854E-2</v>
      </c>
      <c r="BY702" s="131">
        <f t="shared" si="1086"/>
        <v>5.62625050020008E-2</v>
      </c>
      <c r="BZ702" s="132">
        <f t="shared" si="1086"/>
        <v>6.774941995359629E-2</v>
      </c>
      <c r="CA702" s="133">
        <f t="shared" si="1086"/>
        <v>6.4435425585144826E-2</v>
      </c>
      <c r="CB702" s="130">
        <f t="shared" si="1086"/>
        <v>7.2766289504486936E-2</v>
      </c>
      <c r="CC702" s="131">
        <f t="shared" si="1086"/>
        <v>4.3418467583497052E-2</v>
      </c>
      <c r="CD702" s="132">
        <f t="shared" si="1086"/>
        <v>7.4289371233534213E-2</v>
      </c>
      <c r="CE702" s="133">
        <f t="shared" si="1086"/>
        <v>6.9110000504821037E-2</v>
      </c>
      <c r="CF702" s="130">
        <f t="shared" si="1086"/>
        <v>6.4582854516203173E-2</v>
      </c>
      <c r="CG702" s="131">
        <f t="shared" si="1086"/>
        <v>5.8960952275002781E-2</v>
      </c>
      <c r="CH702" s="132">
        <f t="shared" si="1086"/>
        <v>6.511682794430021E-2</v>
      </c>
      <c r="CI702" s="130">
        <f t="shared" si="1086"/>
        <v>6.7787283005653107E-2</v>
      </c>
      <c r="CJ702" s="136">
        <f t="shared" si="1086"/>
        <v>6.4324925066513994E-2</v>
      </c>
      <c r="CK702" s="137">
        <f t="shared" si="1086"/>
        <v>6.5104803677617978E-2</v>
      </c>
    </row>
    <row r="703" spans="1:89" ht="14" thickTop="1">
      <c r="A703" s="147" t="s">
        <v>28</v>
      </c>
      <c r="B703" s="206">
        <v>2121</v>
      </c>
      <c r="C703" s="200">
        <v>2201</v>
      </c>
      <c r="D703" s="201">
        <v>891</v>
      </c>
      <c r="E703" s="202">
        <v>866</v>
      </c>
      <c r="F703" s="199">
        <v>488</v>
      </c>
      <c r="G703" s="203">
        <v>358</v>
      </c>
      <c r="H703" s="201">
        <v>1960</v>
      </c>
      <c r="I703" s="202">
        <v>2692</v>
      </c>
      <c r="J703" s="199">
        <v>235</v>
      </c>
      <c r="K703" s="200">
        <v>231</v>
      </c>
      <c r="L703" s="201">
        <v>589</v>
      </c>
      <c r="M703" s="199">
        <v>849</v>
      </c>
      <c r="N703" s="204">
        <v>1579</v>
      </c>
      <c r="O703" s="207">
        <v>1701</v>
      </c>
      <c r="P703" s="199">
        <v>865</v>
      </c>
      <c r="Q703" s="200">
        <v>782</v>
      </c>
      <c r="R703" s="201">
        <v>1326</v>
      </c>
      <c r="S703" s="202">
        <v>1162</v>
      </c>
      <c r="T703" s="199">
        <v>473</v>
      </c>
      <c r="U703" s="203">
        <v>230</v>
      </c>
      <c r="V703" s="201">
        <v>1523</v>
      </c>
      <c r="W703" s="208">
        <v>1232</v>
      </c>
      <c r="X703" s="199">
        <v>1221</v>
      </c>
      <c r="Y703" s="203">
        <v>444</v>
      </c>
      <c r="Z703" s="201">
        <v>2893</v>
      </c>
      <c r="AA703" s="199">
        <v>2739</v>
      </c>
      <c r="AB703" s="173">
        <f t="shared" si="1074"/>
        <v>16164</v>
      </c>
      <c r="AC703" s="174">
        <f t="shared" si="1069"/>
        <v>15487</v>
      </c>
      <c r="AD703" s="236"/>
      <c r="AE703" s="236"/>
      <c r="AF703" s="236"/>
      <c r="AG703" s="236"/>
      <c r="AH703" s="236"/>
      <c r="AI703" s="236"/>
      <c r="AJ703" s="236"/>
      <c r="AK703" s="236"/>
      <c r="AL703" s="236"/>
      <c r="AM703" s="236"/>
      <c r="AN703" s="236"/>
      <c r="AO703" s="236"/>
      <c r="AP703" s="236"/>
      <c r="AQ703" s="236"/>
      <c r="AR703" s="236"/>
      <c r="AS703" s="236"/>
      <c r="AT703" s="236"/>
      <c r="AU703" s="236"/>
      <c r="AV703" s="236"/>
      <c r="AW703" s="236"/>
      <c r="AX703" s="236"/>
      <c r="AY703" s="236"/>
      <c r="AZ703" s="236"/>
      <c r="BA703" s="236"/>
      <c r="BB703" s="236"/>
      <c r="BC703" s="236"/>
      <c r="BD703" s="236"/>
      <c r="BE703" s="236"/>
      <c r="BF703" s="236"/>
      <c r="BG703" s="236"/>
      <c r="BH703" s="236"/>
      <c r="BI703" s="147" t="s">
        <v>28</v>
      </c>
      <c r="BJ703" s="130">
        <f t="shared" ref="BJ703:CK703" si="1087">B703/B715</f>
        <v>5.1764533606677404E-2</v>
      </c>
      <c r="BK703" s="131">
        <f t="shared" si="1087"/>
        <v>7.5550063501870726E-2</v>
      </c>
      <c r="BL703" s="132">
        <f t="shared" si="1087"/>
        <v>5.5746730901582935E-2</v>
      </c>
      <c r="BM703" s="133">
        <f t="shared" si="1087"/>
        <v>5.8703904555314532E-2</v>
      </c>
      <c r="BN703" s="130">
        <f t="shared" si="1087"/>
        <v>6.2039155860666155E-2</v>
      </c>
      <c r="BO703" s="131">
        <f t="shared" si="1087"/>
        <v>6.3497694217807737E-2</v>
      </c>
      <c r="BP703" s="132">
        <f t="shared" si="1087"/>
        <v>7.4290262669143015E-2</v>
      </c>
      <c r="BQ703" s="133">
        <f t="shared" si="1087"/>
        <v>7.214063672419338E-2</v>
      </c>
      <c r="BR703" s="130">
        <f t="shared" si="1087"/>
        <v>6.8713450292397657E-2</v>
      </c>
      <c r="BS703" s="131">
        <f t="shared" si="1087"/>
        <v>5.0914701344500775E-2</v>
      </c>
      <c r="BT703" s="132">
        <f t="shared" si="1087"/>
        <v>8.914787346753443E-2</v>
      </c>
      <c r="BU703" s="130">
        <f t="shared" si="1087"/>
        <v>5.8406714364336816E-2</v>
      </c>
      <c r="BV703" s="134">
        <f t="shared" si="1087"/>
        <v>7.5197637870273365E-2</v>
      </c>
      <c r="BW703" s="135">
        <f t="shared" si="1087"/>
        <v>6.3351955307262564E-2</v>
      </c>
      <c r="BX703" s="130">
        <f t="shared" si="1087"/>
        <v>7.051438819597293E-2</v>
      </c>
      <c r="BY703" s="131">
        <f t="shared" si="1087"/>
        <v>6.2585034013605448E-2</v>
      </c>
      <c r="BZ703" s="132">
        <f t="shared" si="1087"/>
        <v>6.8368136117556072E-2</v>
      </c>
      <c r="CA703" s="133">
        <f t="shared" si="1087"/>
        <v>6.4602212709178847E-2</v>
      </c>
      <c r="CB703" s="130">
        <f t="shared" si="1087"/>
        <v>9.2274678111587988E-2</v>
      </c>
      <c r="CC703" s="131">
        <f t="shared" si="1087"/>
        <v>4.5186640471512773E-2</v>
      </c>
      <c r="CD703" s="132">
        <f t="shared" si="1087"/>
        <v>8.1222334808810193E-2</v>
      </c>
      <c r="CE703" s="133">
        <f t="shared" si="1087"/>
        <v>6.2193952243929526E-2</v>
      </c>
      <c r="CF703" s="130">
        <f t="shared" si="1087"/>
        <v>7.0156285911284769E-2</v>
      </c>
      <c r="CG703" s="131">
        <f t="shared" si="1087"/>
        <v>4.9393703415285352E-2</v>
      </c>
      <c r="CH703" s="132">
        <f t="shared" si="1087"/>
        <v>6.8279443002124143E-2</v>
      </c>
      <c r="CI703" s="130">
        <f t="shared" si="1087"/>
        <v>6.8512681975086295E-2</v>
      </c>
      <c r="CJ703" s="136">
        <f t="shared" si="1087"/>
        <v>6.8046340888424886E-2</v>
      </c>
      <c r="CK703" s="137">
        <f t="shared" si="1087"/>
        <v>6.531567626839864E-2</v>
      </c>
    </row>
    <row r="704" spans="1:89">
      <c r="A704" s="138" t="s">
        <v>29</v>
      </c>
      <c r="B704" s="209">
        <v>2148</v>
      </c>
      <c r="C704" s="193">
        <v>2554</v>
      </c>
      <c r="D704" s="194">
        <v>1079</v>
      </c>
      <c r="E704" s="195">
        <v>1169</v>
      </c>
      <c r="F704" s="192">
        <v>518</v>
      </c>
      <c r="G704" s="196">
        <v>371</v>
      </c>
      <c r="H704" s="194">
        <v>2017</v>
      </c>
      <c r="I704" s="195">
        <v>2480</v>
      </c>
      <c r="J704" s="192">
        <v>308</v>
      </c>
      <c r="K704" s="193">
        <v>229</v>
      </c>
      <c r="L704" s="194">
        <v>733</v>
      </c>
      <c r="M704" s="192">
        <v>773</v>
      </c>
      <c r="N704" s="197">
        <v>1687</v>
      </c>
      <c r="O704" s="210">
        <v>1676</v>
      </c>
      <c r="P704" s="192">
        <v>888</v>
      </c>
      <c r="Q704" s="193">
        <v>686</v>
      </c>
      <c r="R704" s="194">
        <v>1386</v>
      </c>
      <c r="S704" s="195">
        <v>1334</v>
      </c>
      <c r="T704" s="192">
        <v>624</v>
      </c>
      <c r="U704" s="196">
        <v>212</v>
      </c>
      <c r="V704" s="194">
        <v>1751</v>
      </c>
      <c r="W704" s="211">
        <v>1133</v>
      </c>
      <c r="X704" s="192">
        <v>1476</v>
      </c>
      <c r="Y704" s="196">
        <v>419</v>
      </c>
      <c r="Z704" s="194">
        <v>3594</v>
      </c>
      <c r="AA704" s="192">
        <v>3012</v>
      </c>
      <c r="AB704" s="173">
        <f t="shared" si="1074"/>
        <v>18209</v>
      </c>
      <c r="AC704" s="174">
        <f t="shared" si="1069"/>
        <v>16048</v>
      </c>
      <c r="AD704" s="236"/>
      <c r="AE704" s="236"/>
      <c r="AF704" s="236"/>
      <c r="AG704" s="236"/>
      <c r="AH704" s="236"/>
      <c r="AI704" s="236"/>
      <c r="AJ704" s="236"/>
      <c r="AK704" s="236"/>
      <c r="AL704" s="236"/>
      <c r="AM704" s="236"/>
      <c r="AN704" s="236"/>
      <c r="AO704" s="236"/>
      <c r="AP704" s="236"/>
      <c r="AQ704" s="236"/>
      <c r="AR704" s="236"/>
      <c r="AS704" s="236"/>
      <c r="AT704" s="236"/>
      <c r="AU704" s="236"/>
      <c r="AV704" s="236"/>
      <c r="AW704" s="236"/>
      <c r="AX704" s="236"/>
      <c r="AY704" s="236"/>
      <c r="AZ704" s="236"/>
      <c r="BA704" s="236"/>
      <c r="BB704" s="236"/>
      <c r="BC704" s="236"/>
      <c r="BD704" s="236"/>
      <c r="BE704" s="236"/>
      <c r="BF704" s="236"/>
      <c r="BG704" s="236"/>
      <c r="BH704" s="236"/>
      <c r="BI704" s="138" t="s">
        <v>29</v>
      </c>
      <c r="BJ704" s="130">
        <f t="shared" ref="BJ704:CK704" si="1088">B704/B715</f>
        <v>5.2423488065602576E-2</v>
      </c>
      <c r="BK704" s="131">
        <f t="shared" si="1088"/>
        <v>8.7666906944015383E-2</v>
      </c>
      <c r="BL704" s="132">
        <f t="shared" si="1088"/>
        <v>6.7509228555340042E-2</v>
      </c>
      <c r="BM704" s="133">
        <f t="shared" si="1088"/>
        <v>7.9243492407809105E-2</v>
      </c>
      <c r="BN704" s="130">
        <f t="shared" si="1088"/>
        <v>6.5853038393084165E-2</v>
      </c>
      <c r="BO704" s="131">
        <f t="shared" si="1088"/>
        <v>6.5803476410074488E-2</v>
      </c>
      <c r="BP704" s="132">
        <f t="shared" si="1088"/>
        <v>7.6450744797786449E-2</v>
      </c>
      <c r="BQ704" s="133">
        <f t="shared" si="1088"/>
        <v>6.6459427591381709E-2</v>
      </c>
      <c r="BR704" s="130">
        <f t="shared" si="1088"/>
        <v>9.005847953216374E-2</v>
      </c>
      <c r="BS704" s="131">
        <f t="shared" si="1088"/>
        <v>5.0473881419440161E-2</v>
      </c>
      <c r="BT704" s="132">
        <f t="shared" si="1088"/>
        <v>0.11094293930679583</v>
      </c>
      <c r="BU704" s="130">
        <f t="shared" si="1088"/>
        <v>5.3178315905338468E-2</v>
      </c>
      <c r="BV704" s="134">
        <f t="shared" si="1088"/>
        <v>8.0340984855700542E-2</v>
      </c>
      <c r="BW704" s="135">
        <f t="shared" si="1088"/>
        <v>6.2420856610800747E-2</v>
      </c>
      <c r="BX704" s="130">
        <f t="shared" si="1088"/>
        <v>7.2389337246270488E-2</v>
      </c>
      <c r="BY704" s="131">
        <f t="shared" si="1088"/>
        <v>5.4901960784313725E-2</v>
      </c>
      <c r="BZ704" s="132">
        <f t="shared" si="1088"/>
        <v>7.1461716937354994E-2</v>
      </c>
      <c r="CA704" s="133">
        <f t="shared" si="1088"/>
        <v>7.41646744871296E-2</v>
      </c>
      <c r="CB704" s="130">
        <f t="shared" si="1088"/>
        <v>0.12173234490831057</v>
      </c>
      <c r="CC704" s="131">
        <f t="shared" si="1088"/>
        <v>4.1650294695481337E-2</v>
      </c>
      <c r="CD704" s="132">
        <f t="shared" si="1088"/>
        <v>9.3381686310063466E-2</v>
      </c>
      <c r="CE704" s="133">
        <f t="shared" si="1088"/>
        <v>5.7196223938613761E-2</v>
      </c>
      <c r="CF704" s="130">
        <f t="shared" si="1088"/>
        <v>8.4808090094231209E-2</v>
      </c>
      <c r="CG704" s="131">
        <f t="shared" si="1088"/>
        <v>4.6612526421181445E-2</v>
      </c>
      <c r="CH704" s="132">
        <f t="shared" si="1088"/>
        <v>8.4824168043426948E-2</v>
      </c>
      <c r="CI704" s="130">
        <f t="shared" si="1088"/>
        <v>7.5341437790784935E-2</v>
      </c>
      <c r="CJ704" s="136">
        <f t="shared" si="1088"/>
        <v>7.6655272286397472E-2</v>
      </c>
      <c r="CK704" s="137">
        <f t="shared" si="1088"/>
        <v>6.7681666736957524E-2</v>
      </c>
    </row>
    <row r="705" spans="1:89">
      <c r="A705" s="147" t="s">
        <v>30</v>
      </c>
      <c r="B705" s="206">
        <v>2330</v>
      </c>
      <c r="C705" s="200">
        <v>2863</v>
      </c>
      <c r="D705" s="201">
        <v>1169</v>
      </c>
      <c r="E705" s="202">
        <v>1428</v>
      </c>
      <c r="F705" s="199">
        <v>699</v>
      </c>
      <c r="G705" s="203">
        <v>564</v>
      </c>
      <c r="H705" s="201">
        <v>2058</v>
      </c>
      <c r="I705" s="202">
        <v>3783</v>
      </c>
      <c r="J705" s="199">
        <v>389</v>
      </c>
      <c r="K705" s="200">
        <v>179</v>
      </c>
      <c r="L705" s="201">
        <v>717</v>
      </c>
      <c r="M705" s="199">
        <v>916</v>
      </c>
      <c r="N705" s="204">
        <v>1828</v>
      </c>
      <c r="O705" s="207">
        <v>1900</v>
      </c>
      <c r="P705" s="199">
        <v>926</v>
      </c>
      <c r="Q705" s="200">
        <v>864</v>
      </c>
      <c r="R705" s="201">
        <v>1414</v>
      </c>
      <c r="S705" s="202">
        <v>1403</v>
      </c>
      <c r="T705" s="199">
        <v>510</v>
      </c>
      <c r="U705" s="203">
        <v>234</v>
      </c>
      <c r="V705" s="201">
        <v>1640</v>
      </c>
      <c r="W705" s="208">
        <v>843</v>
      </c>
      <c r="X705" s="199">
        <v>1701</v>
      </c>
      <c r="Y705" s="203">
        <v>441</v>
      </c>
      <c r="Z705" s="201">
        <v>3466</v>
      </c>
      <c r="AA705" s="199">
        <v>2878</v>
      </c>
      <c r="AB705" s="173">
        <f t="shared" si="1074"/>
        <v>18847</v>
      </c>
      <c r="AC705" s="174">
        <f t="shared" si="1069"/>
        <v>18296</v>
      </c>
      <c r="AD705" s="236"/>
      <c r="AE705" s="236"/>
      <c r="AF705" s="236"/>
      <c r="AG705" s="236"/>
      <c r="AH705" s="236"/>
      <c r="AI705" s="236"/>
      <c r="AJ705" s="236"/>
      <c r="AK705" s="236"/>
      <c r="AL705" s="236"/>
      <c r="AM705" s="236"/>
      <c r="AN705" s="236"/>
      <c r="AO705" s="236"/>
      <c r="AP705" s="236"/>
      <c r="AQ705" s="236"/>
      <c r="AR705" s="236"/>
      <c r="AS705" s="236"/>
      <c r="AT705" s="236"/>
      <c r="AU705" s="236"/>
      <c r="AV705" s="236"/>
      <c r="AW705" s="236"/>
      <c r="AX705" s="236"/>
      <c r="AY705" s="236"/>
      <c r="AZ705" s="236"/>
      <c r="BA705" s="236"/>
      <c r="BB705" s="236"/>
      <c r="BC705" s="236"/>
      <c r="BD705" s="236"/>
      <c r="BE705" s="236"/>
      <c r="BF705" s="236"/>
      <c r="BG705" s="236"/>
      <c r="BH705" s="236"/>
      <c r="BI705" s="147" t="s">
        <v>30</v>
      </c>
      <c r="BJ705" s="130">
        <f t="shared" ref="BJ705:CK705" si="1089">B705/B715</f>
        <v>5.6865329233172258E-2</v>
      </c>
      <c r="BK705" s="131">
        <f t="shared" si="1089"/>
        <v>9.8273435622833208E-2</v>
      </c>
      <c r="BL705" s="132">
        <f t="shared" si="1089"/>
        <v>7.3140211474691866E-2</v>
      </c>
      <c r="BM705" s="133">
        <f t="shared" si="1089"/>
        <v>9.6800433839479394E-2</v>
      </c>
      <c r="BN705" s="130">
        <f t="shared" si="1089"/>
        <v>8.8863463005339441E-2</v>
      </c>
      <c r="BO705" s="131">
        <f t="shared" si="1089"/>
        <v>0.10003547357218871</v>
      </c>
      <c r="BP705" s="132">
        <f t="shared" si="1089"/>
        <v>7.8004775802600165E-2</v>
      </c>
      <c r="BQ705" s="133">
        <f t="shared" si="1089"/>
        <v>0.10137742523314396</v>
      </c>
      <c r="BR705" s="130">
        <f t="shared" si="1089"/>
        <v>0.11374269005847953</v>
      </c>
      <c r="BS705" s="131">
        <f t="shared" si="1089"/>
        <v>3.9453383292924839E-2</v>
      </c>
      <c r="BT705" s="132">
        <f t="shared" si="1089"/>
        <v>0.10852126532465567</v>
      </c>
      <c r="BU705" s="130">
        <f t="shared" si="1089"/>
        <v>6.3015960374243257E-2</v>
      </c>
      <c r="BV705" s="134">
        <f t="shared" si="1089"/>
        <v>8.7055910086674917E-2</v>
      </c>
      <c r="BW705" s="135">
        <f t="shared" si="1089"/>
        <v>7.0763500931098691E-2</v>
      </c>
      <c r="BX705" s="130">
        <f t="shared" si="1089"/>
        <v>7.5487079155457729E-2</v>
      </c>
      <c r="BY705" s="131">
        <f t="shared" si="1089"/>
        <v>6.9147659063625452E-2</v>
      </c>
      <c r="BZ705" s="132">
        <f t="shared" si="1089"/>
        <v>7.2905387986594489E-2</v>
      </c>
      <c r="CA705" s="133">
        <f t="shared" si="1089"/>
        <v>7.8000778339912161E-2</v>
      </c>
      <c r="CB705" s="130">
        <f t="shared" si="1089"/>
        <v>9.9492781896215368E-2</v>
      </c>
      <c r="CC705" s="131">
        <f t="shared" si="1089"/>
        <v>4.5972495088408644E-2</v>
      </c>
      <c r="CD705" s="132">
        <f t="shared" si="1089"/>
        <v>8.7462002026558586E-2</v>
      </c>
      <c r="CE705" s="133">
        <f t="shared" si="1089"/>
        <v>4.2556413751325156E-2</v>
      </c>
      <c r="CF705" s="130">
        <f t="shared" si="1089"/>
        <v>9.7736152608595722E-2</v>
      </c>
      <c r="CG705" s="131">
        <f t="shared" si="1089"/>
        <v>4.9059962175992879E-2</v>
      </c>
      <c r="CH705" s="132">
        <f t="shared" si="1089"/>
        <v>8.1803162615057823E-2</v>
      </c>
      <c r="CI705" s="130">
        <f t="shared" si="1089"/>
        <v>7.1989594276852267E-2</v>
      </c>
      <c r="CJ705" s="136">
        <f t="shared" si="1089"/>
        <v>7.9341090492708724E-2</v>
      </c>
      <c r="CK705" s="137">
        <f t="shared" si="1089"/>
        <v>7.7162498418455572E-2</v>
      </c>
    </row>
    <row r="706" spans="1:89">
      <c r="A706" s="138" t="s">
        <v>31</v>
      </c>
      <c r="B706" s="209">
        <v>2400</v>
      </c>
      <c r="C706" s="193">
        <v>2530</v>
      </c>
      <c r="D706" s="194">
        <v>900</v>
      </c>
      <c r="E706" s="195">
        <v>1003</v>
      </c>
      <c r="F706" s="192">
        <v>570</v>
      </c>
      <c r="G706" s="196">
        <v>414</v>
      </c>
      <c r="H706" s="194">
        <v>2006</v>
      </c>
      <c r="I706" s="195">
        <v>3130</v>
      </c>
      <c r="J706" s="192">
        <v>298</v>
      </c>
      <c r="K706" s="193">
        <v>201</v>
      </c>
      <c r="L706" s="194">
        <v>641</v>
      </c>
      <c r="M706" s="192">
        <v>699</v>
      </c>
      <c r="N706" s="197">
        <v>1691</v>
      </c>
      <c r="O706" s="210">
        <v>1682</v>
      </c>
      <c r="P706" s="192">
        <v>797</v>
      </c>
      <c r="Q706" s="193">
        <v>978</v>
      </c>
      <c r="R706" s="194">
        <v>1225</v>
      </c>
      <c r="S706" s="195">
        <v>1636</v>
      </c>
      <c r="T706" s="192">
        <v>422</v>
      </c>
      <c r="U706" s="196">
        <v>278</v>
      </c>
      <c r="V706" s="194">
        <v>1641</v>
      </c>
      <c r="W706" s="211">
        <v>1280</v>
      </c>
      <c r="X706" s="192">
        <v>1472</v>
      </c>
      <c r="Y706" s="196">
        <v>622</v>
      </c>
      <c r="Z706" s="194">
        <v>3028</v>
      </c>
      <c r="AA706" s="192">
        <v>3825</v>
      </c>
      <c r="AB706" s="173">
        <f t="shared" si="1074"/>
        <v>17091</v>
      </c>
      <c r="AC706" s="174">
        <f t="shared" si="1069"/>
        <v>18278</v>
      </c>
      <c r="AD706" s="236"/>
      <c r="AE706" s="236"/>
      <c r="AF706" s="236"/>
      <c r="AG706" s="236"/>
      <c r="AH706" s="236"/>
      <c r="AI706" s="236"/>
      <c r="AJ706" s="236"/>
      <c r="AK706" s="236"/>
      <c r="AL706" s="236"/>
      <c r="AM706" s="236"/>
      <c r="AN706" s="236"/>
      <c r="AO706" s="236"/>
      <c r="AP706" s="236"/>
      <c r="AQ706" s="236"/>
      <c r="AR706" s="236"/>
      <c r="AS706" s="236"/>
      <c r="AT706" s="236"/>
      <c r="AU706" s="236"/>
      <c r="AV706" s="236"/>
      <c r="AW706" s="236"/>
      <c r="AX706" s="236"/>
      <c r="AY706" s="236"/>
      <c r="AZ706" s="236"/>
      <c r="BA706" s="236"/>
      <c r="BB706" s="236"/>
      <c r="BC706" s="236"/>
      <c r="BD706" s="236"/>
      <c r="BE706" s="236"/>
      <c r="BF706" s="236"/>
      <c r="BG706" s="236"/>
      <c r="BH706" s="236"/>
      <c r="BI706" s="138" t="s">
        <v>31</v>
      </c>
      <c r="BJ706" s="130">
        <f t="shared" ref="BJ706:CK706" si="1090">B706/B715</f>
        <v>5.8573729682237514E-2</v>
      </c>
      <c r="BK706" s="131">
        <f t="shared" si="1090"/>
        <v>8.6843098891291659E-2</v>
      </c>
      <c r="BL706" s="132">
        <f t="shared" si="1090"/>
        <v>5.630982919351811E-2</v>
      </c>
      <c r="BM706" s="133">
        <f t="shared" si="1090"/>
        <v>6.7990780911062906E-2</v>
      </c>
      <c r="BN706" s="130">
        <f t="shared" si="1090"/>
        <v>7.2463768115942032E-2</v>
      </c>
      <c r="BO706" s="131">
        <f t="shared" si="1090"/>
        <v>7.3430294430649162E-2</v>
      </c>
      <c r="BP706" s="132">
        <f t="shared" si="1090"/>
        <v>7.6033809650153508E-2</v>
      </c>
      <c r="BQ706" s="133">
        <f t="shared" si="1090"/>
        <v>8.3878229177832567E-2</v>
      </c>
      <c r="BR706" s="130">
        <f t="shared" si="1090"/>
        <v>8.7134502923976606E-2</v>
      </c>
      <c r="BS706" s="131">
        <f t="shared" si="1090"/>
        <v>4.430240246859158E-2</v>
      </c>
      <c r="BT706" s="132">
        <f t="shared" si="1090"/>
        <v>9.7018313909489937E-2</v>
      </c>
      <c r="BU706" s="130">
        <f t="shared" si="1090"/>
        <v>4.8087506879471657E-2</v>
      </c>
      <c r="BV706" s="134">
        <f t="shared" si="1090"/>
        <v>8.053147918849414E-2</v>
      </c>
      <c r="BW706" s="135">
        <f t="shared" si="1090"/>
        <v>6.2644320297951583E-2</v>
      </c>
      <c r="BX706" s="130">
        <f t="shared" si="1090"/>
        <v>6.4971060569006284E-2</v>
      </c>
      <c r="BY706" s="131">
        <f t="shared" si="1090"/>
        <v>7.8271308523409369E-2</v>
      </c>
      <c r="BZ706" s="132">
        <f t="shared" si="1090"/>
        <v>6.3160608404227894E-2</v>
      </c>
      <c r="CA706" s="133">
        <f t="shared" si="1090"/>
        <v>9.0954578306554734E-2</v>
      </c>
      <c r="CB706" s="130">
        <f t="shared" si="1090"/>
        <v>8.2325399921966441E-2</v>
      </c>
      <c r="CC706" s="131">
        <f t="shared" si="1090"/>
        <v>5.4616895874263265E-2</v>
      </c>
      <c r="CD706" s="132">
        <f t="shared" si="1090"/>
        <v>8.7515332515599162E-2</v>
      </c>
      <c r="CE706" s="133">
        <f t="shared" si="1090"/>
        <v>6.4617093240446261E-2</v>
      </c>
      <c r="CF706" s="130">
        <f t="shared" si="1090"/>
        <v>8.4578257871753618E-2</v>
      </c>
      <c r="CG706" s="131">
        <f t="shared" si="1090"/>
        <v>6.9195683613305151E-2</v>
      </c>
      <c r="CH706" s="132">
        <f t="shared" si="1090"/>
        <v>7.1465659664857212E-2</v>
      </c>
      <c r="CI706" s="130">
        <f t="shared" si="1090"/>
        <v>9.5677622692480868E-2</v>
      </c>
      <c r="CJ706" s="136">
        <f t="shared" si="1090"/>
        <v>7.1948775805745463E-2</v>
      </c>
      <c r="CK706" s="137">
        <f t="shared" si="1090"/>
        <v>7.7086584285774529E-2</v>
      </c>
    </row>
    <row r="707" spans="1:89">
      <c r="A707" s="147" t="s">
        <v>32</v>
      </c>
      <c r="B707" s="206">
        <v>2062</v>
      </c>
      <c r="C707" s="200">
        <v>2514</v>
      </c>
      <c r="D707" s="201">
        <v>636</v>
      </c>
      <c r="E707" s="202">
        <v>1367</v>
      </c>
      <c r="F707" s="199">
        <v>386</v>
      </c>
      <c r="G707" s="203">
        <v>430</v>
      </c>
      <c r="H707" s="201">
        <v>1677</v>
      </c>
      <c r="I707" s="202">
        <v>3021</v>
      </c>
      <c r="J707" s="199">
        <v>223</v>
      </c>
      <c r="K707" s="200">
        <v>163</v>
      </c>
      <c r="L707" s="201">
        <v>474</v>
      </c>
      <c r="M707" s="199">
        <v>601</v>
      </c>
      <c r="N707" s="204">
        <v>1357</v>
      </c>
      <c r="O707" s="207">
        <v>1433</v>
      </c>
      <c r="P707" s="199">
        <v>653</v>
      </c>
      <c r="Q707" s="200">
        <v>998</v>
      </c>
      <c r="R707" s="201">
        <v>854</v>
      </c>
      <c r="S707" s="202">
        <v>1527</v>
      </c>
      <c r="T707" s="199">
        <v>239</v>
      </c>
      <c r="U707" s="203">
        <v>248</v>
      </c>
      <c r="V707" s="201">
        <v>1471</v>
      </c>
      <c r="W707" s="208">
        <v>965</v>
      </c>
      <c r="X707" s="199">
        <v>1185</v>
      </c>
      <c r="Y707" s="203">
        <v>482</v>
      </c>
      <c r="Z707" s="201">
        <v>2522</v>
      </c>
      <c r="AA707" s="199">
        <v>3114</v>
      </c>
      <c r="AB707" s="173">
        <f t="shared" si="1074"/>
        <v>13739</v>
      </c>
      <c r="AC707" s="174">
        <f t="shared" si="1069"/>
        <v>16863</v>
      </c>
      <c r="AD707" s="236"/>
      <c r="AE707" s="236"/>
      <c r="AF707" s="236"/>
      <c r="AG707" s="236"/>
      <c r="AH707" s="236"/>
      <c r="AI707" s="236"/>
      <c r="AJ707" s="236"/>
      <c r="AK707" s="236"/>
      <c r="AL707" s="236"/>
      <c r="AM707" s="236"/>
      <c r="AN707" s="236"/>
      <c r="AO707" s="236"/>
      <c r="AP707" s="236"/>
      <c r="AQ707" s="236"/>
      <c r="AR707" s="236"/>
      <c r="AS707" s="236"/>
      <c r="AT707" s="236"/>
      <c r="AU707" s="236"/>
      <c r="AV707" s="236"/>
      <c r="AW707" s="236"/>
      <c r="AX707" s="236"/>
      <c r="AY707" s="236"/>
      <c r="AZ707" s="236"/>
      <c r="BA707" s="236"/>
      <c r="BB707" s="236"/>
      <c r="BC707" s="236"/>
      <c r="BD707" s="236"/>
      <c r="BE707" s="236"/>
      <c r="BF707" s="236"/>
      <c r="BG707" s="236"/>
      <c r="BH707" s="236"/>
      <c r="BI707" s="147" t="s">
        <v>32</v>
      </c>
      <c r="BJ707" s="130">
        <f t="shared" ref="BJ707:CK707" si="1091">B707/B715</f>
        <v>5.0324596085322401E-2</v>
      </c>
      <c r="BK707" s="131">
        <f t="shared" si="1091"/>
        <v>8.6293893522809181E-2</v>
      </c>
      <c r="BL707" s="132">
        <f t="shared" si="1091"/>
        <v>3.9792279296752803E-2</v>
      </c>
      <c r="BM707" s="133">
        <f t="shared" si="1091"/>
        <v>9.2665401301518444E-2</v>
      </c>
      <c r="BN707" s="130">
        <f t="shared" si="1091"/>
        <v>4.907195525044495E-2</v>
      </c>
      <c r="BO707" s="131">
        <f t="shared" si="1091"/>
        <v>7.6268180205746716E-2</v>
      </c>
      <c r="BP707" s="132">
        <f t="shared" si="1091"/>
        <v>6.3563658416404503E-2</v>
      </c>
      <c r="BQ707" s="133">
        <f t="shared" si="1091"/>
        <v>8.0957230142566186E-2</v>
      </c>
      <c r="BR707" s="130">
        <f t="shared" si="1091"/>
        <v>6.5204678362573099E-2</v>
      </c>
      <c r="BS707" s="131">
        <f t="shared" si="1091"/>
        <v>3.5926823892439938E-2</v>
      </c>
      <c r="BT707" s="132">
        <f t="shared" si="1091"/>
        <v>7.1742091720902068E-2</v>
      </c>
      <c r="BU707" s="130">
        <f t="shared" si="1091"/>
        <v>4.1345624656026418E-2</v>
      </c>
      <c r="BV707" s="134">
        <f t="shared" si="1091"/>
        <v>6.4625202400228593E-2</v>
      </c>
      <c r="BW707" s="135">
        <f t="shared" si="1091"/>
        <v>5.3370577281191808E-2</v>
      </c>
      <c r="BX707" s="130">
        <f t="shared" si="1091"/>
        <v>5.3232249123665115E-2</v>
      </c>
      <c r="BY707" s="131">
        <f t="shared" si="1091"/>
        <v>7.98719487795118E-2</v>
      </c>
      <c r="BZ707" s="132">
        <f t="shared" si="1091"/>
        <v>4.4031967001804589E-2</v>
      </c>
      <c r="CA707" s="133">
        <f t="shared" si="1091"/>
        <v>8.4894646133318513E-2</v>
      </c>
      <c r="CB707" s="130">
        <f t="shared" si="1091"/>
        <v>4.6625048770971518E-2</v>
      </c>
      <c r="CC707" s="131">
        <f t="shared" si="1091"/>
        <v>4.8722986247544203E-2</v>
      </c>
      <c r="CD707" s="132">
        <f t="shared" si="1091"/>
        <v>7.8449149378699803E-2</v>
      </c>
      <c r="CE707" s="133">
        <f t="shared" si="1091"/>
        <v>4.871523045080519E-2</v>
      </c>
      <c r="CF707" s="130">
        <f t="shared" si="1091"/>
        <v>6.8087795908986434E-2</v>
      </c>
      <c r="CG707" s="131">
        <f t="shared" si="1091"/>
        <v>5.3621092446323286E-2</v>
      </c>
      <c r="CH707" s="132">
        <f t="shared" si="1091"/>
        <v>5.9523247580835499E-2</v>
      </c>
      <c r="CI707" s="130">
        <f t="shared" si="1091"/>
        <v>7.7892841062584428E-2</v>
      </c>
      <c r="CJ707" s="136">
        <f t="shared" si="1091"/>
        <v>5.7837705856599197E-2</v>
      </c>
      <c r="CK707" s="137">
        <f t="shared" si="1091"/>
        <v>7.1118889966682128E-2</v>
      </c>
    </row>
    <row r="708" spans="1:89">
      <c r="A708" s="138" t="s">
        <v>33</v>
      </c>
      <c r="B708" s="209">
        <v>1754</v>
      </c>
      <c r="C708" s="193">
        <v>1981</v>
      </c>
      <c r="D708" s="194">
        <v>559</v>
      </c>
      <c r="E708" s="195">
        <v>844</v>
      </c>
      <c r="F708" s="192">
        <v>294</v>
      </c>
      <c r="G708" s="196">
        <v>285</v>
      </c>
      <c r="H708" s="194">
        <v>1256</v>
      </c>
      <c r="I708" s="195">
        <v>2049</v>
      </c>
      <c r="J708" s="192">
        <v>157</v>
      </c>
      <c r="K708" s="193">
        <v>147</v>
      </c>
      <c r="L708" s="194">
        <v>413</v>
      </c>
      <c r="M708" s="192">
        <v>446</v>
      </c>
      <c r="N708" s="197">
        <v>1076</v>
      </c>
      <c r="O708" s="210">
        <v>1181</v>
      </c>
      <c r="P708" s="192">
        <v>440</v>
      </c>
      <c r="Q708" s="193">
        <v>838</v>
      </c>
      <c r="R708" s="194">
        <v>747</v>
      </c>
      <c r="S708" s="195">
        <v>1080</v>
      </c>
      <c r="T708" s="192">
        <v>186</v>
      </c>
      <c r="U708" s="196">
        <v>210</v>
      </c>
      <c r="V708" s="194">
        <v>1181</v>
      </c>
      <c r="W708" s="211">
        <v>675</v>
      </c>
      <c r="X708" s="192">
        <v>822</v>
      </c>
      <c r="Y708" s="196">
        <v>448</v>
      </c>
      <c r="Z708" s="194">
        <v>1899</v>
      </c>
      <c r="AA708" s="192">
        <v>2378</v>
      </c>
      <c r="AB708" s="173">
        <f t="shared" si="1074"/>
        <v>10784</v>
      </c>
      <c r="AC708" s="174">
        <f t="shared" si="1069"/>
        <v>12562</v>
      </c>
      <c r="AD708" s="236"/>
      <c r="AE708" s="236"/>
      <c r="AF708" s="236"/>
      <c r="AG708" s="236"/>
      <c r="AH708" s="236"/>
      <c r="AI708" s="236"/>
      <c r="AJ708" s="236"/>
      <c r="AK708" s="236"/>
      <c r="AL708" s="236"/>
      <c r="AM708" s="236"/>
      <c r="AN708" s="236"/>
      <c r="AO708" s="236"/>
      <c r="AP708" s="236"/>
      <c r="AQ708" s="236"/>
      <c r="AR708" s="236"/>
      <c r="AS708" s="236"/>
      <c r="AT708" s="236"/>
      <c r="AU708" s="236"/>
      <c r="AV708" s="236"/>
      <c r="AW708" s="236"/>
      <c r="AX708" s="236"/>
      <c r="AY708" s="236"/>
      <c r="AZ708" s="236"/>
      <c r="BA708" s="236"/>
      <c r="BB708" s="236"/>
      <c r="BC708" s="236"/>
      <c r="BD708" s="236"/>
      <c r="BE708" s="236"/>
      <c r="BF708" s="236"/>
      <c r="BG708" s="236"/>
      <c r="BH708" s="236"/>
      <c r="BI708" s="138" t="s">
        <v>33</v>
      </c>
      <c r="BJ708" s="130">
        <f t="shared" ref="BJ708:CK708" si="1092">B708/B715</f>
        <v>4.280763410943525E-2</v>
      </c>
      <c r="BK708" s="131">
        <f t="shared" si="1092"/>
        <v>6.7998489685236668E-2</v>
      </c>
      <c r="BL708" s="132">
        <f t="shared" si="1092"/>
        <v>3.4974660576862916E-2</v>
      </c>
      <c r="BM708" s="133">
        <f t="shared" si="1092"/>
        <v>5.7212581344902383E-2</v>
      </c>
      <c r="BN708" s="130">
        <f t="shared" si="1092"/>
        <v>3.7376048817696413E-2</v>
      </c>
      <c r="BO708" s="131">
        <f t="shared" si="1092"/>
        <v>5.0549840368925153E-2</v>
      </c>
      <c r="BP708" s="132">
        <f t="shared" si="1092"/>
        <v>4.7606413220634497E-2</v>
      </c>
      <c r="BQ708" s="133">
        <f t="shared" si="1092"/>
        <v>5.4909422231750458E-2</v>
      </c>
      <c r="BR708" s="130">
        <f t="shared" si="1092"/>
        <v>4.5906432748538013E-2</v>
      </c>
      <c r="BS708" s="131">
        <f t="shared" si="1092"/>
        <v>3.2400264491955037E-2</v>
      </c>
      <c r="BT708" s="132">
        <f t="shared" si="1092"/>
        <v>6.2509459663992739E-2</v>
      </c>
      <c r="BU708" s="130">
        <f t="shared" si="1092"/>
        <v>3.0682443588332418E-2</v>
      </c>
      <c r="BV708" s="134">
        <f t="shared" si="1092"/>
        <v>5.1242975521478239E-2</v>
      </c>
      <c r="BW708" s="135">
        <f t="shared" si="1092"/>
        <v>4.3985102420856612E-2</v>
      </c>
      <c r="BX708" s="130">
        <f t="shared" si="1092"/>
        <v>3.586859052743132E-2</v>
      </c>
      <c r="BY708" s="131">
        <f t="shared" si="1092"/>
        <v>6.7066826730692281E-2</v>
      </c>
      <c r="BZ708" s="132">
        <f t="shared" si="1092"/>
        <v>3.8515081206496521E-2</v>
      </c>
      <c r="CA708" s="133">
        <f t="shared" si="1092"/>
        <v>6.0043364652248847E-2</v>
      </c>
      <c r="CB708" s="130">
        <f t="shared" si="1092"/>
        <v>3.6285602809207958E-2</v>
      </c>
      <c r="CC708" s="131">
        <f t="shared" si="1092"/>
        <v>4.1257367387033402E-2</v>
      </c>
      <c r="CD708" s="132">
        <f t="shared" si="1092"/>
        <v>6.2983307556930296E-2</v>
      </c>
      <c r="CE708" s="133">
        <f t="shared" si="1092"/>
        <v>3.4075420263516586E-2</v>
      </c>
      <c r="CF708" s="130">
        <f t="shared" si="1092"/>
        <v>4.7230521719145026E-2</v>
      </c>
      <c r="CG708" s="131">
        <f t="shared" si="1092"/>
        <v>4.9838691734341974E-2</v>
      </c>
      <c r="CH708" s="132">
        <f t="shared" si="1092"/>
        <v>4.4819447722445123E-2</v>
      </c>
      <c r="CI708" s="130">
        <f t="shared" si="1092"/>
        <v>5.9482715493521437E-2</v>
      </c>
      <c r="CJ708" s="136">
        <f t="shared" si="1092"/>
        <v>4.5397905230188933E-2</v>
      </c>
      <c r="CK708" s="137">
        <f t="shared" si="1092"/>
        <v>5.297962970773059E-2</v>
      </c>
    </row>
    <row r="709" spans="1:89">
      <c r="A709" s="147" t="s">
        <v>34</v>
      </c>
      <c r="B709" s="206">
        <v>308</v>
      </c>
      <c r="C709" s="200">
        <v>1120</v>
      </c>
      <c r="D709" s="201">
        <v>129</v>
      </c>
      <c r="E709" s="202">
        <v>611</v>
      </c>
      <c r="F709" s="199">
        <v>77</v>
      </c>
      <c r="G709" s="203">
        <v>224</v>
      </c>
      <c r="H709" s="201">
        <v>406</v>
      </c>
      <c r="I709" s="202">
        <v>1327</v>
      </c>
      <c r="J709" s="199">
        <v>104</v>
      </c>
      <c r="K709" s="200">
        <v>74</v>
      </c>
      <c r="L709" s="201">
        <v>210</v>
      </c>
      <c r="M709" s="199">
        <v>298</v>
      </c>
      <c r="N709" s="204">
        <v>593</v>
      </c>
      <c r="O709" s="207">
        <v>831</v>
      </c>
      <c r="P709" s="199">
        <v>329</v>
      </c>
      <c r="Q709" s="200">
        <v>557</v>
      </c>
      <c r="R709" s="201">
        <v>411</v>
      </c>
      <c r="S709" s="202">
        <v>684</v>
      </c>
      <c r="T709" s="199">
        <v>151</v>
      </c>
      <c r="U709" s="203">
        <v>134</v>
      </c>
      <c r="V709" s="201">
        <v>1100</v>
      </c>
      <c r="W709" s="208">
        <v>481</v>
      </c>
      <c r="X709" s="199">
        <v>539</v>
      </c>
      <c r="Y709" s="203">
        <v>330</v>
      </c>
      <c r="Z709" s="201">
        <v>1221</v>
      </c>
      <c r="AA709" s="199">
        <v>1773</v>
      </c>
      <c r="AB709" s="173">
        <f t="shared" si="1074"/>
        <v>5578</v>
      </c>
      <c r="AC709" s="174">
        <f t="shared" si="1069"/>
        <v>8444</v>
      </c>
      <c r="AD709" s="236"/>
      <c r="AE709" s="236"/>
      <c r="AF709" s="236"/>
      <c r="AG709" s="236"/>
      <c r="AH709" s="236"/>
      <c r="AI709" s="236"/>
      <c r="AJ709" s="236"/>
      <c r="AK709" s="236"/>
      <c r="AL709" s="236"/>
      <c r="AM709" s="236"/>
      <c r="AN709" s="236"/>
      <c r="AO709" s="236"/>
      <c r="AP709" s="236"/>
      <c r="AQ709" s="236"/>
      <c r="AR709" s="236"/>
      <c r="AS709" s="236"/>
      <c r="AT709" s="236"/>
      <c r="AU709" s="236"/>
      <c r="AV709" s="236"/>
      <c r="AW709" s="236"/>
      <c r="AX709" s="236"/>
      <c r="AY709" s="236"/>
      <c r="AZ709" s="236"/>
      <c r="BA709" s="236"/>
      <c r="BB709" s="236"/>
      <c r="BC709" s="236"/>
      <c r="BD709" s="236"/>
      <c r="BE709" s="236"/>
      <c r="BF709" s="236"/>
      <c r="BG709" s="236"/>
      <c r="BH709" s="236"/>
      <c r="BI709" s="147" t="s">
        <v>34</v>
      </c>
      <c r="BJ709" s="130">
        <f t="shared" ref="BJ709:CK709" si="1093">B709/B715</f>
        <v>7.516961975887148E-3</v>
      </c>
      <c r="BK709" s="131">
        <f t="shared" si="1093"/>
        <v>3.8444375793773383E-2</v>
      </c>
      <c r="BL709" s="132">
        <f t="shared" si="1093"/>
        <v>8.0710755177375963E-3</v>
      </c>
      <c r="BM709" s="133">
        <f t="shared" si="1093"/>
        <v>4.1418112798264642E-2</v>
      </c>
      <c r="BN709" s="130">
        <f t="shared" si="1093"/>
        <v>9.7889651665395375E-3</v>
      </c>
      <c r="BO709" s="131">
        <f t="shared" si="1093"/>
        <v>3.9730400851365734E-2</v>
      </c>
      <c r="BP709" s="132">
        <f t="shared" si="1093"/>
        <v>1.5388697267179624E-2</v>
      </c>
      <c r="BQ709" s="133">
        <f t="shared" si="1093"/>
        <v>3.5561153392646587E-2</v>
      </c>
      <c r="BR709" s="130">
        <f t="shared" si="1093"/>
        <v>3.0409356725146199E-2</v>
      </c>
      <c r="BS709" s="131">
        <f t="shared" si="1093"/>
        <v>1.631033722724267E-2</v>
      </c>
      <c r="BT709" s="132">
        <f t="shared" si="1093"/>
        <v>3.1784471015589524E-2</v>
      </c>
      <c r="BU709" s="130">
        <f t="shared" si="1093"/>
        <v>2.050082553659879E-2</v>
      </c>
      <c r="BV709" s="134">
        <f t="shared" si="1093"/>
        <v>2.8240784836651111E-2</v>
      </c>
      <c r="BW709" s="135">
        <f t="shared" si="1093"/>
        <v>3.0949720670391062E-2</v>
      </c>
      <c r="BX709" s="130">
        <f t="shared" si="1093"/>
        <v>2.681992337164751E-2</v>
      </c>
      <c r="BY709" s="131">
        <f t="shared" si="1093"/>
        <v>4.4577831132452984E-2</v>
      </c>
      <c r="BZ709" s="132">
        <f t="shared" si="1093"/>
        <v>2.1191028615622585E-2</v>
      </c>
      <c r="CA709" s="133">
        <f t="shared" si="1093"/>
        <v>3.8027464279757603E-2</v>
      </c>
      <c r="CB709" s="130">
        <f t="shared" si="1093"/>
        <v>2.9457666796722591E-2</v>
      </c>
      <c r="CC709" s="131">
        <f t="shared" si="1093"/>
        <v>2.6326129666011788E-2</v>
      </c>
      <c r="CD709" s="132">
        <f t="shared" si="1093"/>
        <v>5.8663537944642949E-2</v>
      </c>
      <c r="CE709" s="133">
        <f t="shared" si="1093"/>
        <v>2.4281892069261447E-2</v>
      </c>
      <c r="CF709" s="130">
        <f t="shared" si="1093"/>
        <v>3.0969891978855437E-2</v>
      </c>
      <c r="CG709" s="131">
        <f t="shared" si="1093"/>
        <v>3.6711536322171542E-2</v>
      </c>
      <c r="CH709" s="132">
        <f t="shared" si="1093"/>
        <v>2.8817559594052397E-2</v>
      </c>
      <c r="CI709" s="130">
        <f t="shared" si="1093"/>
        <v>4.4349392165691129E-2</v>
      </c>
      <c r="CJ709" s="136">
        <f t="shared" si="1093"/>
        <v>2.348196544640151E-2</v>
      </c>
      <c r="CK709" s="137">
        <f t="shared" si="1093"/>
        <v>3.5612163131036226E-2</v>
      </c>
    </row>
    <row r="710" spans="1:89">
      <c r="A710" s="138" t="s">
        <v>35</v>
      </c>
      <c r="B710" s="209">
        <v>0</v>
      </c>
      <c r="C710" s="193">
        <v>783</v>
      </c>
      <c r="D710" s="194">
        <v>3</v>
      </c>
      <c r="E710" s="195">
        <v>345</v>
      </c>
      <c r="F710" s="192">
        <v>3</v>
      </c>
      <c r="G710" s="196">
        <v>111</v>
      </c>
      <c r="H710" s="194">
        <v>17</v>
      </c>
      <c r="I710" s="195">
        <v>805</v>
      </c>
      <c r="J710" s="192">
        <v>30</v>
      </c>
      <c r="K710" s="193">
        <v>37</v>
      </c>
      <c r="L710" s="194">
        <v>48</v>
      </c>
      <c r="M710" s="192">
        <v>26</v>
      </c>
      <c r="N710" s="197">
        <v>165</v>
      </c>
      <c r="O710" s="210">
        <v>124</v>
      </c>
      <c r="P710" s="192">
        <v>42</v>
      </c>
      <c r="Q710" s="193">
        <v>56</v>
      </c>
      <c r="R710" s="194">
        <v>70</v>
      </c>
      <c r="S710" s="195">
        <v>59</v>
      </c>
      <c r="T710" s="192">
        <v>21</v>
      </c>
      <c r="U710" s="196">
        <v>3</v>
      </c>
      <c r="V710" s="194">
        <v>107</v>
      </c>
      <c r="W710" s="211">
        <v>6</v>
      </c>
      <c r="X710" s="192">
        <v>72</v>
      </c>
      <c r="Y710" s="196">
        <v>2</v>
      </c>
      <c r="Z710" s="194">
        <v>16</v>
      </c>
      <c r="AA710" s="192">
        <v>12</v>
      </c>
      <c r="AB710" s="173">
        <f t="shared" si="1074"/>
        <v>594</v>
      </c>
      <c r="AC710" s="174">
        <f t="shared" si="1069"/>
        <v>2369</v>
      </c>
      <c r="AD710" s="236"/>
      <c r="AE710" s="236"/>
      <c r="AF710" s="236"/>
      <c r="AG710" s="236"/>
      <c r="AH710" s="236"/>
      <c r="AI710" s="236"/>
      <c r="AJ710" s="236"/>
      <c r="AK710" s="236"/>
      <c r="AL710" s="236"/>
      <c r="AM710" s="236"/>
      <c r="AN710" s="236"/>
      <c r="AO710" s="236"/>
      <c r="AP710" s="236"/>
      <c r="AQ710" s="236"/>
      <c r="AR710" s="236"/>
      <c r="AS710" s="236"/>
      <c r="AT710" s="236"/>
      <c r="AU710" s="236"/>
      <c r="AV710" s="236"/>
      <c r="AW710" s="236"/>
      <c r="AX710" s="236"/>
      <c r="AY710" s="236"/>
      <c r="AZ710" s="236"/>
      <c r="BA710" s="236"/>
      <c r="BB710" s="236"/>
      <c r="BC710" s="236"/>
      <c r="BD710" s="236"/>
      <c r="BE710" s="236"/>
      <c r="BF710" s="236"/>
      <c r="BG710" s="236"/>
      <c r="BH710" s="236"/>
      <c r="BI710" s="138" t="s">
        <v>35</v>
      </c>
      <c r="BJ710" s="130">
        <f t="shared" ref="BJ710:CK710" si="1094">B710/B715</f>
        <v>0</v>
      </c>
      <c r="BK710" s="131">
        <f t="shared" si="1094"/>
        <v>2.6876737720111215E-2</v>
      </c>
      <c r="BL710" s="132">
        <f t="shared" si="1094"/>
        <v>1.8769943064506038E-4</v>
      </c>
      <c r="BM710" s="133">
        <f t="shared" si="1094"/>
        <v>2.3386659436008678E-2</v>
      </c>
      <c r="BN710" s="130">
        <f t="shared" si="1094"/>
        <v>3.8138825324180017E-4</v>
      </c>
      <c r="BO710" s="131">
        <f t="shared" si="1094"/>
        <v>1.9687832564739268E-2</v>
      </c>
      <c r="BP710" s="132">
        <f t="shared" si="1094"/>
        <v>6.4435431906909751E-4</v>
      </c>
      <c r="BQ710" s="133">
        <f t="shared" si="1094"/>
        <v>2.1572515810912209E-2</v>
      </c>
      <c r="BR710" s="130">
        <f t="shared" si="1094"/>
        <v>8.771929824561403E-3</v>
      </c>
      <c r="BS710" s="131">
        <f t="shared" si="1094"/>
        <v>8.1551686136213351E-3</v>
      </c>
      <c r="BT710" s="132">
        <f t="shared" si="1094"/>
        <v>7.2650219464204628E-3</v>
      </c>
      <c r="BU710" s="130">
        <f t="shared" si="1094"/>
        <v>1.7886626307099616E-3</v>
      </c>
      <c r="BV710" s="134">
        <f t="shared" si="1094"/>
        <v>7.8578912277359747E-3</v>
      </c>
      <c r="BW710" s="135">
        <f t="shared" si="1094"/>
        <v>4.6182495344506518E-3</v>
      </c>
      <c r="BX710" s="130">
        <f t="shared" si="1094"/>
        <v>3.4238200048911714E-3</v>
      </c>
      <c r="BY710" s="131">
        <f t="shared" si="1094"/>
        <v>4.4817927170868344E-3</v>
      </c>
      <c r="BZ710" s="132">
        <f t="shared" si="1094"/>
        <v>3.609177623098737E-3</v>
      </c>
      <c r="CA710" s="133">
        <f t="shared" si="1094"/>
        <v>3.2801467726691499E-3</v>
      </c>
      <c r="CB710" s="130">
        <f t="shared" si="1094"/>
        <v>4.0967616074912214E-3</v>
      </c>
      <c r="CC710" s="131">
        <f t="shared" si="1094"/>
        <v>5.893909626719057E-4</v>
      </c>
      <c r="CD710" s="132">
        <f t="shared" si="1094"/>
        <v>5.7063623273425415E-3</v>
      </c>
      <c r="CE710" s="133">
        <f t="shared" si="1094"/>
        <v>3.0289262456459186E-4</v>
      </c>
      <c r="CF710" s="130">
        <f t="shared" si="1094"/>
        <v>4.1369800045966444E-3</v>
      </c>
      <c r="CG710" s="131">
        <f t="shared" si="1094"/>
        <v>2.2249415952831238E-4</v>
      </c>
      <c r="CH710" s="132">
        <f t="shared" si="1094"/>
        <v>3.7762567854614113E-4</v>
      </c>
      <c r="CI710" s="130">
        <f t="shared" si="1094"/>
        <v>3.0016509079993996E-4</v>
      </c>
      <c r="CJ710" s="136">
        <f t="shared" si="1094"/>
        <v>2.5005893644966825E-3</v>
      </c>
      <c r="CK710" s="137">
        <f t="shared" si="1094"/>
        <v>9.9911433511872122E-3</v>
      </c>
    </row>
    <row r="711" spans="1:89">
      <c r="A711" s="147" t="s">
        <v>36</v>
      </c>
      <c r="B711" s="206">
        <v>0</v>
      </c>
      <c r="C711" s="200">
        <v>0</v>
      </c>
      <c r="D711" s="201">
        <v>0</v>
      </c>
      <c r="E711" s="202">
        <v>0</v>
      </c>
      <c r="F711" s="199">
        <v>0</v>
      </c>
      <c r="G711" s="203">
        <v>0</v>
      </c>
      <c r="H711" s="201">
        <v>0</v>
      </c>
      <c r="I711" s="202">
        <v>0</v>
      </c>
      <c r="J711" s="199">
        <v>0</v>
      </c>
      <c r="K711" s="203">
        <v>0</v>
      </c>
      <c r="L711" s="201">
        <v>0</v>
      </c>
      <c r="M711" s="199">
        <v>0</v>
      </c>
      <c r="N711" s="204">
        <v>0</v>
      </c>
      <c r="O711" s="207">
        <v>0</v>
      </c>
      <c r="P711" s="199">
        <v>0</v>
      </c>
      <c r="Q711" s="203">
        <v>0</v>
      </c>
      <c r="R711" s="201">
        <v>0</v>
      </c>
      <c r="S711" s="202">
        <v>0</v>
      </c>
      <c r="T711" s="199">
        <v>0</v>
      </c>
      <c r="U711" s="203">
        <v>0</v>
      </c>
      <c r="V711" s="201">
        <v>0</v>
      </c>
      <c r="W711" s="202">
        <v>0</v>
      </c>
      <c r="X711" s="199">
        <v>0</v>
      </c>
      <c r="Y711" s="203">
        <v>0</v>
      </c>
      <c r="Z711" s="201">
        <v>0</v>
      </c>
      <c r="AA711" s="199">
        <v>0</v>
      </c>
      <c r="AB711" s="173">
        <f t="shared" si="1074"/>
        <v>0</v>
      </c>
      <c r="AC711" s="174">
        <f t="shared" si="1069"/>
        <v>0</v>
      </c>
      <c r="AD711" s="236"/>
      <c r="AE711" s="236"/>
      <c r="AF711" s="236"/>
      <c r="AG711" s="236"/>
      <c r="AH711" s="236"/>
      <c r="AI711" s="236"/>
      <c r="AJ711" s="236"/>
      <c r="AK711" s="236"/>
      <c r="AL711" s="236"/>
      <c r="AM711" s="236"/>
      <c r="AN711" s="236"/>
      <c r="AO711" s="236"/>
      <c r="AP711" s="236"/>
      <c r="AQ711" s="236"/>
      <c r="AR711" s="236"/>
      <c r="AS711" s="236"/>
      <c r="AT711" s="236"/>
      <c r="AU711" s="236"/>
      <c r="AV711" s="236"/>
      <c r="AW711" s="236"/>
      <c r="AX711" s="236"/>
      <c r="AY711" s="236"/>
      <c r="AZ711" s="236"/>
      <c r="BA711" s="236"/>
      <c r="BB711" s="236"/>
      <c r="BC711" s="236"/>
      <c r="BD711" s="236"/>
      <c r="BE711" s="236"/>
      <c r="BF711" s="236"/>
      <c r="BG711" s="236"/>
      <c r="BH711" s="236"/>
      <c r="BI711" s="147" t="s">
        <v>36</v>
      </c>
      <c r="BJ711" s="130">
        <f t="shared" ref="BJ711:CK711" si="1095">B711/B715</f>
        <v>0</v>
      </c>
      <c r="BK711" s="131">
        <f t="shared" si="1095"/>
        <v>0</v>
      </c>
      <c r="BL711" s="132">
        <f t="shared" si="1095"/>
        <v>0</v>
      </c>
      <c r="BM711" s="133">
        <f t="shared" si="1095"/>
        <v>0</v>
      </c>
      <c r="BN711" s="130">
        <f t="shared" si="1095"/>
        <v>0</v>
      </c>
      <c r="BO711" s="131">
        <f t="shared" si="1095"/>
        <v>0</v>
      </c>
      <c r="BP711" s="132">
        <f t="shared" si="1095"/>
        <v>0</v>
      </c>
      <c r="BQ711" s="133">
        <f t="shared" si="1095"/>
        <v>0</v>
      </c>
      <c r="BR711" s="130">
        <f t="shared" si="1095"/>
        <v>0</v>
      </c>
      <c r="BS711" s="131">
        <f t="shared" si="1095"/>
        <v>0</v>
      </c>
      <c r="BT711" s="132">
        <f t="shared" si="1095"/>
        <v>0</v>
      </c>
      <c r="BU711" s="130">
        <f t="shared" si="1095"/>
        <v>0</v>
      </c>
      <c r="BV711" s="134">
        <f t="shared" si="1095"/>
        <v>0</v>
      </c>
      <c r="BW711" s="135">
        <f t="shared" si="1095"/>
        <v>0</v>
      </c>
      <c r="BX711" s="130">
        <f t="shared" si="1095"/>
        <v>0</v>
      </c>
      <c r="BY711" s="131">
        <f t="shared" si="1095"/>
        <v>0</v>
      </c>
      <c r="BZ711" s="132">
        <f t="shared" si="1095"/>
        <v>0</v>
      </c>
      <c r="CA711" s="133">
        <f t="shared" si="1095"/>
        <v>0</v>
      </c>
      <c r="CB711" s="130">
        <f t="shared" si="1095"/>
        <v>0</v>
      </c>
      <c r="CC711" s="131">
        <f t="shared" si="1095"/>
        <v>0</v>
      </c>
      <c r="CD711" s="132">
        <f t="shared" si="1095"/>
        <v>0</v>
      </c>
      <c r="CE711" s="133">
        <f t="shared" si="1095"/>
        <v>0</v>
      </c>
      <c r="CF711" s="130">
        <f t="shared" si="1095"/>
        <v>0</v>
      </c>
      <c r="CG711" s="131">
        <f t="shared" si="1095"/>
        <v>0</v>
      </c>
      <c r="CH711" s="132">
        <f t="shared" si="1095"/>
        <v>0</v>
      </c>
      <c r="CI711" s="130">
        <f t="shared" si="1095"/>
        <v>0</v>
      </c>
      <c r="CJ711" s="136">
        <f t="shared" si="1095"/>
        <v>0</v>
      </c>
      <c r="CK711" s="137">
        <f t="shared" si="1095"/>
        <v>0</v>
      </c>
    </row>
    <row r="712" spans="1:89">
      <c r="A712" s="138" t="s">
        <v>37</v>
      </c>
      <c r="B712" s="60">
        <v>0</v>
      </c>
      <c r="C712" s="61">
        <v>0</v>
      </c>
      <c r="D712" s="140">
        <v>0</v>
      </c>
      <c r="E712" s="141">
        <v>0</v>
      </c>
      <c r="F712" s="139">
        <v>0</v>
      </c>
      <c r="G712" s="142">
        <v>0</v>
      </c>
      <c r="H712" s="140">
        <v>0</v>
      </c>
      <c r="I712" s="141">
        <v>0</v>
      </c>
      <c r="J712" s="139">
        <v>0</v>
      </c>
      <c r="K712" s="142">
        <v>0</v>
      </c>
      <c r="L712" s="140">
        <v>0</v>
      </c>
      <c r="M712" s="139">
        <v>0</v>
      </c>
      <c r="N712" s="143">
        <v>0</v>
      </c>
      <c r="O712" s="144">
        <v>0</v>
      </c>
      <c r="P712" s="139">
        <v>0</v>
      </c>
      <c r="Q712" s="142">
        <v>0</v>
      </c>
      <c r="R712" s="140">
        <v>0</v>
      </c>
      <c r="S712" s="141">
        <v>0</v>
      </c>
      <c r="T712" s="139">
        <v>0</v>
      </c>
      <c r="U712" s="142">
        <v>0</v>
      </c>
      <c r="V712" s="140">
        <v>0</v>
      </c>
      <c r="W712" s="141">
        <v>0</v>
      </c>
      <c r="X712" s="139">
        <v>0</v>
      </c>
      <c r="Y712" s="142">
        <v>0</v>
      </c>
      <c r="Z712" s="145">
        <v>0</v>
      </c>
      <c r="AA712" s="146">
        <v>0</v>
      </c>
      <c r="AB712" s="173"/>
      <c r="AC712" s="174"/>
      <c r="AD712" s="236"/>
      <c r="AE712" s="236"/>
      <c r="AF712" s="236"/>
      <c r="AG712" s="236"/>
      <c r="AH712" s="236"/>
      <c r="AI712" s="236"/>
      <c r="AJ712" s="236"/>
      <c r="AK712" s="236"/>
      <c r="AL712" s="236"/>
      <c r="AM712" s="236"/>
      <c r="AN712" s="236"/>
      <c r="AO712" s="236"/>
      <c r="AP712" s="236"/>
      <c r="AQ712" s="236"/>
      <c r="AR712" s="236"/>
      <c r="AS712" s="236"/>
      <c r="AT712" s="236"/>
      <c r="AU712" s="236"/>
      <c r="AV712" s="236"/>
      <c r="AW712" s="236"/>
      <c r="AX712" s="236"/>
      <c r="AY712" s="236"/>
      <c r="AZ712" s="236"/>
      <c r="BA712" s="236"/>
      <c r="BB712" s="236"/>
      <c r="BC712" s="236"/>
      <c r="BD712" s="236"/>
      <c r="BE712" s="236"/>
      <c r="BF712" s="236"/>
      <c r="BG712" s="236"/>
      <c r="BH712" s="236"/>
      <c r="BI712" s="138" t="s">
        <v>37</v>
      </c>
      <c r="BJ712" s="130">
        <f t="shared" ref="BJ712:CK712" si="1096">B712/B715</f>
        <v>0</v>
      </c>
      <c r="BK712" s="131">
        <f t="shared" si="1096"/>
        <v>0</v>
      </c>
      <c r="BL712" s="132">
        <f t="shared" si="1096"/>
        <v>0</v>
      </c>
      <c r="BM712" s="133">
        <f t="shared" si="1096"/>
        <v>0</v>
      </c>
      <c r="BN712" s="130">
        <f t="shared" si="1096"/>
        <v>0</v>
      </c>
      <c r="BO712" s="131">
        <f t="shared" si="1096"/>
        <v>0</v>
      </c>
      <c r="BP712" s="132">
        <f t="shared" si="1096"/>
        <v>0</v>
      </c>
      <c r="BQ712" s="133">
        <f t="shared" si="1096"/>
        <v>0</v>
      </c>
      <c r="BR712" s="130">
        <f t="shared" si="1096"/>
        <v>0</v>
      </c>
      <c r="BS712" s="131">
        <f t="shared" si="1096"/>
        <v>0</v>
      </c>
      <c r="BT712" s="132">
        <f t="shared" si="1096"/>
        <v>0</v>
      </c>
      <c r="BU712" s="130">
        <f t="shared" si="1096"/>
        <v>0</v>
      </c>
      <c r="BV712" s="134">
        <f t="shared" si="1096"/>
        <v>0</v>
      </c>
      <c r="BW712" s="135">
        <f t="shared" si="1096"/>
        <v>0</v>
      </c>
      <c r="BX712" s="130">
        <f t="shared" si="1096"/>
        <v>0</v>
      </c>
      <c r="BY712" s="131">
        <f t="shared" si="1096"/>
        <v>0</v>
      </c>
      <c r="BZ712" s="132">
        <f t="shared" si="1096"/>
        <v>0</v>
      </c>
      <c r="CA712" s="133">
        <f t="shared" si="1096"/>
        <v>0</v>
      </c>
      <c r="CB712" s="130">
        <f t="shared" si="1096"/>
        <v>0</v>
      </c>
      <c r="CC712" s="131">
        <f t="shared" si="1096"/>
        <v>0</v>
      </c>
      <c r="CD712" s="132">
        <f t="shared" si="1096"/>
        <v>0</v>
      </c>
      <c r="CE712" s="133">
        <f t="shared" si="1096"/>
        <v>0</v>
      </c>
      <c r="CF712" s="130">
        <f t="shared" si="1096"/>
        <v>0</v>
      </c>
      <c r="CG712" s="131">
        <f t="shared" si="1096"/>
        <v>0</v>
      </c>
      <c r="CH712" s="132">
        <f t="shared" si="1096"/>
        <v>0</v>
      </c>
      <c r="CI712" s="130">
        <f t="shared" si="1096"/>
        <v>0</v>
      </c>
      <c r="CJ712" s="136">
        <f t="shared" si="1096"/>
        <v>0</v>
      </c>
      <c r="CK712" s="137">
        <f t="shared" si="1096"/>
        <v>0</v>
      </c>
    </row>
    <row r="713" spans="1:89">
      <c r="A713" s="147" t="s">
        <v>38</v>
      </c>
      <c r="B713" s="58"/>
      <c r="C713" s="59"/>
      <c r="D713" s="153"/>
      <c r="E713" s="150"/>
      <c r="F713" s="151"/>
      <c r="G713" s="152"/>
      <c r="H713" s="153"/>
      <c r="I713" s="150"/>
      <c r="J713" s="151"/>
      <c r="K713" s="152"/>
      <c r="L713" s="153"/>
      <c r="M713" s="151"/>
      <c r="N713" s="155"/>
      <c r="O713" s="154"/>
      <c r="P713" s="151"/>
      <c r="Q713" s="152"/>
      <c r="R713" s="153"/>
      <c r="S713" s="150"/>
      <c r="T713" s="151"/>
      <c r="U713" s="152"/>
      <c r="V713" s="153"/>
      <c r="W713" s="150"/>
      <c r="X713" s="151"/>
      <c r="Y713" s="152"/>
      <c r="Z713" s="149"/>
      <c r="AA713" s="148"/>
      <c r="AB713" s="173"/>
      <c r="AC713" s="174"/>
      <c r="AD713" s="236"/>
      <c r="AE713" s="236"/>
      <c r="AF713" s="236"/>
      <c r="AG713" s="236"/>
      <c r="AH713" s="236"/>
      <c r="AI713" s="236"/>
      <c r="AJ713" s="236"/>
      <c r="AK713" s="236"/>
      <c r="AL713" s="236"/>
      <c r="AM713" s="236"/>
      <c r="AN713" s="236"/>
      <c r="AO713" s="236"/>
      <c r="AP713" s="236"/>
      <c r="AQ713" s="236"/>
      <c r="AR713" s="236"/>
      <c r="AS713" s="236"/>
      <c r="AT713" s="236"/>
      <c r="AU713" s="236"/>
      <c r="AV713" s="236"/>
      <c r="AW713" s="236"/>
      <c r="AX713" s="236"/>
      <c r="AY713" s="236"/>
      <c r="AZ713" s="236"/>
      <c r="BA713" s="236"/>
      <c r="BB713" s="236"/>
      <c r="BC713" s="236"/>
      <c r="BD713" s="236"/>
      <c r="BE713" s="236"/>
      <c r="BF713" s="236"/>
      <c r="BG713" s="236"/>
      <c r="BH713" s="236"/>
      <c r="BI713" s="147" t="s">
        <v>38</v>
      </c>
      <c r="BJ713" s="130">
        <f t="shared" ref="BJ713:CK713" si="1097">B713/B715</f>
        <v>0</v>
      </c>
      <c r="BK713" s="131">
        <f t="shared" si="1097"/>
        <v>0</v>
      </c>
      <c r="BL713" s="132">
        <f t="shared" si="1097"/>
        <v>0</v>
      </c>
      <c r="BM713" s="133">
        <f t="shared" si="1097"/>
        <v>0</v>
      </c>
      <c r="BN713" s="130">
        <f t="shared" si="1097"/>
        <v>0</v>
      </c>
      <c r="BO713" s="131">
        <f t="shared" si="1097"/>
        <v>0</v>
      </c>
      <c r="BP713" s="132">
        <f t="shared" si="1097"/>
        <v>0</v>
      </c>
      <c r="BQ713" s="133">
        <f t="shared" si="1097"/>
        <v>0</v>
      </c>
      <c r="BR713" s="130">
        <f t="shared" si="1097"/>
        <v>0</v>
      </c>
      <c r="BS713" s="131">
        <f t="shared" si="1097"/>
        <v>0</v>
      </c>
      <c r="BT713" s="132">
        <f t="shared" si="1097"/>
        <v>0</v>
      </c>
      <c r="BU713" s="130">
        <f t="shared" si="1097"/>
        <v>0</v>
      </c>
      <c r="BV713" s="134">
        <f t="shared" si="1097"/>
        <v>0</v>
      </c>
      <c r="BW713" s="135">
        <f t="shared" si="1097"/>
        <v>0</v>
      </c>
      <c r="BX713" s="130">
        <f t="shared" si="1097"/>
        <v>0</v>
      </c>
      <c r="BY713" s="131">
        <f t="shared" si="1097"/>
        <v>0</v>
      </c>
      <c r="BZ713" s="132">
        <f t="shared" si="1097"/>
        <v>0</v>
      </c>
      <c r="CA713" s="133">
        <f t="shared" si="1097"/>
        <v>0</v>
      </c>
      <c r="CB713" s="130">
        <f t="shared" si="1097"/>
        <v>0</v>
      </c>
      <c r="CC713" s="131">
        <f t="shared" si="1097"/>
        <v>0</v>
      </c>
      <c r="CD713" s="132">
        <f t="shared" si="1097"/>
        <v>0</v>
      </c>
      <c r="CE713" s="133">
        <f t="shared" si="1097"/>
        <v>0</v>
      </c>
      <c r="CF713" s="130">
        <f t="shared" si="1097"/>
        <v>0</v>
      </c>
      <c r="CG713" s="131">
        <f t="shared" si="1097"/>
        <v>0</v>
      </c>
      <c r="CH713" s="132">
        <f t="shared" si="1097"/>
        <v>0</v>
      </c>
      <c r="CI713" s="130">
        <f t="shared" si="1097"/>
        <v>0</v>
      </c>
      <c r="CJ713" s="136">
        <f t="shared" si="1097"/>
        <v>0</v>
      </c>
      <c r="CK713" s="137">
        <f t="shared" si="1097"/>
        <v>0</v>
      </c>
    </row>
    <row r="714" spans="1:89" ht="14" thickBot="1">
      <c r="A714" s="138" t="s">
        <v>39</v>
      </c>
      <c r="B714" s="60"/>
      <c r="C714" s="61"/>
      <c r="D714" s="140"/>
      <c r="E714" s="141"/>
      <c r="F714" s="139"/>
      <c r="G714" s="142"/>
      <c r="H714" s="140"/>
      <c r="I714" s="141"/>
      <c r="J714" s="139"/>
      <c r="K714" s="142"/>
      <c r="L714" s="140"/>
      <c r="M714" s="139"/>
      <c r="N714" s="143"/>
      <c r="O714" s="144"/>
      <c r="P714" s="139"/>
      <c r="Q714" s="142"/>
      <c r="R714" s="140"/>
      <c r="S714" s="141"/>
      <c r="T714" s="139"/>
      <c r="U714" s="142"/>
      <c r="V714" s="140"/>
      <c r="W714" s="141"/>
      <c r="X714" s="139"/>
      <c r="Y714" s="142"/>
      <c r="Z714" s="145"/>
      <c r="AA714" s="146"/>
      <c r="AB714" s="173"/>
      <c r="AC714" s="174"/>
      <c r="AD714" s="236"/>
      <c r="AE714" s="236"/>
      <c r="AF714" s="236"/>
      <c r="AG714" s="236"/>
      <c r="AH714" s="236"/>
      <c r="AI714" s="236"/>
      <c r="AJ714" s="236"/>
      <c r="AK714" s="236"/>
      <c r="AL714" s="236"/>
      <c r="AM714" s="236"/>
      <c r="AN714" s="236"/>
      <c r="AO714" s="236"/>
      <c r="AP714" s="236"/>
      <c r="AQ714" s="236"/>
      <c r="AR714" s="236"/>
      <c r="AS714" s="236"/>
      <c r="AT714" s="236"/>
      <c r="AU714" s="236"/>
      <c r="AV714" s="236"/>
      <c r="AW714" s="236"/>
      <c r="AX714" s="236"/>
      <c r="AY714" s="236"/>
      <c r="AZ714" s="236"/>
      <c r="BA714" s="236"/>
      <c r="BB714" s="236"/>
      <c r="BC714" s="236"/>
      <c r="BD714" s="236"/>
      <c r="BE714" s="236"/>
      <c r="BF714" s="236"/>
      <c r="BG714" s="236"/>
      <c r="BH714" s="236"/>
      <c r="BI714" s="138" t="s">
        <v>39</v>
      </c>
      <c r="BJ714" s="130">
        <f t="shared" ref="BJ714:CK714" si="1098">B714/B715</f>
        <v>0</v>
      </c>
      <c r="BK714" s="131">
        <f t="shared" si="1098"/>
        <v>0</v>
      </c>
      <c r="BL714" s="132">
        <f t="shared" si="1098"/>
        <v>0</v>
      </c>
      <c r="BM714" s="133">
        <f t="shared" si="1098"/>
        <v>0</v>
      </c>
      <c r="BN714" s="130">
        <f t="shared" si="1098"/>
        <v>0</v>
      </c>
      <c r="BO714" s="131">
        <f t="shared" si="1098"/>
        <v>0</v>
      </c>
      <c r="BP714" s="132">
        <f t="shared" si="1098"/>
        <v>0</v>
      </c>
      <c r="BQ714" s="133">
        <f t="shared" si="1098"/>
        <v>0</v>
      </c>
      <c r="BR714" s="130">
        <f t="shared" si="1098"/>
        <v>0</v>
      </c>
      <c r="BS714" s="131">
        <f t="shared" si="1098"/>
        <v>0</v>
      </c>
      <c r="BT714" s="132">
        <f t="shared" si="1098"/>
        <v>0</v>
      </c>
      <c r="BU714" s="130">
        <f t="shared" si="1098"/>
        <v>0</v>
      </c>
      <c r="BV714" s="134">
        <f t="shared" si="1098"/>
        <v>0</v>
      </c>
      <c r="BW714" s="135">
        <f t="shared" si="1098"/>
        <v>0</v>
      </c>
      <c r="BX714" s="130">
        <f t="shared" si="1098"/>
        <v>0</v>
      </c>
      <c r="BY714" s="131">
        <f t="shared" si="1098"/>
        <v>0</v>
      </c>
      <c r="BZ714" s="132">
        <f t="shared" si="1098"/>
        <v>0</v>
      </c>
      <c r="CA714" s="133">
        <f t="shared" si="1098"/>
        <v>0</v>
      </c>
      <c r="CB714" s="130">
        <f t="shared" si="1098"/>
        <v>0</v>
      </c>
      <c r="CC714" s="131">
        <f t="shared" si="1098"/>
        <v>0</v>
      </c>
      <c r="CD714" s="132">
        <f t="shared" si="1098"/>
        <v>0</v>
      </c>
      <c r="CE714" s="133">
        <f t="shared" si="1098"/>
        <v>0</v>
      </c>
      <c r="CF714" s="130">
        <f t="shared" si="1098"/>
        <v>0</v>
      </c>
      <c r="CG714" s="131">
        <f t="shared" si="1098"/>
        <v>0</v>
      </c>
      <c r="CH714" s="132">
        <f t="shared" si="1098"/>
        <v>0</v>
      </c>
      <c r="CI714" s="130">
        <f t="shared" si="1098"/>
        <v>0</v>
      </c>
      <c r="CJ714" s="136">
        <f t="shared" si="1098"/>
        <v>0</v>
      </c>
      <c r="CK714" s="137">
        <f t="shared" si="1098"/>
        <v>0</v>
      </c>
    </row>
    <row r="715" spans="1:89" ht="15" thickTop="1" thickBot="1">
      <c r="A715" s="243" t="s">
        <v>13</v>
      </c>
      <c r="B715" s="281">
        <f>SUM(B691:B714)</f>
        <v>40974</v>
      </c>
      <c r="C715" s="276">
        <f t="shared" ref="C715" si="1099">SUM(C691:C714)</f>
        <v>29133</v>
      </c>
      <c r="D715" s="20">
        <f t="shared" ref="D715" si="1100">SUM(D691:D714)</f>
        <v>15983</v>
      </c>
      <c r="E715" s="277">
        <f t="shared" ref="E715" si="1101">SUM(E691:E714)</f>
        <v>14752</v>
      </c>
      <c r="F715" s="278">
        <f t="shared" ref="F715" si="1102">SUM(F691:F714)</f>
        <v>7866</v>
      </c>
      <c r="G715" s="279">
        <f t="shared" ref="G715" si="1103">SUM(G691:G714)</f>
        <v>5638</v>
      </c>
      <c r="H715" s="20">
        <f t="shared" ref="H715" si="1104">SUM(H691:H714)</f>
        <v>26383</v>
      </c>
      <c r="I715" s="277">
        <f t="shared" ref="I715" si="1105">SUM(I691:I714)</f>
        <v>37316</v>
      </c>
      <c r="J715" s="278">
        <f t="shared" ref="J715" si="1106">SUM(J691:J714)</f>
        <v>3420</v>
      </c>
      <c r="K715" s="279">
        <f t="shared" ref="K715" si="1107">SUM(K691:K714)</f>
        <v>4537</v>
      </c>
      <c r="L715" s="20">
        <f t="shared" ref="L715" si="1108">SUM(L691:L714)</f>
        <v>6607</v>
      </c>
      <c r="M715" s="278">
        <f t="shared" ref="M715" si="1109">SUM(M691:M714)</f>
        <v>14536</v>
      </c>
      <c r="N715" s="22">
        <f t="shared" ref="N715" si="1110">SUM(N691:N714)</f>
        <v>20998</v>
      </c>
      <c r="O715" s="21">
        <f t="shared" ref="O715" si="1111">SUM(O691:O714)</f>
        <v>26850</v>
      </c>
      <c r="P715" s="278">
        <f t="shared" ref="P715" si="1112">SUM(P691:P714)</f>
        <v>12267</v>
      </c>
      <c r="Q715" s="279">
        <f t="shared" ref="Q715" si="1113">SUM(Q691:Q714)</f>
        <v>12495</v>
      </c>
      <c r="R715" s="20">
        <f t="shared" ref="R715" si="1114">SUM(R691:R714)</f>
        <v>19395</v>
      </c>
      <c r="S715" s="277">
        <f t="shared" ref="S715" si="1115">SUM(S691:S714)</f>
        <v>17987</v>
      </c>
      <c r="T715" s="278">
        <f t="shared" ref="T715" si="1116">SUM(T691:T714)</f>
        <v>5126</v>
      </c>
      <c r="U715" s="279">
        <f t="shared" ref="U715" si="1117">SUM(U691:U714)</f>
        <v>5090</v>
      </c>
      <c r="V715" s="20">
        <f t="shared" ref="V715" si="1118">SUM(V691:V714)</f>
        <v>18751</v>
      </c>
      <c r="W715" s="277">
        <f t="shared" ref="W715" si="1119">SUM(W691:W714)</f>
        <v>19809</v>
      </c>
      <c r="X715" s="278">
        <f t="shared" ref="X715" si="1120">SUM(X691:X714)</f>
        <v>17404</v>
      </c>
      <c r="Y715" s="279">
        <f t="shared" ref="Y715" si="1121">SUM(Y691:Y714)</f>
        <v>8989</v>
      </c>
      <c r="Z715" s="20">
        <f t="shared" ref="Z715" si="1122">SUM(Z691:Z714)</f>
        <v>42370</v>
      </c>
      <c r="AA715" s="277">
        <f t="shared" ref="AA715" si="1123">SUM(AA691:AA714)</f>
        <v>39978</v>
      </c>
      <c r="AB715" s="175">
        <f>SUM(AB691:AB714)</f>
        <v>237544</v>
      </c>
      <c r="AC715" s="176">
        <f>SUM(AC691:AC714)</f>
        <v>237110</v>
      </c>
      <c r="BI715" s="242" t="s">
        <v>13</v>
      </c>
      <c r="BJ715" s="156">
        <f>SUM(BJ691:BJ714)</f>
        <v>0.99999999999999989</v>
      </c>
      <c r="BK715" s="157">
        <f t="shared" ref="BK715:CK715" si="1124">SUM(BK691:BK714)</f>
        <v>0.99999999999999989</v>
      </c>
      <c r="BL715" s="156">
        <f t="shared" si="1124"/>
        <v>0.99999999999999989</v>
      </c>
      <c r="BM715" s="157">
        <f t="shared" si="1124"/>
        <v>1.0000000000000002</v>
      </c>
      <c r="BN715" s="156">
        <f t="shared" si="1124"/>
        <v>1</v>
      </c>
      <c r="BO715" s="157">
        <f t="shared" si="1124"/>
        <v>0.99999999999999978</v>
      </c>
      <c r="BP715" s="156">
        <f t="shared" si="1124"/>
        <v>1.0000000000000002</v>
      </c>
      <c r="BQ715" s="157">
        <f t="shared" si="1124"/>
        <v>1</v>
      </c>
      <c r="BR715" s="156">
        <f t="shared" si="1124"/>
        <v>1</v>
      </c>
      <c r="BS715" s="157">
        <f t="shared" si="1124"/>
        <v>1.0000000000000002</v>
      </c>
      <c r="BT715" s="156">
        <f t="shared" si="1124"/>
        <v>1</v>
      </c>
      <c r="BU715" s="157">
        <f t="shared" si="1124"/>
        <v>1</v>
      </c>
      <c r="BV715" s="156">
        <f t="shared" si="1124"/>
        <v>1</v>
      </c>
      <c r="BW715" s="157">
        <f t="shared" si="1124"/>
        <v>0.99999999999999989</v>
      </c>
      <c r="BX715" s="156">
        <f t="shared" si="1124"/>
        <v>0.99999999999999989</v>
      </c>
      <c r="BY715" s="157">
        <f t="shared" si="1124"/>
        <v>0.99999999999999989</v>
      </c>
      <c r="BZ715" s="156">
        <f t="shared" si="1124"/>
        <v>1</v>
      </c>
      <c r="CA715" s="157">
        <f t="shared" si="1124"/>
        <v>1</v>
      </c>
      <c r="CB715" s="156">
        <f t="shared" si="1124"/>
        <v>0.99999999999999989</v>
      </c>
      <c r="CC715" s="157">
        <f t="shared" si="1124"/>
        <v>0.99999999999999989</v>
      </c>
      <c r="CD715" s="156">
        <f t="shared" si="1124"/>
        <v>1</v>
      </c>
      <c r="CE715" s="157">
        <f t="shared" si="1124"/>
        <v>1</v>
      </c>
      <c r="CF715" s="156">
        <f t="shared" si="1124"/>
        <v>0.99999999999999989</v>
      </c>
      <c r="CG715" s="157">
        <f t="shared" si="1124"/>
        <v>1</v>
      </c>
      <c r="CH715" s="156">
        <f t="shared" si="1124"/>
        <v>1</v>
      </c>
      <c r="CI715" s="157">
        <f t="shared" si="1124"/>
        <v>0.99999999999999989</v>
      </c>
      <c r="CJ715" s="156">
        <f t="shared" si="1124"/>
        <v>1</v>
      </c>
      <c r="CK715" s="157">
        <f t="shared" si="1124"/>
        <v>1</v>
      </c>
    </row>
    <row r="716" spans="1:89" ht="14" thickTop="1">
      <c r="A716" s="190"/>
    </row>
    <row r="718" spans="1:89">
      <c r="A718" s="318">
        <f>+A687+1</f>
        <v>43548</v>
      </c>
      <c r="B718" s="318"/>
      <c r="C718" s="318"/>
      <c r="D718" s="318"/>
      <c r="BI718" s="317">
        <f>+BI656+2</f>
        <v>43548</v>
      </c>
      <c r="BJ718" s="317"/>
      <c r="BK718" s="317"/>
      <c r="BL718" s="317"/>
    </row>
    <row r="719" spans="1:89" ht="14" thickBot="1">
      <c r="AE719" s="246" t="s">
        <v>87</v>
      </c>
    </row>
    <row r="720" spans="1:89" ht="15" thickTop="1" thickBot="1">
      <c r="A720" s="315" t="s">
        <v>0</v>
      </c>
      <c r="B720" s="309" t="s">
        <v>1</v>
      </c>
      <c r="C720" s="310"/>
      <c r="D720" s="309" t="s">
        <v>2</v>
      </c>
      <c r="E720" s="310"/>
      <c r="F720" s="309" t="s">
        <v>3</v>
      </c>
      <c r="G720" s="310"/>
      <c r="H720" s="309" t="s">
        <v>4</v>
      </c>
      <c r="I720" s="310"/>
      <c r="J720" s="309" t="s">
        <v>5</v>
      </c>
      <c r="K720" s="310"/>
      <c r="L720" s="309" t="s">
        <v>6</v>
      </c>
      <c r="M720" s="310"/>
      <c r="N720" s="309" t="s">
        <v>7</v>
      </c>
      <c r="O720" s="310"/>
      <c r="P720" s="309" t="s">
        <v>8</v>
      </c>
      <c r="Q720" s="310"/>
      <c r="R720" s="309" t="s">
        <v>9</v>
      </c>
      <c r="S720" s="310"/>
      <c r="T720" s="309" t="s">
        <v>10</v>
      </c>
      <c r="U720" s="310"/>
      <c r="V720" s="309" t="s">
        <v>11</v>
      </c>
      <c r="W720" s="310"/>
      <c r="X720" s="309" t="s">
        <v>12</v>
      </c>
      <c r="Y720" s="310"/>
      <c r="Z720" s="311" t="s">
        <v>40</v>
      </c>
      <c r="AA720" s="312"/>
      <c r="AB720" s="313" t="s">
        <v>41</v>
      </c>
      <c r="AC720" s="314"/>
      <c r="AE720" s="315" t="s">
        <v>0</v>
      </c>
      <c r="AF720" s="309" t="s">
        <v>1</v>
      </c>
      <c r="AG720" s="310"/>
      <c r="AH720" s="309" t="s">
        <v>2</v>
      </c>
      <c r="AI720" s="310"/>
      <c r="AJ720" s="309" t="s">
        <v>3</v>
      </c>
      <c r="AK720" s="310"/>
      <c r="AL720" s="309" t="s">
        <v>4</v>
      </c>
      <c r="AM720" s="310"/>
      <c r="AN720" s="309" t="s">
        <v>5</v>
      </c>
      <c r="AO720" s="310"/>
      <c r="AP720" s="309" t="s">
        <v>6</v>
      </c>
      <c r="AQ720" s="310"/>
      <c r="AR720" s="309" t="s">
        <v>7</v>
      </c>
      <c r="AS720" s="310"/>
      <c r="AT720" s="309" t="s">
        <v>8</v>
      </c>
      <c r="AU720" s="310"/>
      <c r="AV720" s="309" t="s">
        <v>9</v>
      </c>
      <c r="AW720" s="310"/>
      <c r="AX720" s="309" t="s">
        <v>10</v>
      </c>
      <c r="AY720" s="310"/>
      <c r="AZ720" s="309" t="s">
        <v>11</v>
      </c>
      <c r="BA720" s="310"/>
      <c r="BB720" s="309" t="s">
        <v>12</v>
      </c>
      <c r="BC720" s="310"/>
      <c r="BD720" s="311" t="s">
        <v>40</v>
      </c>
      <c r="BE720" s="312"/>
      <c r="BF720" s="313" t="s">
        <v>41</v>
      </c>
      <c r="BG720" s="314"/>
      <c r="BI720" s="315" t="s">
        <v>0</v>
      </c>
      <c r="BJ720" s="309" t="s">
        <v>1</v>
      </c>
      <c r="BK720" s="310"/>
      <c r="BL720" s="309" t="s">
        <v>2</v>
      </c>
      <c r="BM720" s="310"/>
      <c r="BN720" s="309" t="s">
        <v>3</v>
      </c>
      <c r="BO720" s="310"/>
      <c r="BP720" s="309" t="s">
        <v>4</v>
      </c>
      <c r="BQ720" s="310"/>
      <c r="BR720" s="309" t="s">
        <v>5</v>
      </c>
      <c r="BS720" s="310"/>
      <c r="BT720" s="309" t="s">
        <v>6</v>
      </c>
      <c r="BU720" s="310"/>
      <c r="BV720" s="309" t="s">
        <v>7</v>
      </c>
      <c r="BW720" s="310"/>
      <c r="BX720" s="309" t="s">
        <v>8</v>
      </c>
      <c r="BY720" s="310"/>
      <c r="BZ720" s="309" t="s">
        <v>9</v>
      </c>
      <c r="CA720" s="310"/>
      <c r="CB720" s="309" t="s">
        <v>10</v>
      </c>
      <c r="CC720" s="310"/>
      <c r="CD720" s="309" t="s">
        <v>11</v>
      </c>
      <c r="CE720" s="310"/>
      <c r="CF720" s="309" t="s">
        <v>12</v>
      </c>
      <c r="CG720" s="310"/>
      <c r="CH720" s="311" t="s">
        <v>40</v>
      </c>
      <c r="CI720" s="312"/>
      <c r="CJ720" s="309" t="s">
        <v>41</v>
      </c>
      <c r="CK720" s="310"/>
    </row>
    <row r="721" spans="1:89" ht="15" thickTop="1" thickBot="1">
      <c r="A721" s="316"/>
      <c r="B721" s="117" t="s">
        <v>14</v>
      </c>
      <c r="C721" s="118" t="s">
        <v>15</v>
      </c>
      <c r="D721" s="119" t="s">
        <v>14</v>
      </c>
      <c r="E721" s="120" t="s">
        <v>15</v>
      </c>
      <c r="F721" s="117" t="s">
        <v>14</v>
      </c>
      <c r="G721" s="118" t="s">
        <v>15</v>
      </c>
      <c r="H721" s="119" t="s">
        <v>14</v>
      </c>
      <c r="I721" s="120" t="s">
        <v>15</v>
      </c>
      <c r="J721" s="117" t="s">
        <v>14</v>
      </c>
      <c r="K721" s="118" t="s">
        <v>15</v>
      </c>
      <c r="L721" s="119" t="s">
        <v>14</v>
      </c>
      <c r="M721" s="117" t="s">
        <v>15</v>
      </c>
      <c r="N721" s="121" t="s">
        <v>14</v>
      </c>
      <c r="O721" s="122" t="s">
        <v>15</v>
      </c>
      <c r="P721" s="117" t="s">
        <v>14</v>
      </c>
      <c r="Q721" s="118" t="s">
        <v>15</v>
      </c>
      <c r="R721" s="119" t="s">
        <v>14</v>
      </c>
      <c r="S721" s="120" t="s">
        <v>15</v>
      </c>
      <c r="T721" s="117" t="s">
        <v>14</v>
      </c>
      <c r="U721" s="118" t="s">
        <v>15</v>
      </c>
      <c r="V721" s="119" t="s">
        <v>14</v>
      </c>
      <c r="W721" s="120" t="s">
        <v>15</v>
      </c>
      <c r="X721" s="117" t="s">
        <v>14</v>
      </c>
      <c r="Y721" s="118" t="s">
        <v>15</v>
      </c>
      <c r="Z721" s="28" t="s">
        <v>14</v>
      </c>
      <c r="AA721" s="123" t="s">
        <v>15</v>
      </c>
      <c r="AB721" s="177" t="s">
        <v>14</v>
      </c>
      <c r="AC721" s="178" t="s">
        <v>15</v>
      </c>
      <c r="AE721" s="316"/>
      <c r="AF721" s="117" t="s">
        <v>14</v>
      </c>
      <c r="AG721" s="118" t="s">
        <v>15</v>
      </c>
      <c r="AH721" s="119" t="s">
        <v>14</v>
      </c>
      <c r="AI721" s="120" t="s">
        <v>15</v>
      </c>
      <c r="AJ721" s="117" t="s">
        <v>14</v>
      </c>
      <c r="AK721" s="118" t="s">
        <v>15</v>
      </c>
      <c r="AL721" s="119" t="s">
        <v>14</v>
      </c>
      <c r="AM721" s="120" t="s">
        <v>15</v>
      </c>
      <c r="AN721" s="117" t="s">
        <v>14</v>
      </c>
      <c r="AO721" s="118" t="s">
        <v>15</v>
      </c>
      <c r="AP721" s="119" t="s">
        <v>14</v>
      </c>
      <c r="AQ721" s="117" t="s">
        <v>15</v>
      </c>
      <c r="AR721" s="121" t="s">
        <v>14</v>
      </c>
      <c r="AS721" s="122" t="s">
        <v>15</v>
      </c>
      <c r="AT721" s="117" t="s">
        <v>14</v>
      </c>
      <c r="AU721" s="118" t="s">
        <v>15</v>
      </c>
      <c r="AV721" s="119" t="s">
        <v>14</v>
      </c>
      <c r="AW721" s="120" t="s">
        <v>15</v>
      </c>
      <c r="AX721" s="117" t="s">
        <v>14</v>
      </c>
      <c r="AY721" s="118" t="s">
        <v>15</v>
      </c>
      <c r="AZ721" s="119" t="s">
        <v>14</v>
      </c>
      <c r="BA721" s="120" t="s">
        <v>15</v>
      </c>
      <c r="BB721" s="117" t="s">
        <v>14</v>
      </c>
      <c r="BC721" s="118" t="s">
        <v>15</v>
      </c>
      <c r="BD721" s="28" t="s">
        <v>14</v>
      </c>
      <c r="BE721" s="123" t="s">
        <v>15</v>
      </c>
      <c r="BF721" s="177" t="s">
        <v>14</v>
      </c>
      <c r="BG721" s="178" t="s">
        <v>15</v>
      </c>
      <c r="BI721" s="316"/>
      <c r="BJ721" s="117" t="s">
        <v>14</v>
      </c>
      <c r="BK721" s="118" t="s">
        <v>15</v>
      </c>
      <c r="BL721" s="119" t="s">
        <v>14</v>
      </c>
      <c r="BM721" s="120" t="s">
        <v>15</v>
      </c>
      <c r="BN721" s="117" t="s">
        <v>14</v>
      </c>
      <c r="BO721" s="118" t="s">
        <v>15</v>
      </c>
      <c r="BP721" s="119" t="s">
        <v>14</v>
      </c>
      <c r="BQ721" s="120" t="s">
        <v>15</v>
      </c>
      <c r="BR721" s="117" t="s">
        <v>14</v>
      </c>
      <c r="BS721" s="118" t="s">
        <v>15</v>
      </c>
      <c r="BT721" s="119" t="s">
        <v>14</v>
      </c>
      <c r="BU721" s="117" t="s">
        <v>15</v>
      </c>
      <c r="BV721" s="121" t="s">
        <v>14</v>
      </c>
      <c r="BW721" s="122" t="s">
        <v>15</v>
      </c>
      <c r="BX721" s="117" t="s">
        <v>14</v>
      </c>
      <c r="BY721" s="118" t="s">
        <v>15</v>
      </c>
      <c r="BZ721" s="119" t="s">
        <v>14</v>
      </c>
      <c r="CA721" s="120" t="s">
        <v>15</v>
      </c>
      <c r="CB721" s="117" t="s">
        <v>14</v>
      </c>
      <c r="CC721" s="118" t="s">
        <v>15</v>
      </c>
      <c r="CD721" s="119" t="s">
        <v>14</v>
      </c>
      <c r="CE721" s="120" t="s">
        <v>15</v>
      </c>
      <c r="CF721" s="117" t="s">
        <v>14</v>
      </c>
      <c r="CG721" s="118" t="s">
        <v>15</v>
      </c>
      <c r="CH721" s="28" t="s">
        <v>14</v>
      </c>
      <c r="CI721" s="123" t="s">
        <v>15</v>
      </c>
      <c r="CJ721" s="121" t="s">
        <v>14</v>
      </c>
      <c r="CK721" s="122" t="s">
        <v>15</v>
      </c>
    </row>
    <row r="722" spans="1:89" ht="14" thickTop="1">
      <c r="A722" s="126" t="s">
        <v>16</v>
      </c>
      <c r="B722" s="127"/>
      <c r="C722" s="189"/>
      <c r="D722" s="128"/>
      <c r="E722" s="181"/>
      <c r="F722" s="127"/>
      <c r="G722" s="129"/>
      <c r="H722" s="128"/>
      <c r="I722" s="181"/>
      <c r="J722" s="127"/>
      <c r="K722" s="129"/>
      <c r="L722" s="128"/>
      <c r="M722" s="127"/>
      <c r="N722" s="180"/>
      <c r="O722" s="182"/>
      <c r="P722" s="127"/>
      <c r="Q722" s="129"/>
      <c r="R722" s="128"/>
      <c r="S722" s="181"/>
      <c r="T722" s="127"/>
      <c r="U722" s="129"/>
      <c r="V722" s="128"/>
      <c r="W722" s="181"/>
      <c r="X722" s="127"/>
      <c r="Y722" s="129"/>
      <c r="Z722" s="187"/>
      <c r="AA722" s="188"/>
      <c r="AB722" s="171"/>
      <c r="AC722" s="172"/>
      <c r="AE722" s="254" t="str">
        <f>$AE$9</f>
        <v>07:00 - 07:59</v>
      </c>
      <c r="AF722" s="127">
        <f>SUMIF($A$9:$A$32,$AE722,B$722:B$745)</f>
        <v>1394</v>
      </c>
      <c r="AG722" s="189">
        <f t="shared" ref="AG722:BE724" si="1125">SUMIF($A$9:$A$32,$AE722,C$722:C$745)</f>
        <v>519</v>
      </c>
      <c r="AH722" s="128">
        <f t="shared" si="1125"/>
        <v>459</v>
      </c>
      <c r="AI722" s="181">
        <f t="shared" si="1125"/>
        <v>381</v>
      </c>
      <c r="AJ722" s="127">
        <f t="shared" si="1125"/>
        <v>232</v>
      </c>
      <c r="AK722" s="129">
        <f t="shared" si="1125"/>
        <v>163</v>
      </c>
      <c r="AL722" s="128">
        <f t="shared" si="1125"/>
        <v>780</v>
      </c>
      <c r="AM722" s="181">
        <f t="shared" si="1125"/>
        <v>871</v>
      </c>
      <c r="AN722" s="127">
        <f t="shared" si="1125"/>
        <v>64</v>
      </c>
      <c r="AO722" s="129">
        <f t="shared" si="1125"/>
        <v>104</v>
      </c>
      <c r="AP722" s="128">
        <f t="shared" si="1125"/>
        <v>145</v>
      </c>
      <c r="AQ722" s="127">
        <f t="shared" si="1125"/>
        <v>350</v>
      </c>
      <c r="AR722" s="180">
        <f t="shared" si="1125"/>
        <v>590</v>
      </c>
      <c r="AS722" s="182">
        <f t="shared" si="1125"/>
        <v>681</v>
      </c>
      <c r="AT722" s="127">
        <f t="shared" si="1125"/>
        <v>366</v>
      </c>
      <c r="AU722" s="129">
        <f t="shared" si="1125"/>
        <v>300</v>
      </c>
      <c r="AV722" s="128">
        <f t="shared" si="1125"/>
        <v>599</v>
      </c>
      <c r="AW722" s="181">
        <f t="shared" si="1125"/>
        <v>518</v>
      </c>
      <c r="AX722" s="127">
        <f t="shared" si="1125"/>
        <v>127</v>
      </c>
      <c r="AY722" s="129">
        <f t="shared" si="1125"/>
        <v>153</v>
      </c>
      <c r="AZ722" s="128">
        <f t="shared" si="1125"/>
        <v>342</v>
      </c>
      <c r="BA722" s="181">
        <f t="shared" si="1125"/>
        <v>456</v>
      </c>
      <c r="BB722" s="127">
        <f t="shared" si="1125"/>
        <v>432</v>
      </c>
      <c r="BC722" s="129">
        <f t="shared" si="1125"/>
        <v>330</v>
      </c>
      <c r="BD722" s="187">
        <f t="shared" si="1125"/>
        <v>1352</v>
      </c>
      <c r="BE722" s="188">
        <f t="shared" si="1125"/>
        <v>1376</v>
      </c>
      <c r="BF722" s="171">
        <f>AF722+AH722+AJ722+AL722+AN722+AP722+AR722+AT722+AV722+AX722+AZ722+BB722+BD722</f>
        <v>6882</v>
      </c>
      <c r="BG722" s="172">
        <f>AG722+AI722+AK722+AM722+AO722+AQ722+AS722+AU722+AW722+AY722+BA722+BC722+BE722</f>
        <v>6202</v>
      </c>
      <c r="BI722" s="126" t="s">
        <v>16</v>
      </c>
      <c r="BJ722" s="130">
        <f t="shared" ref="BJ722:CK722" si="1126">B722/B746</f>
        <v>0</v>
      </c>
      <c r="BK722" s="131">
        <f t="shared" si="1126"/>
        <v>0</v>
      </c>
      <c r="BL722" s="132">
        <f t="shared" si="1126"/>
        <v>0</v>
      </c>
      <c r="BM722" s="133">
        <f t="shared" si="1126"/>
        <v>0</v>
      </c>
      <c r="BN722" s="130">
        <f t="shared" si="1126"/>
        <v>0</v>
      </c>
      <c r="BO722" s="131">
        <f t="shared" si="1126"/>
        <v>0</v>
      </c>
      <c r="BP722" s="132">
        <f t="shared" si="1126"/>
        <v>0</v>
      </c>
      <c r="BQ722" s="133">
        <f t="shared" si="1126"/>
        <v>0</v>
      </c>
      <c r="BR722" s="130">
        <f t="shared" si="1126"/>
        <v>0</v>
      </c>
      <c r="BS722" s="131">
        <f t="shared" si="1126"/>
        <v>0</v>
      </c>
      <c r="BT722" s="132">
        <f t="shared" si="1126"/>
        <v>0</v>
      </c>
      <c r="BU722" s="130">
        <f t="shared" si="1126"/>
        <v>0</v>
      </c>
      <c r="BV722" s="134">
        <f t="shared" si="1126"/>
        <v>0</v>
      </c>
      <c r="BW722" s="135">
        <f t="shared" si="1126"/>
        <v>0</v>
      </c>
      <c r="BX722" s="130">
        <f t="shared" si="1126"/>
        <v>0</v>
      </c>
      <c r="BY722" s="131">
        <f t="shared" si="1126"/>
        <v>0</v>
      </c>
      <c r="BZ722" s="132">
        <f t="shared" si="1126"/>
        <v>0</v>
      </c>
      <c r="CA722" s="133">
        <f t="shared" si="1126"/>
        <v>0</v>
      </c>
      <c r="CB722" s="130">
        <f t="shared" si="1126"/>
        <v>0</v>
      </c>
      <c r="CC722" s="131">
        <f t="shared" si="1126"/>
        <v>0</v>
      </c>
      <c r="CD722" s="132">
        <f t="shared" si="1126"/>
        <v>0</v>
      </c>
      <c r="CE722" s="133">
        <f t="shared" si="1126"/>
        <v>0</v>
      </c>
      <c r="CF722" s="130">
        <f t="shared" si="1126"/>
        <v>0</v>
      </c>
      <c r="CG722" s="131">
        <f t="shared" si="1126"/>
        <v>0</v>
      </c>
      <c r="CH722" s="132">
        <f t="shared" si="1126"/>
        <v>0</v>
      </c>
      <c r="CI722" s="130">
        <f t="shared" si="1126"/>
        <v>0</v>
      </c>
      <c r="CJ722" s="136">
        <f t="shared" si="1126"/>
        <v>0</v>
      </c>
      <c r="CK722" s="137">
        <f t="shared" si="1126"/>
        <v>0</v>
      </c>
    </row>
    <row r="723" spans="1:89">
      <c r="A723" s="138" t="s">
        <v>17</v>
      </c>
      <c r="B723" s="192">
        <v>175</v>
      </c>
      <c r="C723" s="193">
        <v>0</v>
      </c>
      <c r="D723" s="194">
        <v>64</v>
      </c>
      <c r="E723" s="195">
        <v>0</v>
      </c>
      <c r="F723" s="192">
        <v>29</v>
      </c>
      <c r="G723" s="196">
        <v>0</v>
      </c>
      <c r="H723" s="194">
        <v>82</v>
      </c>
      <c r="I723" s="195">
        <v>4</v>
      </c>
      <c r="J723" s="192">
        <v>3</v>
      </c>
      <c r="K723" s="196">
        <v>0</v>
      </c>
      <c r="L723" s="194">
        <v>0</v>
      </c>
      <c r="M723" s="192">
        <v>1</v>
      </c>
      <c r="N723" s="197">
        <v>10</v>
      </c>
      <c r="O723" s="198">
        <v>4</v>
      </c>
      <c r="P723" s="192">
        <v>10</v>
      </c>
      <c r="Q723" s="196">
        <v>4</v>
      </c>
      <c r="R723" s="194">
        <v>14</v>
      </c>
      <c r="S723" s="195">
        <v>3</v>
      </c>
      <c r="T723" s="192">
        <v>1</v>
      </c>
      <c r="U723" s="196">
        <v>0</v>
      </c>
      <c r="V723" s="194">
        <v>4</v>
      </c>
      <c r="W723" s="195">
        <v>0</v>
      </c>
      <c r="X723" s="192">
        <v>2</v>
      </c>
      <c r="Y723" s="196">
        <v>0</v>
      </c>
      <c r="Z723" s="194">
        <v>0</v>
      </c>
      <c r="AA723" s="192">
        <v>0</v>
      </c>
      <c r="AB723" s="173">
        <f>B723+D723+F723+H723+J723+L723+N723+P723+R723+T723+V723+X723+Z723</f>
        <v>394</v>
      </c>
      <c r="AC723" s="174">
        <f t="shared" ref="AC723:AC742" si="1127">C723+E723+G723+I723+K723+M723+O723+Q723+S723+U723+W723+Y723+AA723</f>
        <v>16</v>
      </c>
      <c r="AE723" s="255" t="str">
        <f>$AE$10</f>
        <v>08:00 - 08:59</v>
      </c>
      <c r="AF723" s="127">
        <f>SUMIF($A$9:$A$32,$AE723,B$722:B$745)</f>
        <v>2103</v>
      </c>
      <c r="AG723" s="193">
        <f t="shared" si="1125"/>
        <v>694</v>
      </c>
      <c r="AH723" s="194">
        <f t="shared" si="1125"/>
        <v>727</v>
      </c>
      <c r="AI723" s="195">
        <f t="shared" si="1125"/>
        <v>471</v>
      </c>
      <c r="AJ723" s="192">
        <f t="shared" si="1125"/>
        <v>338</v>
      </c>
      <c r="AK723" s="196">
        <f t="shared" si="1125"/>
        <v>194</v>
      </c>
      <c r="AL723" s="194">
        <f t="shared" si="1125"/>
        <v>1048</v>
      </c>
      <c r="AM723" s="195">
        <f t="shared" si="1125"/>
        <v>1036</v>
      </c>
      <c r="AN723" s="192">
        <f t="shared" si="1125"/>
        <v>108</v>
      </c>
      <c r="AO723" s="196">
        <f t="shared" si="1125"/>
        <v>178</v>
      </c>
      <c r="AP723" s="194">
        <f t="shared" si="1125"/>
        <v>127</v>
      </c>
      <c r="AQ723" s="192">
        <f t="shared" si="1125"/>
        <v>554</v>
      </c>
      <c r="AR723" s="197">
        <f t="shared" si="1125"/>
        <v>679</v>
      </c>
      <c r="AS723" s="198">
        <f t="shared" si="1125"/>
        <v>1032</v>
      </c>
      <c r="AT723" s="192">
        <f t="shared" si="1125"/>
        <v>424</v>
      </c>
      <c r="AU723" s="196">
        <f t="shared" si="1125"/>
        <v>422</v>
      </c>
      <c r="AV723" s="194">
        <f t="shared" si="1125"/>
        <v>902</v>
      </c>
      <c r="AW723" s="195">
        <f t="shared" si="1125"/>
        <v>548</v>
      </c>
      <c r="AX723" s="192">
        <f t="shared" si="1125"/>
        <v>140</v>
      </c>
      <c r="AY723" s="196">
        <f t="shared" si="1125"/>
        <v>169</v>
      </c>
      <c r="AZ723" s="194">
        <f t="shared" si="1125"/>
        <v>282</v>
      </c>
      <c r="BA723" s="195">
        <f t="shared" si="1125"/>
        <v>718</v>
      </c>
      <c r="BB723" s="192">
        <f t="shared" si="1125"/>
        <v>444</v>
      </c>
      <c r="BC723" s="196">
        <f t="shared" si="1125"/>
        <v>310</v>
      </c>
      <c r="BD723" s="194">
        <f t="shared" si="1125"/>
        <v>1752</v>
      </c>
      <c r="BE723" s="192">
        <f t="shared" si="1125"/>
        <v>1395</v>
      </c>
      <c r="BF723" s="173">
        <f>SUM(AF723,AH723,AJ723,AL723,AN723,AP723,AR723,AT723,AV723,AX723,AZ723,BB723,BD723)</f>
        <v>9074</v>
      </c>
      <c r="BG723" s="174">
        <f>SUM(AG723,AI723,AK723,AM723,AO723,AQ723,AS723,AU723,AW723,AY723,BA723,BC723,BE723)</f>
        <v>7721</v>
      </c>
      <c r="BI723" s="138" t="s">
        <v>17</v>
      </c>
      <c r="BJ723" s="130">
        <f t="shared" ref="BJ723:CK723" si="1128">B723/B746</f>
        <v>5.8240149094781679E-3</v>
      </c>
      <c r="BK723" s="131">
        <f t="shared" si="1128"/>
        <v>0</v>
      </c>
      <c r="BL723" s="132">
        <f t="shared" si="1128"/>
        <v>6.3517268757443427E-3</v>
      </c>
      <c r="BM723" s="133">
        <f t="shared" si="1128"/>
        <v>0</v>
      </c>
      <c r="BN723" s="130">
        <f t="shared" si="1128"/>
        <v>5.2564799709987316E-3</v>
      </c>
      <c r="BO723" s="131">
        <f t="shared" si="1128"/>
        <v>0</v>
      </c>
      <c r="BP723" s="132">
        <f t="shared" si="1128"/>
        <v>3.9924046935099081E-3</v>
      </c>
      <c r="BQ723" s="133">
        <f t="shared" si="1128"/>
        <v>1.6931216931216931E-4</v>
      </c>
      <c r="BR723" s="130">
        <f t="shared" si="1128"/>
        <v>1.4354066985645933E-3</v>
      </c>
      <c r="BS723" s="131">
        <f t="shared" si="1128"/>
        <v>0</v>
      </c>
      <c r="BT723" s="132">
        <f t="shared" si="1128"/>
        <v>0</v>
      </c>
      <c r="BU723" s="130">
        <f t="shared" si="1128"/>
        <v>1.1719207781553967E-4</v>
      </c>
      <c r="BV723" s="134">
        <f t="shared" si="1128"/>
        <v>7.2648020341445699E-4</v>
      </c>
      <c r="BW723" s="135">
        <f t="shared" si="1128"/>
        <v>2.2360109564536866E-4</v>
      </c>
      <c r="BX723" s="130">
        <f t="shared" si="1128"/>
        <v>1.2342631449024932E-3</v>
      </c>
      <c r="BY723" s="131">
        <f t="shared" si="1128"/>
        <v>4.2808219178082189E-4</v>
      </c>
      <c r="BZ723" s="132">
        <f t="shared" si="1128"/>
        <v>1.1019283746556473E-3</v>
      </c>
      <c r="CA723" s="133">
        <f t="shared" si="1128"/>
        <v>2.0679671882539464E-4</v>
      </c>
      <c r="CB723" s="130">
        <f t="shared" si="1128"/>
        <v>5.1679586563307489E-4</v>
      </c>
      <c r="CC723" s="131">
        <f t="shared" si="1128"/>
        <v>0</v>
      </c>
      <c r="CD723" s="132">
        <f t="shared" si="1128"/>
        <v>3.704389701796629E-4</v>
      </c>
      <c r="CE723" s="133">
        <f t="shared" si="1128"/>
        <v>0</v>
      </c>
      <c r="CF723" s="130">
        <f t="shared" si="1128"/>
        <v>2.4479804161566709E-4</v>
      </c>
      <c r="CG723" s="131">
        <f t="shared" si="1128"/>
        <v>0</v>
      </c>
      <c r="CH723" s="132">
        <f t="shared" si="1128"/>
        <v>0</v>
      </c>
      <c r="CI723" s="130">
        <f t="shared" si="1128"/>
        <v>0</v>
      </c>
      <c r="CJ723" s="136">
        <f t="shared" si="1128"/>
        <v>2.5020479961389715E-3</v>
      </c>
      <c r="CK723" s="137">
        <f t="shared" si="1128"/>
        <v>1.0174298450327167E-4</v>
      </c>
    </row>
    <row r="724" spans="1:89" ht="14" thickBot="1">
      <c r="A724" s="147" t="s">
        <v>18</v>
      </c>
      <c r="B724" s="199">
        <v>774</v>
      </c>
      <c r="C724" s="200">
        <v>1</v>
      </c>
      <c r="D724" s="201">
        <v>270</v>
      </c>
      <c r="E724" s="202">
        <v>14</v>
      </c>
      <c r="F724" s="199">
        <v>125</v>
      </c>
      <c r="G724" s="203">
        <v>8</v>
      </c>
      <c r="H724" s="201">
        <v>494</v>
      </c>
      <c r="I724" s="202">
        <v>114</v>
      </c>
      <c r="J724" s="199">
        <v>21</v>
      </c>
      <c r="K724" s="203">
        <v>32</v>
      </c>
      <c r="L724" s="201">
        <v>20</v>
      </c>
      <c r="M724" s="199">
        <v>135</v>
      </c>
      <c r="N724" s="204">
        <v>180</v>
      </c>
      <c r="O724" s="205">
        <v>225</v>
      </c>
      <c r="P724" s="199">
        <v>103</v>
      </c>
      <c r="Q724" s="203">
        <v>92</v>
      </c>
      <c r="R724" s="201">
        <v>203</v>
      </c>
      <c r="S724" s="202">
        <v>139</v>
      </c>
      <c r="T724" s="199">
        <v>38</v>
      </c>
      <c r="U724" s="203">
        <v>84</v>
      </c>
      <c r="V724" s="201">
        <v>79</v>
      </c>
      <c r="W724" s="202">
        <v>191</v>
      </c>
      <c r="X724" s="199">
        <v>136</v>
      </c>
      <c r="Y724" s="203">
        <v>116</v>
      </c>
      <c r="Z724" s="201">
        <v>547</v>
      </c>
      <c r="AA724" s="199">
        <v>364</v>
      </c>
      <c r="AB724" s="173">
        <f>B724+D724+F724+H724+J724+L724+N724+P724+R724+T724+V724+X724+Z724</f>
        <v>2990</v>
      </c>
      <c r="AC724" s="174">
        <f t="shared" si="1127"/>
        <v>1515</v>
      </c>
      <c r="AE724" s="254" t="str">
        <f>$AE$11</f>
        <v>09:00 - 09:59</v>
      </c>
      <c r="AF724" s="127">
        <f>SUMIF($A$9:$A$32,$AE724,B$722:B$745)</f>
        <v>2162</v>
      </c>
      <c r="AG724" s="200">
        <f t="shared" si="1125"/>
        <v>947</v>
      </c>
      <c r="AH724" s="201">
        <f t="shared" si="1125"/>
        <v>751</v>
      </c>
      <c r="AI724" s="202">
        <f t="shared" si="1125"/>
        <v>384</v>
      </c>
      <c r="AJ724" s="199">
        <f t="shared" si="1125"/>
        <v>341</v>
      </c>
      <c r="AK724" s="203">
        <f t="shared" si="1125"/>
        <v>223</v>
      </c>
      <c r="AL724" s="201">
        <f t="shared" si="1125"/>
        <v>1178</v>
      </c>
      <c r="AM724" s="202">
        <f t="shared" si="1125"/>
        <v>1420</v>
      </c>
      <c r="AN724" s="199">
        <f t="shared" si="1125"/>
        <v>128</v>
      </c>
      <c r="AO724" s="203">
        <f t="shared" si="1125"/>
        <v>327</v>
      </c>
      <c r="AP724" s="201">
        <f t="shared" si="1125"/>
        <v>141</v>
      </c>
      <c r="AQ724" s="199">
        <f t="shared" si="1125"/>
        <v>713</v>
      </c>
      <c r="AR724" s="204">
        <f t="shared" si="1125"/>
        <v>775</v>
      </c>
      <c r="AS724" s="205">
        <f t="shared" si="1125"/>
        <v>1463</v>
      </c>
      <c r="AT724" s="199">
        <f t="shared" si="1125"/>
        <v>512</v>
      </c>
      <c r="AU724" s="203">
        <f t="shared" si="1125"/>
        <v>466</v>
      </c>
      <c r="AV724" s="201">
        <f t="shared" si="1125"/>
        <v>1065</v>
      </c>
      <c r="AW724" s="202">
        <f t="shared" si="1125"/>
        <v>799</v>
      </c>
      <c r="AX724" s="199">
        <f t="shared" si="1125"/>
        <v>93</v>
      </c>
      <c r="AY724" s="203">
        <f t="shared" si="1125"/>
        <v>128</v>
      </c>
      <c r="AZ724" s="201">
        <f t="shared" si="1125"/>
        <v>311</v>
      </c>
      <c r="BA724" s="202">
        <f t="shared" si="1125"/>
        <v>1274</v>
      </c>
      <c r="BB724" s="199">
        <f t="shared" si="1125"/>
        <v>443</v>
      </c>
      <c r="BC724" s="203">
        <f t="shared" si="1125"/>
        <v>360</v>
      </c>
      <c r="BD724" s="201">
        <f t="shared" si="1125"/>
        <v>1909</v>
      </c>
      <c r="BE724" s="199">
        <f t="shared" si="1125"/>
        <v>1586</v>
      </c>
      <c r="BF724" s="173">
        <f>SUM(AF724,AH724,AJ724,AL724,AN724,AP724,AR724,AT724,AV724,AX724,AZ724,BB724,BD724)</f>
        <v>9809</v>
      </c>
      <c r="BG724" s="174">
        <f>SUM(AG724,AI724,AK724,AM724,AO724,AQ724,AS724,AU724,AW724,AY724,BA724,BC724,BE724)</f>
        <v>10090</v>
      </c>
      <c r="BI724" s="147" t="s">
        <v>18</v>
      </c>
      <c r="BJ724" s="130">
        <f t="shared" ref="BJ724:CK724" si="1129">B724/B746</f>
        <v>2.5758785942492014E-2</v>
      </c>
      <c r="BK724" s="131">
        <f t="shared" si="1129"/>
        <v>5.4845609608950804E-5</v>
      </c>
      <c r="BL724" s="132">
        <f t="shared" si="1129"/>
        <v>2.6796347757046448E-2</v>
      </c>
      <c r="BM724" s="133">
        <f t="shared" si="1129"/>
        <v>1.7641129032258064E-3</v>
      </c>
      <c r="BN724" s="130">
        <f t="shared" si="1129"/>
        <v>2.2657241254304877E-2</v>
      </c>
      <c r="BO724" s="131">
        <f t="shared" si="1129"/>
        <v>2.5915127955944283E-3</v>
      </c>
      <c r="BP724" s="132">
        <f t="shared" si="1129"/>
        <v>2.4051803885291396E-2</v>
      </c>
      <c r="BQ724" s="133">
        <f t="shared" si="1129"/>
        <v>4.8253968253968256E-3</v>
      </c>
      <c r="BR724" s="130">
        <f t="shared" si="1129"/>
        <v>1.0047846889952153E-2</v>
      </c>
      <c r="BS724" s="131">
        <f t="shared" si="1129"/>
        <v>1.1315417256011316E-2</v>
      </c>
      <c r="BT724" s="132">
        <f t="shared" si="1129"/>
        <v>5.5141990625861594E-3</v>
      </c>
      <c r="BU724" s="130">
        <f t="shared" si="1129"/>
        <v>1.5820930505097856E-2</v>
      </c>
      <c r="BV724" s="134">
        <f t="shared" si="1129"/>
        <v>1.3076643661460226E-2</v>
      </c>
      <c r="BW724" s="135">
        <f t="shared" si="1129"/>
        <v>1.2577561630051987E-2</v>
      </c>
      <c r="BX724" s="130">
        <f t="shared" si="1129"/>
        <v>1.2712910392495681E-2</v>
      </c>
      <c r="BY724" s="131">
        <f t="shared" si="1129"/>
        <v>9.8458904109589036E-3</v>
      </c>
      <c r="BZ724" s="132">
        <f t="shared" si="1129"/>
        <v>1.5977961432506887E-2</v>
      </c>
      <c r="CA724" s="133">
        <f t="shared" si="1129"/>
        <v>9.5815813055766183E-3</v>
      </c>
      <c r="CB724" s="130">
        <f t="shared" si="1129"/>
        <v>1.9638242894056846E-2</v>
      </c>
      <c r="CC724" s="131">
        <f t="shared" si="1129"/>
        <v>2.9871977240398292E-2</v>
      </c>
      <c r="CD724" s="132">
        <f t="shared" si="1129"/>
        <v>7.3161696610483419E-3</v>
      </c>
      <c r="CE724" s="133">
        <f t="shared" si="1129"/>
        <v>1.3635065676756139E-2</v>
      </c>
      <c r="CF724" s="130">
        <f t="shared" si="1129"/>
        <v>1.664626682986536E-2</v>
      </c>
      <c r="CG724" s="131">
        <f t="shared" si="1129"/>
        <v>2.0379479971890373E-2</v>
      </c>
      <c r="CH724" s="132">
        <f t="shared" si="1129"/>
        <v>1.8173361241237251E-2</v>
      </c>
      <c r="CI724" s="130">
        <f t="shared" si="1129"/>
        <v>1.2654267338779767E-2</v>
      </c>
      <c r="CJ724" s="136">
        <f t="shared" si="1129"/>
        <v>1.8987623117907425E-2</v>
      </c>
      <c r="CK724" s="137">
        <f t="shared" si="1129"/>
        <v>9.6337888451535365E-3</v>
      </c>
    </row>
    <row r="725" spans="1:89" ht="15" thickTop="1" thickBot="1">
      <c r="A725" s="138" t="s">
        <v>19</v>
      </c>
      <c r="B725" s="192">
        <v>1050</v>
      </c>
      <c r="C725" s="193">
        <v>251</v>
      </c>
      <c r="D725" s="194">
        <v>402</v>
      </c>
      <c r="E725" s="195">
        <v>198</v>
      </c>
      <c r="F725" s="192">
        <v>201</v>
      </c>
      <c r="G725" s="196">
        <v>75</v>
      </c>
      <c r="H725" s="194">
        <v>621</v>
      </c>
      <c r="I725" s="195">
        <v>608</v>
      </c>
      <c r="J725" s="192">
        <v>53</v>
      </c>
      <c r="K725" s="196">
        <v>77</v>
      </c>
      <c r="L725" s="194">
        <v>105</v>
      </c>
      <c r="M725" s="192">
        <v>273</v>
      </c>
      <c r="N725" s="197">
        <v>430</v>
      </c>
      <c r="O725" s="198">
        <v>491</v>
      </c>
      <c r="P725" s="192">
        <v>260</v>
      </c>
      <c r="Q725" s="196">
        <v>318</v>
      </c>
      <c r="R725" s="194">
        <v>482</v>
      </c>
      <c r="S725" s="195">
        <v>398</v>
      </c>
      <c r="T725" s="192">
        <v>107</v>
      </c>
      <c r="U725" s="196">
        <v>153</v>
      </c>
      <c r="V725" s="194">
        <v>262</v>
      </c>
      <c r="W725" s="195">
        <v>474</v>
      </c>
      <c r="X725" s="192">
        <v>370</v>
      </c>
      <c r="Y725" s="196">
        <v>300</v>
      </c>
      <c r="Z725" s="194">
        <v>1015</v>
      </c>
      <c r="AA725" s="192">
        <v>757</v>
      </c>
      <c r="AB725" s="173">
        <f>B725+D725+F725+H725+J725+L725+N725+P725+R725+T725+V725+X725+Z725</f>
        <v>5358</v>
      </c>
      <c r="AC725" s="174">
        <f t="shared" si="1127"/>
        <v>4373</v>
      </c>
      <c r="AE725" s="253" t="s">
        <v>13</v>
      </c>
      <c r="AF725" s="20">
        <f t="shared" ref="AF725:BG725" si="1130">SUM(AF722:AF724)</f>
        <v>5659</v>
      </c>
      <c r="AG725" s="21">
        <f t="shared" si="1130"/>
        <v>2160</v>
      </c>
      <c r="AH725" s="20">
        <f t="shared" si="1130"/>
        <v>1937</v>
      </c>
      <c r="AI725" s="21">
        <f t="shared" si="1130"/>
        <v>1236</v>
      </c>
      <c r="AJ725" s="20">
        <f t="shared" si="1130"/>
        <v>911</v>
      </c>
      <c r="AK725" s="21">
        <f t="shared" si="1130"/>
        <v>580</v>
      </c>
      <c r="AL725" s="20">
        <f t="shared" si="1130"/>
        <v>3006</v>
      </c>
      <c r="AM725" s="21">
        <f t="shared" si="1130"/>
        <v>3327</v>
      </c>
      <c r="AN725" s="20">
        <f t="shared" si="1130"/>
        <v>300</v>
      </c>
      <c r="AO725" s="21">
        <f t="shared" si="1130"/>
        <v>609</v>
      </c>
      <c r="AP725" s="20">
        <f t="shared" si="1130"/>
        <v>413</v>
      </c>
      <c r="AQ725" s="21">
        <f t="shared" si="1130"/>
        <v>1617</v>
      </c>
      <c r="AR725" s="20">
        <f t="shared" si="1130"/>
        <v>2044</v>
      </c>
      <c r="AS725" s="21">
        <f t="shared" si="1130"/>
        <v>3176</v>
      </c>
      <c r="AT725" s="20">
        <f t="shared" si="1130"/>
        <v>1302</v>
      </c>
      <c r="AU725" s="21">
        <f t="shared" si="1130"/>
        <v>1188</v>
      </c>
      <c r="AV725" s="20">
        <f t="shared" si="1130"/>
        <v>2566</v>
      </c>
      <c r="AW725" s="21">
        <f t="shared" si="1130"/>
        <v>1865</v>
      </c>
      <c r="AX725" s="20">
        <f t="shared" si="1130"/>
        <v>360</v>
      </c>
      <c r="AY725" s="21">
        <f t="shared" si="1130"/>
        <v>450</v>
      </c>
      <c r="AZ725" s="20">
        <f t="shared" si="1130"/>
        <v>935</v>
      </c>
      <c r="BA725" s="21">
        <f t="shared" si="1130"/>
        <v>2448</v>
      </c>
      <c r="BB725" s="20">
        <f t="shared" si="1130"/>
        <v>1319</v>
      </c>
      <c r="BC725" s="21">
        <f t="shared" si="1130"/>
        <v>1000</v>
      </c>
      <c r="BD725" s="20">
        <f t="shared" si="1130"/>
        <v>5013</v>
      </c>
      <c r="BE725" s="21">
        <f t="shared" si="1130"/>
        <v>4357</v>
      </c>
      <c r="BF725" s="175">
        <f t="shared" si="1130"/>
        <v>25765</v>
      </c>
      <c r="BG725" s="176">
        <f t="shared" si="1130"/>
        <v>24013</v>
      </c>
      <c r="BI725" s="138" t="s">
        <v>19</v>
      </c>
      <c r="BJ725" s="130">
        <f t="shared" ref="BJ725:CK725" si="1131">B725/B746</f>
        <v>3.4944089456869012E-2</v>
      </c>
      <c r="BK725" s="131">
        <f t="shared" si="1131"/>
        <v>1.3766248011846652E-2</v>
      </c>
      <c r="BL725" s="132">
        <f t="shared" si="1131"/>
        <v>3.9896784438269155E-2</v>
      </c>
      <c r="BM725" s="133">
        <f t="shared" si="1131"/>
        <v>2.4949596774193547E-2</v>
      </c>
      <c r="BN725" s="130">
        <f t="shared" si="1131"/>
        <v>3.6432843936922241E-2</v>
      </c>
      <c r="BO725" s="131">
        <f t="shared" si="1131"/>
        <v>2.4295432458697766E-2</v>
      </c>
      <c r="BP725" s="132">
        <f t="shared" si="1131"/>
        <v>3.0235162374020158E-2</v>
      </c>
      <c r="BQ725" s="133">
        <f t="shared" si="1131"/>
        <v>2.5735449735449736E-2</v>
      </c>
      <c r="BR725" s="130">
        <f t="shared" si="1131"/>
        <v>2.5358851674641147E-2</v>
      </c>
      <c r="BS725" s="131">
        <f t="shared" si="1131"/>
        <v>2.7227722772277228E-2</v>
      </c>
      <c r="BT725" s="132">
        <f t="shared" si="1131"/>
        <v>2.8949545078577336E-2</v>
      </c>
      <c r="BU725" s="130">
        <f t="shared" si="1131"/>
        <v>3.1993437243642328E-2</v>
      </c>
      <c r="BV725" s="134">
        <f t="shared" si="1131"/>
        <v>3.123864874682165E-2</v>
      </c>
      <c r="BW725" s="135">
        <f t="shared" si="1131"/>
        <v>2.7447034490469004E-2</v>
      </c>
      <c r="BX725" s="130">
        <f t="shared" si="1131"/>
        <v>3.2090841767464823E-2</v>
      </c>
      <c r="BY725" s="131">
        <f t="shared" si="1131"/>
        <v>3.403253424657534E-2</v>
      </c>
      <c r="BZ725" s="132">
        <f t="shared" si="1131"/>
        <v>3.7937819756001571E-2</v>
      </c>
      <c r="CA725" s="133">
        <f t="shared" si="1131"/>
        <v>2.7435031364169023E-2</v>
      </c>
      <c r="CB725" s="130">
        <f t="shared" si="1131"/>
        <v>5.529715762273902E-2</v>
      </c>
      <c r="CC725" s="131">
        <f t="shared" si="1131"/>
        <v>5.440967283072546E-2</v>
      </c>
      <c r="CD725" s="132">
        <f t="shared" si="1131"/>
        <v>2.4263752546767919E-2</v>
      </c>
      <c r="CE725" s="133">
        <f t="shared" si="1131"/>
        <v>3.3837806967447176E-2</v>
      </c>
      <c r="CF725" s="130">
        <f t="shared" si="1131"/>
        <v>4.528763769889841E-2</v>
      </c>
      <c r="CG725" s="131">
        <f t="shared" si="1131"/>
        <v>5.270555165144062E-2</v>
      </c>
      <c r="CH725" s="132">
        <f t="shared" si="1131"/>
        <v>3.3722050566464004E-2</v>
      </c>
      <c r="CI725" s="130">
        <f t="shared" si="1131"/>
        <v>2.6316704328176604E-2</v>
      </c>
      <c r="CJ725" s="136">
        <f t="shared" si="1131"/>
        <v>3.4025312597240127E-2</v>
      </c>
      <c r="CK725" s="137">
        <f t="shared" si="1131"/>
        <v>2.7807629452050439E-2</v>
      </c>
    </row>
    <row r="726" spans="1:89" ht="14" thickTop="1">
      <c r="A726" s="147" t="s">
        <v>20</v>
      </c>
      <c r="B726" s="199">
        <v>1394</v>
      </c>
      <c r="C726" s="200">
        <v>519</v>
      </c>
      <c r="D726" s="201">
        <v>459</v>
      </c>
      <c r="E726" s="202">
        <v>381</v>
      </c>
      <c r="F726" s="199">
        <v>232</v>
      </c>
      <c r="G726" s="203">
        <v>163</v>
      </c>
      <c r="H726" s="201">
        <v>780</v>
      </c>
      <c r="I726" s="202">
        <v>871</v>
      </c>
      <c r="J726" s="199">
        <v>64</v>
      </c>
      <c r="K726" s="203">
        <v>104</v>
      </c>
      <c r="L726" s="201">
        <v>145</v>
      </c>
      <c r="M726" s="199">
        <v>350</v>
      </c>
      <c r="N726" s="204">
        <v>590</v>
      </c>
      <c r="O726" s="205">
        <v>681</v>
      </c>
      <c r="P726" s="199">
        <v>366</v>
      </c>
      <c r="Q726" s="203">
        <v>300</v>
      </c>
      <c r="R726" s="201">
        <v>599</v>
      </c>
      <c r="S726" s="202">
        <v>518</v>
      </c>
      <c r="T726" s="199">
        <v>127</v>
      </c>
      <c r="U726" s="203">
        <v>153</v>
      </c>
      <c r="V726" s="201">
        <v>342</v>
      </c>
      <c r="W726" s="202">
        <v>456</v>
      </c>
      <c r="X726" s="199">
        <v>432</v>
      </c>
      <c r="Y726" s="203">
        <v>330</v>
      </c>
      <c r="Z726" s="201">
        <v>1352</v>
      </c>
      <c r="AA726" s="199">
        <v>1376</v>
      </c>
      <c r="AB726" s="173">
        <f t="shared" ref="AB726:AB742" si="1132">B726+D726+F726+H726+J726+L726+N726+P726+R726+T726+V726+X726+Z726</f>
        <v>6882</v>
      </c>
      <c r="AC726" s="174">
        <f t="shared" si="1127"/>
        <v>6202</v>
      </c>
      <c r="BI726" s="147" t="s">
        <v>20</v>
      </c>
      <c r="BJ726" s="130">
        <f t="shared" ref="BJ726:CK726" si="1133">B726/B746</f>
        <v>4.6392438764643239E-2</v>
      </c>
      <c r="BK726" s="131">
        <f t="shared" si="1133"/>
        <v>2.8464871387045468E-2</v>
      </c>
      <c r="BL726" s="132">
        <f t="shared" si="1133"/>
        <v>4.5553791186978963E-2</v>
      </c>
      <c r="BM726" s="133">
        <f t="shared" si="1133"/>
        <v>4.8009072580645164E-2</v>
      </c>
      <c r="BN726" s="130">
        <f t="shared" si="1133"/>
        <v>4.2051839767989853E-2</v>
      </c>
      <c r="BO726" s="131">
        <f t="shared" si="1133"/>
        <v>5.2802073210236479E-2</v>
      </c>
      <c r="BP726" s="132">
        <f t="shared" si="1133"/>
        <v>3.79765324504601E-2</v>
      </c>
      <c r="BQ726" s="133">
        <f t="shared" si="1133"/>
        <v>3.6867724867724869E-2</v>
      </c>
      <c r="BR726" s="130">
        <f t="shared" si="1133"/>
        <v>3.0622009569377991E-2</v>
      </c>
      <c r="BS726" s="131">
        <f t="shared" si="1133"/>
        <v>3.6775106082036775E-2</v>
      </c>
      <c r="BT726" s="132">
        <f t="shared" si="1133"/>
        <v>3.9977943203749658E-2</v>
      </c>
      <c r="BU726" s="130">
        <f t="shared" si="1133"/>
        <v>4.1017227235438887E-2</v>
      </c>
      <c r="BV726" s="134">
        <f t="shared" si="1133"/>
        <v>4.2862332001452959E-2</v>
      </c>
      <c r="BW726" s="135">
        <f t="shared" si="1133"/>
        <v>3.8068086533624014E-2</v>
      </c>
      <c r="BX726" s="130">
        <f t="shared" si="1133"/>
        <v>4.5174031103431253E-2</v>
      </c>
      <c r="BY726" s="131">
        <f t="shared" si="1133"/>
        <v>3.2106164383561647E-2</v>
      </c>
      <c r="BZ726" s="132">
        <f t="shared" si="1133"/>
        <v>4.7146792601338056E-2</v>
      </c>
      <c r="CA726" s="133">
        <f t="shared" si="1133"/>
        <v>3.570690011718481E-2</v>
      </c>
      <c r="CB726" s="130">
        <f t="shared" si="1133"/>
        <v>6.5633074935400521E-2</v>
      </c>
      <c r="CC726" s="131">
        <f t="shared" si="1133"/>
        <v>5.440967283072546E-2</v>
      </c>
      <c r="CD726" s="132">
        <f t="shared" si="1133"/>
        <v>3.1672531950361175E-2</v>
      </c>
      <c r="CE726" s="133">
        <f t="shared" si="1133"/>
        <v>3.2552826956025127E-2</v>
      </c>
      <c r="CF726" s="130">
        <f t="shared" si="1133"/>
        <v>5.2876376988984085E-2</v>
      </c>
      <c r="CG726" s="131">
        <f t="shared" si="1133"/>
        <v>5.7976106816584681E-2</v>
      </c>
      <c r="CH726" s="132">
        <f t="shared" si="1133"/>
        <v>4.4918435828432836E-2</v>
      </c>
      <c r="CI726" s="130">
        <f t="shared" si="1133"/>
        <v>4.7835911698244395E-2</v>
      </c>
      <c r="CJ726" s="136">
        <f t="shared" si="1133"/>
        <v>4.3703285049310668E-2</v>
      </c>
      <c r="CK726" s="137">
        <f t="shared" si="1133"/>
        <v>3.9438124368080682E-2</v>
      </c>
    </row>
    <row r="727" spans="1:89" ht="14" thickBot="1">
      <c r="A727" s="138" t="s">
        <v>21</v>
      </c>
      <c r="B727" s="192">
        <v>2103</v>
      </c>
      <c r="C727" s="193">
        <v>694</v>
      </c>
      <c r="D727" s="194">
        <v>727</v>
      </c>
      <c r="E727" s="195">
        <v>471</v>
      </c>
      <c r="F727" s="192">
        <v>338</v>
      </c>
      <c r="G727" s="196">
        <v>194</v>
      </c>
      <c r="H727" s="194">
        <v>1048</v>
      </c>
      <c r="I727" s="195">
        <v>1036</v>
      </c>
      <c r="J727" s="192">
        <v>108</v>
      </c>
      <c r="K727" s="196">
        <v>178</v>
      </c>
      <c r="L727" s="194">
        <v>127</v>
      </c>
      <c r="M727" s="192">
        <v>554</v>
      </c>
      <c r="N727" s="197">
        <v>679</v>
      </c>
      <c r="O727" s="198">
        <v>1032</v>
      </c>
      <c r="P727" s="192">
        <v>424</v>
      </c>
      <c r="Q727" s="196">
        <v>422</v>
      </c>
      <c r="R727" s="194">
        <v>902</v>
      </c>
      <c r="S727" s="195">
        <v>548</v>
      </c>
      <c r="T727" s="192">
        <v>140</v>
      </c>
      <c r="U727" s="196">
        <v>169</v>
      </c>
      <c r="V727" s="194">
        <v>282</v>
      </c>
      <c r="W727" s="195">
        <v>718</v>
      </c>
      <c r="X727" s="192">
        <v>444</v>
      </c>
      <c r="Y727" s="196">
        <v>310</v>
      </c>
      <c r="Z727" s="194">
        <v>1752</v>
      </c>
      <c r="AA727" s="192">
        <v>1395</v>
      </c>
      <c r="AB727" s="173">
        <f t="shared" si="1132"/>
        <v>9074</v>
      </c>
      <c r="AC727" s="174">
        <f t="shared" si="1127"/>
        <v>7721</v>
      </c>
      <c r="AE727" s="246" t="s">
        <v>88</v>
      </c>
      <c r="BI727" s="138" t="s">
        <v>21</v>
      </c>
      <c r="BJ727" s="130">
        <f t="shared" ref="BJ727:CK727" si="1134">B727/B746</f>
        <v>6.9988019169329077E-2</v>
      </c>
      <c r="BK727" s="131">
        <f t="shared" si="1134"/>
        <v>3.806285306861186E-2</v>
      </c>
      <c r="BL727" s="132">
        <f t="shared" si="1134"/>
        <v>7.2151647479158393E-2</v>
      </c>
      <c r="BM727" s="133">
        <f t="shared" si="1134"/>
        <v>5.9349798387096774E-2</v>
      </c>
      <c r="BN727" s="130">
        <f t="shared" si="1134"/>
        <v>6.1265180351640386E-2</v>
      </c>
      <c r="BO727" s="131">
        <f t="shared" si="1134"/>
        <v>6.2844185293164878E-2</v>
      </c>
      <c r="BP727" s="132">
        <f t="shared" si="1134"/>
        <v>5.102487949754126E-2</v>
      </c>
      <c r="BQ727" s="133">
        <f t="shared" si="1134"/>
        <v>4.385185185185185E-2</v>
      </c>
      <c r="BR727" s="130">
        <f t="shared" si="1134"/>
        <v>5.1674641148325359E-2</v>
      </c>
      <c r="BS727" s="131">
        <f t="shared" si="1134"/>
        <v>6.2942008486562936E-2</v>
      </c>
      <c r="BT727" s="132">
        <f t="shared" si="1134"/>
        <v>3.5015164047422109E-2</v>
      </c>
      <c r="BU727" s="130">
        <f t="shared" si="1134"/>
        <v>6.4924411109808983E-2</v>
      </c>
      <c r="BV727" s="134">
        <f t="shared" si="1134"/>
        <v>4.932800581184163E-2</v>
      </c>
      <c r="BW727" s="135">
        <f t="shared" si="1134"/>
        <v>5.7689082676505112E-2</v>
      </c>
      <c r="BX727" s="130">
        <f t="shared" si="1134"/>
        <v>5.2332757343865714E-2</v>
      </c>
      <c r="BY727" s="131">
        <f t="shared" si="1134"/>
        <v>4.5162671232876712E-2</v>
      </c>
      <c r="BZ727" s="132">
        <f t="shared" si="1134"/>
        <v>7.0995670995671001E-2</v>
      </c>
      <c r="CA727" s="133">
        <f t="shared" si="1134"/>
        <v>3.7774867305438754E-2</v>
      </c>
      <c r="CB727" s="130">
        <f t="shared" si="1134"/>
        <v>7.2351421188630485E-2</v>
      </c>
      <c r="CC727" s="131">
        <f t="shared" si="1134"/>
        <v>6.0099573257467995E-2</v>
      </c>
      <c r="CD727" s="132">
        <f t="shared" si="1134"/>
        <v>2.6115947397666234E-2</v>
      </c>
      <c r="CE727" s="133">
        <f t="shared" si="1134"/>
        <v>5.1256424900057107E-2</v>
      </c>
      <c r="CF727" s="130">
        <f t="shared" si="1134"/>
        <v>5.4345165238678092E-2</v>
      </c>
      <c r="CG727" s="131">
        <f t="shared" si="1134"/>
        <v>5.4462403373155305E-2</v>
      </c>
      <c r="CH727" s="132">
        <f t="shared" si="1134"/>
        <v>5.82079138841822E-2</v>
      </c>
      <c r="CI727" s="130">
        <f t="shared" si="1134"/>
        <v>4.8496436641752128E-2</v>
      </c>
      <c r="CJ727" s="136">
        <f t="shared" si="1134"/>
        <v>5.7623308418692967E-2</v>
      </c>
      <c r="CK727" s="137">
        <f t="shared" si="1134"/>
        <v>4.9097348959360035E-2</v>
      </c>
    </row>
    <row r="728" spans="1:89" ht="15" thickTop="1" thickBot="1">
      <c r="A728" s="147" t="s">
        <v>22</v>
      </c>
      <c r="B728" s="199">
        <v>2162</v>
      </c>
      <c r="C728" s="200">
        <v>947</v>
      </c>
      <c r="D728" s="201">
        <v>751</v>
      </c>
      <c r="E728" s="202">
        <v>384</v>
      </c>
      <c r="F728" s="199">
        <v>341</v>
      </c>
      <c r="G728" s="203">
        <v>223</v>
      </c>
      <c r="H728" s="201">
        <v>1178</v>
      </c>
      <c r="I728" s="202">
        <v>1420</v>
      </c>
      <c r="J728" s="199">
        <v>128</v>
      </c>
      <c r="K728" s="203">
        <v>327</v>
      </c>
      <c r="L728" s="201">
        <v>141</v>
      </c>
      <c r="M728" s="199">
        <v>713</v>
      </c>
      <c r="N728" s="204">
        <v>775</v>
      </c>
      <c r="O728" s="205">
        <v>1463</v>
      </c>
      <c r="P728" s="199">
        <v>512</v>
      </c>
      <c r="Q728" s="203">
        <v>466</v>
      </c>
      <c r="R728" s="201">
        <v>1065</v>
      </c>
      <c r="S728" s="202">
        <v>799</v>
      </c>
      <c r="T728" s="199">
        <v>93</v>
      </c>
      <c r="U728" s="203">
        <v>128</v>
      </c>
      <c r="V728" s="201">
        <v>311</v>
      </c>
      <c r="W728" s="202">
        <v>1274</v>
      </c>
      <c r="X728" s="199">
        <v>443</v>
      </c>
      <c r="Y728" s="203">
        <v>360</v>
      </c>
      <c r="Z728" s="201">
        <v>1909</v>
      </c>
      <c r="AA728" s="199">
        <v>1586</v>
      </c>
      <c r="AB728" s="173">
        <f t="shared" si="1132"/>
        <v>9809</v>
      </c>
      <c r="AC728" s="174">
        <f t="shared" si="1127"/>
        <v>10090</v>
      </c>
      <c r="AE728" s="315" t="s">
        <v>0</v>
      </c>
      <c r="AF728" s="309" t="s">
        <v>1</v>
      </c>
      <c r="AG728" s="310"/>
      <c r="AH728" s="309" t="s">
        <v>2</v>
      </c>
      <c r="AI728" s="310"/>
      <c r="AJ728" s="309" t="s">
        <v>3</v>
      </c>
      <c r="AK728" s="310"/>
      <c r="AL728" s="309" t="s">
        <v>4</v>
      </c>
      <c r="AM728" s="310"/>
      <c r="AN728" s="309" t="s">
        <v>5</v>
      </c>
      <c r="AO728" s="310"/>
      <c r="AP728" s="309" t="s">
        <v>6</v>
      </c>
      <c r="AQ728" s="310"/>
      <c r="AR728" s="309" t="s">
        <v>7</v>
      </c>
      <c r="AS728" s="310"/>
      <c r="AT728" s="309" t="s">
        <v>8</v>
      </c>
      <c r="AU728" s="310"/>
      <c r="AV728" s="309" t="s">
        <v>9</v>
      </c>
      <c r="AW728" s="310"/>
      <c r="AX728" s="309" t="s">
        <v>10</v>
      </c>
      <c r="AY728" s="310"/>
      <c r="AZ728" s="309" t="s">
        <v>11</v>
      </c>
      <c r="BA728" s="310"/>
      <c r="BB728" s="309" t="s">
        <v>12</v>
      </c>
      <c r="BC728" s="310"/>
      <c r="BD728" s="311" t="s">
        <v>40</v>
      </c>
      <c r="BE728" s="312"/>
      <c r="BF728" s="313" t="s">
        <v>41</v>
      </c>
      <c r="BG728" s="314"/>
      <c r="BI728" s="147" t="s">
        <v>22</v>
      </c>
      <c r="BJ728" s="130">
        <f t="shared" ref="BJ728:CK728" si="1135">B728/B746</f>
        <v>7.1951544195953135E-2</v>
      </c>
      <c r="BK728" s="131">
        <f t="shared" si="1135"/>
        <v>5.1938792299676413E-2</v>
      </c>
      <c r="BL728" s="132">
        <f t="shared" si="1135"/>
        <v>7.4533545057562531E-2</v>
      </c>
      <c r="BM728" s="133">
        <f t="shared" si="1135"/>
        <v>4.8387096774193547E-2</v>
      </c>
      <c r="BN728" s="130">
        <f t="shared" si="1135"/>
        <v>6.1808954141743699E-2</v>
      </c>
      <c r="BO728" s="131">
        <f t="shared" si="1135"/>
        <v>7.2238419177194688E-2</v>
      </c>
      <c r="BP728" s="132">
        <f t="shared" si="1135"/>
        <v>5.7354301572617949E-2</v>
      </c>
      <c r="BQ728" s="133">
        <f t="shared" si="1135"/>
        <v>6.0105820105820107E-2</v>
      </c>
      <c r="BR728" s="130">
        <f t="shared" si="1135"/>
        <v>6.1244019138755983E-2</v>
      </c>
      <c r="BS728" s="131">
        <f t="shared" si="1135"/>
        <v>0.11562942008486563</v>
      </c>
      <c r="BT728" s="132">
        <f t="shared" si="1135"/>
        <v>3.8875103391232423E-2</v>
      </c>
      <c r="BU728" s="130">
        <f t="shared" si="1135"/>
        <v>8.3557951482479784E-2</v>
      </c>
      <c r="BV728" s="134">
        <f t="shared" si="1135"/>
        <v>5.6302215764620411E-2</v>
      </c>
      <c r="BW728" s="135">
        <f t="shared" si="1135"/>
        <v>8.1782100732293583E-2</v>
      </c>
      <c r="BX728" s="130">
        <f t="shared" si="1135"/>
        <v>6.3194273019007652E-2</v>
      </c>
      <c r="BY728" s="131">
        <f t="shared" si="1135"/>
        <v>4.9871575342465752E-2</v>
      </c>
      <c r="BZ728" s="132">
        <f t="shared" si="1135"/>
        <v>8.3825265643447458E-2</v>
      </c>
      <c r="CA728" s="133">
        <f t="shared" si="1135"/>
        <v>5.5076859447163437E-2</v>
      </c>
      <c r="CB728" s="130">
        <f t="shared" si="1135"/>
        <v>4.8062015503875968E-2</v>
      </c>
      <c r="CC728" s="131">
        <f t="shared" si="1135"/>
        <v>4.5519203413940258E-2</v>
      </c>
      <c r="CD728" s="132">
        <f t="shared" si="1135"/>
        <v>2.880162993146879E-2</v>
      </c>
      <c r="CE728" s="133">
        <f t="shared" si="1135"/>
        <v>9.0948029697315816E-2</v>
      </c>
      <c r="CF728" s="130">
        <f t="shared" si="1135"/>
        <v>5.4222766217870255E-2</v>
      </c>
      <c r="CG728" s="131">
        <f t="shared" si="1135"/>
        <v>6.3246661981728736E-2</v>
      </c>
      <c r="CH728" s="132">
        <f t="shared" si="1135"/>
        <v>6.3424034021063821E-2</v>
      </c>
      <c r="CI728" s="130">
        <f t="shared" si="1135"/>
        <v>5.5136450547540412E-2</v>
      </c>
      <c r="CJ728" s="136">
        <f t="shared" si="1135"/>
        <v>6.2290834502860846E-2</v>
      </c>
      <c r="CK728" s="137">
        <f t="shared" si="1135"/>
        <v>6.4161669602375695E-2</v>
      </c>
    </row>
    <row r="729" spans="1:89" ht="15" thickTop="1" thickBot="1">
      <c r="A729" s="138" t="s">
        <v>23</v>
      </c>
      <c r="B729" s="192">
        <v>2229</v>
      </c>
      <c r="C729" s="193">
        <v>889</v>
      </c>
      <c r="D729" s="194">
        <v>751</v>
      </c>
      <c r="E729" s="195">
        <v>448</v>
      </c>
      <c r="F729" s="192">
        <v>340</v>
      </c>
      <c r="G729" s="196">
        <v>174</v>
      </c>
      <c r="H729" s="194">
        <v>1345</v>
      </c>
      <c r="I729" s="195">
        <v>1290</v>
      </c>
      <c r="J729" s="192">
        <v>108</v>
      </c>
      <c r="K729" s="196">
        <v>269</v>
      </c>
      <c r="L729" s="194">
        <v>137</v>
      </c>
      <c r="M729" s="192">
        <v>673</v>
      </c>
      <c r="N729" s="197">
        <v>815</v>
      </c>
      <c r="O729" s="198">
        <v>1195</v>
      </c>
      <c r="P729" s="192">
        <v>635</v>
      </c>
      <c r="Q729" s="196">
        <v>495</v>
      </c>
      <c r="R729" s="194">
        <v>916</v>
      </c>
      <c r="S729" s="195">
        <v>755</v>
      </c>
      <c r="T729" s="192">
        <v>102</v>
      </c>
      <c r="U729" s="196">
        <v>134</v>
      </c>
      <c r="V729" s="194">
        <v>360</v>
      </c>
      <c r="W729" s="195">
        <v>1240</v>
      </c>
      <c r="X729" s="192">
        <v>442</v>
      </c>
      <c r="Y729" s="196">
        <v>320</v>
      </c>
      <c r="Z729" s="194">
        <v>2020</v>
      </c>
      <c r="AA729" s="192">
        <v>1754</v>
      </c>
      <c r="AB729" s="173">
        <f t="shared" si="1132"/>
        <v>10200</v>
      </c>
      <c r="AC729" s="174">
        <f t="shared" si="1127"/>
        <v>9636</v>
      </c>
      <c r="AE729" s="316"/>
      <c r="AF729" s="117" t="s">
        <v>14</v>
      </c>
      <c r="AG729" s="118" t="s">
        <v>15</v>
      </c>
      <c r="AH729" s="119" t="s">
        <v>14</v>
      </c>
      <c r="AI729" s="120" t="s">
        <v>15</v>
      </c>
      <c r="AJ729" s="117" t="s">
        <v>14</v>
      </c>
      <c r="AK729" s="118" t="s">
        <v>15</v>
      </c>
      <c r="AL729" s="119" t="s">
        <v>14</v>
      </c>
      <c r="AM729" s="120" t="s">
        <v>15</v>
      </c>
      <c r="AN729" s="117" t="s">
        <v>14</v>
      </c>
      <c r="AO729" s="118" t="s">
        <v>15</v>
      </c>
      <c r="AP729" s="119" t="s">
        <v>14</v>
      </c>
      <c r="AQ729" s="117" t="s">
        <v>15</v>
      </c>
      <c r="AR729" s="121" t="s">
        <v>14</v>
      </c>
      <c r="AS729" s="122" t="s">
        <v>15</v>
      </c>
      <c r="AT729" s="117" t="s">
        <v>14</v>
      </c>
      <c r="AU729" s="118" t="s">
        <v>15</v>
      </c>
      <c r="AV729" s="119" t="s">
        <v>14</v>
      </c>
      <c r="AW729" s="120" t="s">
        <v>15</v>
      </c>
      <c r="AX729" s="117" t="s">
        <v>14</v>
      </c>
      <c r="AY729" s="118" t="s">
        <v>15</v>
      </c>
      <c r="AZ729" s="119" t="s">
        <v>14</v>
      </c>
      <c r="BA729" s="120" t="s">
        <v>15</v>
      </c>
      <c r="BB729" s="117" t="s">
        <v>14</v>
      </c>
      <c r="BC729" s="118" t="s">
        <v>15</v>
      </c>
      <c r="BD729" s="28" t="s">
        <v>14</v>
      </c>
      <c r="BE729" s="123" t="s">
        <v>15</v>
      </c>
      <c r="BF729" s="177" t="s">
        <v>14</v>
      </c>
      <c r="BG729" s="178" t="s">
        <v>15</v>
      </c>
      <c r="BI729" s="138" t="s">
        <v>23</v>
      </c>
      <c r="BJ729" s="130">
        <f t="shared" ref="BJ729:CK729" si="1136">B729/B746</f>
        <v>7.418130990415335E-2</v>
      </c>
      <c r="BK729" s="131">
        <f t="shared" si="1136"/>
        <v>4.8757746942357266E-2</v>
      </c>
      <c r="BL729" s="132">
        <f t="shared" si="1136"/>
        <v>7.4533545057562531E-2</v>
      </c>
      <c r="BM729" s="133">
        <f t="shared" si="1136"/>
        <v>5.6451612903225805E-2</v>
      </c>
      <c r="BN729" s="130">
        <f t="shared" si="1136"/>
        <v>6.1627696211709264E-2</v>
      </c>
      <c r="BO729" s="131">
        <f t="shared" si="1136"/>
        <v>5.6365403304178816E-2</v>
      </c>
      <c r="BP729" s="132">
        <f t="shared" si="1136"/>
        <v>6.548517454598568E-2</v>
      </c>
      <c r="BQ729" s="133">
        <f t="shared" si="1136"/>
        <v>5.4603174603174605E-2</v>
      </c>
      <c r="BR729" s="130">
        <f t="shared" si="1136"/>
        <v>5.1674641148325359E-2</v>
      </c>
      <c r="BS729" s="131">
        <f t="shared" si="1136"/>
        <v>9.5120226308345115E-2</v>
      </c>
      <c r="BT729" s="132">
        <f t="shared" si="1136"/>
        <v>3.7772263578715194E-2</v>
      </c>
      <c r="BU729" s="130">
        <f t="shared" si="1136"/>
        <v>7.8870268369858193E-2</v>
      </c>
      <c r="BV729" s="134">
        <f t="shared" si="1136"/>
        <v>5.9208136578278239E-2</v>
      </c>
      <c r="BW729" s="135">
        <f t="shared" si="1136"/>
        <v>6.6800827324053888E-2</v>
      </c>
      <c r="BX729" s="130">
        <f t="shared" si="1136"/>
        <v>7.8375709701308319E-2</v>
      </c>
      <c r="BY729" s="131">
        <f t="shared" si="1136"/>
        <v>5.2975171232876712E-2</v>
      </c>
      <c r="BZ729" s="132">
        <f t="shared" si="1136"/>
        <v>7.2097599370326643E-2</v>
      </c>
      <c r="CA729" s="133">
        <f t="shared" si="1136"/>
        <v>5.2043840904390987E-2</v>
      </c>
      <c r="CB729" s="130">
        <f t="shared" si="1136"/>
        <v>5.2713178294573643E-2</v>
      </c>
      <c r="CC729" s="131">
        <f t="shared" si="1136"/>
        <v>4.7652916073968703E-2</v>
      </c>
      <c r="CD729" s="132">
        <f t="shared" si="1136"/>
        <v>3.3339507316169664E-2</v>
      </c>
      <c r="CE729" s="133">
        <f t="shared" si="1136"/>
        <v>8.8520845231296399E-2</v>
      </c>
      <c r="CF729" s="130">
        <f t="shared" si="1136"/>
        <v>5.4100367197062425E-2</v>
      </c>
      <c r="CG729" s="131">
        <f t="shared" si="1136"/>
        <v>5.621925509486999E-2</v>
      </c>
      <c r="CH729" s="132">
        <f t="shared" si="1136"/>
        <v>6.7111864181534267E-2</v>
      </c>
      <c r="CI729" s="130">
        <f t="shared" si="1136"/>
        <v>6.0976881626977231E-2</v>
      </c>
      <c r="CJ729" s="136">
        <f t="shared" si="1136"/>
        <v>6.4773831372125668E-2</v>
      </c>
      <c r="CK729" s="137">
        <f t="shared" si="1136"/>
        <v>6.1274712417095367E-2</v>
      </c>
    </row>
    <row r="730" spans="1:89" ht="14" thickTop="1">
      <c r="A730" s="147" t="s">
        <v>24</v>
      </c>
      <c r="B730" s="206">
        <v>2486</v>
      </c>
      <c r="C730" s="200">
        <v>1227</v>
      </c>
      <c r="D730" s="201">
        <v>797</v>
      </c>
      <c r="E730" s="202">
        <v>432</v>
      </c>
      <c r="F730" s="199">
        <v>396</v>
      </c>
      <c r="G730" s="203">
        <v>189</v>
      </c>
      <c r="H730" s="201">
        <v>1560</v>
      </c>
      <c r="I730" s="202">
        <v>1345</v>
      </c>
      <c r="J730" s="199">
        <v>138</v>
      </c>
      <c r="K730" s="203">
        <v>285</v>
      </c>
      <c r="L730" s="201">
        <v>148</v>
      </c>
      <c r="M730" s="199">
        <v>878</v>
      </c>
      <c r="N730" s="204">
        <v>732</v>
      </c>
      <c r="O730" s="207">
        <v>1331</v>
      </c>
      <c r="P730" s="199">
        <v>534</v>
      </c>
      <c r="Q730" s="203">
        <v>512</v>
      </c>
      <c r="R730" s="201">
        <v>937</v>
      </c>
      <c r="S730" s="202">
        <v>865</v>
      </c>
      <c r="T730" s="199">
        <v>98</v>
      </c>
      <c r="U730" s="203">
        <v>158</v>
      </c>
      <c r="V730" s="201">
        <v>371</v>
      </c>
      <c r="W730" s="208">
        <v>1464</v>
      </c>
      <c r="X730" s="199">
        <v>492</v>
      </c>
      <c r="Y730" s="203">
        <v>306</v>
      </c>
      <c r="Z730" s="201">
        <v>2050</v>
      </c>
      <c r="AA730" s="199">
        <v>1807</v>
      </c>
      <c r="AB730" s="173">
        <f t="shared" si="1132"/>
        <v>10739</v>
      </c>
      <c r="AC730" s="174">
        <f t="shared" si="1127"/>
        <v>10799</v>
      </c>
      <c r="AE730" s="254" t="str">
        <f>$AE$17</f>
        <v>17:00 - 17:59</v>
      </c>
      <c r="AF730" s="127">
        <f t="shared" ref="AF730:AO732" si="1137">SUMIF($A$9:$A$32,$AE730,B$722:B$745)</f>
        <v>1986</v>
      </c>
      <c r="AG730" s="189">
        <f t="shared" si="1137"/>
        <v>1493</v>
      </c>
      <c r="AH730" s="128">
        <f t="shared" si="1137"/>
        <v>694</v>
      </c>
      <c r="AI730" s="181">
        <f t="shared" si="1137"/>
        <v>624</v>
      </c>
      <c r="AJ730" s="127">
        <f t="shared" si="1137"/>
        <v>430</v>
      </c>
      <c r="AK730" s="129">
        <f t="shared" si="1137"/>
        <v>163</v>
      </c>
      <c r="AL730" s="128">
        <f t="shared" si="1137"/>
        <v>1482</v>
      </c>
      <c r="AM730" s="181">
        <f t="shared" si="1137"/>
        <v>1954</v>
      </c>
      <c r="AN730" s="127">
        <f t="shared" si="1137"/>
        <v>171</v>
      </c>
      <c r="AO730" s="129">
        <f t="shared" si="1137"/>
        <v>151</v>
      </c>
      <c r="AP730" s="128">
        <f t="shared" ref="AP730:AY732" si="1138">SUMIF($A$9:$A$32,$AE730,L$722:L$745)</f>
        <v>375</v>
      </c>
      <c r="AQ730" s="127">
        <f t="shared" si="1138"/>
        <v>494</v>
      </c>
      <c r="AR730" s="180">
        <f t="shared" si="1138"/>
        <v>971</v>
      </c>
      <c r="AS730" s="182">
        <f t="shared" si="1138"/>
        <v>1248</v>
      </c>
      <c r="AT730" s="127">
        <f t="shared" si="1138"/>
        <v>514</v>
      </c>
      <c r="AU730" s="129">
        <f t="shared" si="1138"/>
        <v>703</v>
      </c>
      <c r="AV730" s="128">
        <f t="shared" si="1138"/>
        <v>871</v>
      </c>
      <c r="AW730" s="181">
        <f t="shared" si="1138"/>
        <v>1096</v>
      </c>
      <c r="AX730" s="127">
        <f t="shared" si="1138"/>
        <v>175</v>
      </c>
      <c r="AY730" s="129">
        <f t="shared" si="1138"/>
        <v>211</v>
      </c>
      <c r="AZ730" s="128">
        <f t="shared" ref="AZ730:BE732" si="1139">SUMIF($A$9:$A$32,$AE730,V$722:V$745)</f>
        <v>830</v>
      </c>
      <c r="BA730" s="181">
        <f t="shared" si="1139"/>
        <v>886</v>
      </c>
      <c r="BB730" s="127">
        <f t="shared" si="1139"/>
        <v>634</v>
      </c>
      <c r="BC730" s="129">
        <f t="shared" si="1139"/>
        <v>340</v>
      </c>
      <c r="BD730" s="187">
        <f t="shared" si="1139"/>
        <v>2187</v>
      </c>
      <c r="BE730" s="188">
        <f t="shared" si="1139"/>
        <v>2055</v>
      </c>
      <c r="BF730" s="171">
        <f>AF730+AH730+AJ730+AL730+AN730+AP730+AR730+AT730+AV730+AX730+AZ730+BB730+BD730</f>
        <v>11320</v>
      </c>
      <c r="BG730" s="172">
        <f>AG730+AI730+AK730+AM730+AO730+AQ730+AS730+AU730+AW730+AY730+BA730+BC730+BE730</f>
        <v>11418</v>
      </c>
      <c r="BI730" s="147" t="s">
        <v>24</v>
      </c>
      <c r="BJ730" s="130">
        <f t="shared" ref="BJ730:CK730" si="1140">B730/B746</f>
        <v>8.2734291799787002E-2</v>
      </c>
      <c r="BK730" s="131">
        <f t="shared" si="1140"/>
        <v>6.7295562990182634E-2</v>
      </c>
      <c r="BL730" s="132">
        <f t="shared" si="1140"/>
        <v>7.9098848749503778E-2</v>
      </c>
      <c r="BM730" s="133">
        <f t="shared" si="1140"/>
        <v>5.4435483870967742E-2</v>
      </c>
      <c r="BN730" s="130">
        <f t="shared" si="1140"/>
        <v>7.177814029363784E-2</v>
      </c>
      <c r="BO730" s="131">
        <f t="shared" si="1140"/>
        <v>6.1224489795918366E-2</v>
      </c>
      <c r="BP730" s="132">
        <f t="shared" si="1140"/>
        <v>7.59530649009202E-2</v>
      </c>
      <c r="BQ730" s="133">
        <f t="shared" si="1140"/>
        <v>5.693121693121693E-2</v>
      </c>
      <c r="BR730" s="130">
        <f t="shared" si="1140"/>
        <v>6.6028708133971298E-2</v>
      </c>
      <c r="BS730" s="131">
        <f t="shared" si="1140"/>
        <v>0.10077793493635077</v>
      </c>
      <c r="BT730" s="132">
        <f t="shared" si="1140"/>
        <v>4.0805073063137583E-2</v>
      </c>
      <c r="BU730" s="130">
        <f t="shared" si="1140"/>
        <v>0.10289464432204383</v>
      </c>
      <c r="BV730" s="134">
        <f t="shared" si="1140"/>
        <v>5.3178350889938247E-2</v>
      </c>
      <c r="BW730" s="135">
        <f t="shared" si="1140"/>
        <v>7.4403264575996428E-2</v>
      </c>
      <c r="BX730" s="130">
        <f t="shared" si="1140"/>
        <v>6.5909651937793134E-2</v>
      </c>
      <c r="BY730" s="131">
        <f t="shared" si="1140"/>
        <v>5.4794520547945202E-2</v>
      </c>
      <c r="BZ730" s="132">
        <f t="shared" si="1140"/>
        <v>7.3750491932310119E-2</v>
      </c>
      <c r="CA730" s="133">
        <f t="shared" si="1140"/>
        <v>5.962638726132212E-2</v>
      </c>
      <c r="CB730" s="130">
        <f t="shared" si="1140"/>
        <v>5.0645994832041345E-2</v>
      </c>
      <c r="CC730" s="131">
        <f t="shared" si="1140"/>
        <v>5.6187766714082502E-2</v>
      </c>
      <c r="CD730" s="132">
        <f t="shared" si="1140"/>
        <v>3.4358214484163735E-2</v>
      </c>
      <c r="CE730" s="133">
        <f t="shared" si="1140"/>
        <v>0.10451170759565963</v>
      </c>
      <c r="CF730" s="130">
        <f t="shared" si="1140"/>
        <v>6.02203182374541E-2</v>
      </c>
      <c r="CG730" s="131">
        <f t="shared" si="1140"/>
        <v>5.3759662684469432E-2</v>
      </c>
      <c r="CH730" s="132">
        <f t="shared" si="1140"/>
        <v>6.8108575035715477E-2</v>
      </c>
      <c r="CI730" s="130">
        <f t="shared" si="1140"/>
        <v>6.2819398574656696E-2</v>
      </c>
      <c r="CJ730" s="136">
        <f t="shared" si="1140"/>
        <v>6.8196683833848776E-2</v>
      </c>
      <c r="CK730" s="137">
        <f t="shared" si="1140"/>
        <v>6.8670155603176922E-2</v>
      </c>
    </row>
    <row r="731" spans="1:89">
      <c r="A731" s="138" t="s">
        <v>25</v>
      </c>
      <c r="B731" s="209">
        <v>2086</v>
      </c>
      <c r="C731" s="193">
        <v>1131</v>
      </c>
      <c r="D731" s="194">
        <v>799</v>
      </c>
      <c r="E731" s="195">
        <v>404</v>
      </c>
      <c r="F731" s="192">
        <v>391</v>
      </c>
      <c r="G731" s="196">
        <v>175</v>
      </c>
      <c r="H731" s="194">
        <v>1535</v>
      </c>
      <c r="I731" s="195">
        <v>1193</v>
      </c>
      <c r="J731" s="192">
        <v>121</v>
      </c>
      <c r="K731" s="193">
        <v>217</v>
      </c>
      <c r="L731" s="194">
        <v>170</v>
      </c>
      <c r="M731" s="192">
        <v>905</v>
      </c>
      <c r="N731" s="197">
        <v>872</v>
      </c>
      <c r="O731" s="210">
        <v>1445</v>
      </c>
      <c r="P731" s="192">
        <v>640</v>
      </c>
      <c r="Q731" s="193">
        <v>591</v>
      </c>
      <c r="R731" s="194">
        <v>927</v>
      </c>
      <c r="S731" s="195">
        <v>731</v>
      </c>
      <c r="T731" s="201">
        <v>99</v>
      </c>
      <c r="U731" s="192">
        <v>185</v>
      </c>
      <c r="V731" s="194">
        <v>511</v>
      </c>
      <c r="W731" s="211">
        <v>1148</v>
      </c>
      <c r="X731" s="192">
        <v>534</v>
      </c>
      <c r="Y731" s="196">
        <v>342</v>
      </c>
      <c r="Z731" s="194">
        <v>2011</v>
      </c>
      <c r="AA731" s="192">
        <v>1598</v>
      </c>
      <c r="AB731" s="173">
        <f t="shared" si="1132"/>
        <v>10696</v>
      </c>
      <c r="AC731" s="174">
        <f t="shared" si="1127"/>
        <v>10065</v>
      </c>
      <c r="AE731" s="255" t="str">
        <f>$AE$18</f>
        <v>18:00 - 18:59</v>
      </c>
      <c r="AF731" s="127">
        <f t="shared" si="1137"/>
        <v>2053</v>
      </c>
      <c r="AG731" s="193">
        <f t="shared" si="1137"/>
        <v>1484</v>
      </c>
      <c r="AH731" s="194">
        <f t="shared" si="1137"/>
        <v>619</v>
      </c>
      <c r="AI731" s="195">
        <f t="shared" si="1137"/>
        <v>616</v>
      </c>
      <c r="AJ731" s="192">
        <f t="shared" si="1137"/>
        <v>413</v>
      </c>
      <c r="AK731" s="196">
        <f t="shared" si="1137"/>
        <v>248</v>
      </c>
      <c r="AL731" s="194">
        <f t="shared" si="1137"/>
        <v>1520</v>
      </c>
      <c r="AM731" s="195">
        <f t="shared" si="1137"/>
        <v>1687</v>
      </c>
      <c r="AN731" s="192">
        <f t="shared" si="1137"/>
        <v>186</v>
      </c>
      <c r="AO731" s="196">
        <f t="shared" si="1137"/>
        <v>148</v>
      </c>
      <c r="AP731" s="194">
        <f t="shared" si="1138"/>
        <v>376</v>
      </c>
      <c r="AQ731" s="192">
        <f t="shared" si="1138"/>
        <v>393</v>
      </c>
      <c r="AR731" s="197">
        <f t="shared" si="1138"/>
        <v>1118</v>
      </c>
      <c r="AS731" s="198">
        <f t="shared" si="1138"/>
        <v>1261</v>
      </c>
      <c r="AT731" s="192">
        <f t="shared" si="1138"/>
        <v>511</v>
      </c>
      <c r="AU731" s="196">
        <f t="shared" si="1138"/>
        <v>742</v>
      </c>
      <c r="AV731" s="194">
        <f t="shared" si="1138"/>
        <v>643</v>
      </c>
      <c r="AW731" s="195">
        <f t="shared" si="1138"/>
        <v>1363</v>
      </c>
      <c r="AX731" s="192">
        <f t="shared" si="1138"/>
        <v>137</v>
      </c>
      <c r="AY731" s="196">
        <f t="shared" si="1138"/>
        <v>204</v>
      </c>
      <c r="AZ731" s="194">
        <f t="shared" si="1139"/>
        <v>1042</v>
      </c>
      <c r="BA731" s="195">
        <f t="shared" si="1139"/>
        <v>755</v>
      </c>
      <c r="BB731" s="192">
        <f t="shared" si="1139"/>
        <v>517</v>
      </c>
      <c r="BC731" s="196">
        <f t="shared" si="1139"/>
        <v>377</v>
      </c>
      <c r="BD731" s="194">
        <f t="shared" si="1139"/>
        <v>2226</v>
      </c>
      <c r="BE731" s="192">
        <f t="shared" si="1139"/>
        <v>1996</v>
      </c>
      <c r="BF731" s="173">
        <f>SUM(AF731,AH731,AJ731,AL731,AN731,AP731,AR731,AT731,AV731,AX731,AZ731,BB731,BD731)</f>
        <v>11361</v>
      </c>
      <c r="BG731" s="174">
        <f>SUM(AG731,AI731,AK731,AM731,AO731,AQ731,AS731,AU731,AW731,AY731,BA731,BC731,BE731)</f>
        <v>11274</v>
      </c>
      <c r="BI731" s="138" t="s">
        <v>25</v>
      </c>
      <c r="BJ731" s="130">
        <f t="shared" ref="BJ731:CK731" si="1141">B731/B746</f>
        <v>6.9422257720979763E-2</v>
      </c>
      <c r="BK731" s="131">
        <f t="shared" si="1141"/>
        <v>6.2030384467723361E-2</v>
      </c>
      <c r="BL731" s="132">
        <f t="shared" si="1141"/>
        <v>7.9297340214370779E-2</v>
      </c>
      <c r="BM731" s="133">
        <f t="shared" si="1141"/>
        <v>5.0907258064516132E-2</v>
      </c>
      <c r="BN731" s="130">
        <f t="shared" si="1141"/>
        <v>7.0871850643465656E-2</v>
      </c>
      <c r="BO731" s="131">
        <f t="shared" si="1141"/>
        <v>5.6689342403628121E-2</v>
      </c>
      <c r="BP731" s="132">
        <f t="shared" si="1141"/>
        <v>7.4735868348020845E-2</v>
      </c>
      <c r="BQ731" s="133">
        <f t="shared" si="1141"/>
        <v>5.0497354497354499E-2</v>
      </c>
      <c r="BR731" s="130">
        <f t="shared" si="1141"/>
        <v>5.7894736842105263E-2</v>
      </c>
      <c r="BS731" s="131">
        <f t="shared" si="1141"/>
        <v>7.6732673267326731E-2</v>
      </c>
      <c r="BT731" s="132">
        <f t="shared" si="1141"/>
        <v>4.6870692031982353E-2</v>
      </c>
      <c r="BU731" s="130">
        <f t="shared" si="1141"/>
        <v>0.1060588304230634</v>
      </c>
      <c r="BV731" s="134">
        <f t="shared" si="1141"/>
        <v>6.3349073737740652E-2</v>
      </c>
      <c r="BW731" s="135">
        <f t="shared" si="1141"/>
        <v>8.077589580188943E-2</v>
      </c>
      <c r="BX731" s="130">
        <f t="shared" si="1141"/>
        <v>7.8992841273759565E-2</v>
      </c>
      <c r="BY731" s="131">
        <f t="shared" si="1141"/>
        <v>6.3249143835616445E-2</v>
      </c>
      <c r="BZ731" s="132">
        <f t="shared" si="1141"/>
        <v>7.2963400236127504E-2</v>
      </c>
      <c r="CA731" s="133">
        <f t="shared" si="1141"/>
        <v>5.038946715378783E-2</v>
      </c>
      <c r="CB731" s="130">
        <f t="shared" si="1141"/>
        <v>5.1162790697674418E-2</v>
      </c>
      <c r="CC731" s="131">
        <f t="shared" si="1141"/>
        <v>6.5789473684210523E-2</v>
      </c>
      <c r="CD731" s="132">
        <f t="shared" si="1141"/>
        <v>4.7323578440451937E-2</v>
      </c>
      <c r="CE731" s="133">
        <f t="shared" si="1141"/>
        <v>8.1953169617361502E-2</v>
      </c>
      <c r="CF731" s="130">
        <f t="shared" si="1141"/>
        <v>6.5361077111383115E-2</v>
      </c>
      <c r="CG731" s="131">
        <f t="shared" si="1141"/>
        <v>6.0084328882642306E-2</v>
      </c>
      <c r="CH731" s="132">
        <f t="shared" si="1141"/>
        <v>6.6812850925279915E-2</v>
      </c>
      <c r="CI731" s="130">
        <f t="shared" si="1141"/>
        <v>5.5553624196071613E-2</v>
      </c>
      <c r="CJ731" s="136">
        <f t="shared" si="1141"/>
        <v>6.792361768198589E-2</v>
      </c>
      <c r="CK731" s="137">
        <f t="shared" si="1141"/>
        <v>6.4002696189089339E-2</v>
      </c>
    </row>
    <row r="732" spans="1:89" ht="14" thickBot="1">
      <c r="A732" s="147" t="s">
        <v>26</v>
      </c>
      <c r="B732" s="206">
        <v>1765</v>
      </c>
      <c r="C732" s="200">
        <v>1346</v>
      </c>
      <c r="D732" s="201">
        <v>683</v>
      </c>
      <c r="E732" s="202">
        <v>483</v>
      </c>
      <c r="F732" s="199">
        <v>357</v>
      </c>
      <c r="G732" s="203">
        <v>155</v>
      </c>
      <c r="H732" s="201">
        <v>1571</v>
      </c>
      <c r="I732" s="202">
        <v>1632</v>
      </c>
      <c r="J732" s="199">
        <v>126</v>
      </c>
      <c r="K732" s="200">
        <v>211</v>
      </c>
      <c r="L732" s="201">
        <v>214</v>
      </c>
      <c r="M732" s="199">
        <v>717</v>
      </c>
      <c r="N732" s="204">
        <v>907</v>
      </c>
      <c r="O732" s="207">
        <v>1142</v>
      </c>
      <c r="P732" s="199">
        <v>651</v>
      </c>
      <c r="Q732" s="200">
        <v>536</v>
      </c>
      <c r="R732" s="201">
        <v>913</v>
      </c>
      <c r="S732" s="202">
        <v>864</v>
      </c>
      <c r="T732" s="199">
        <v>92</v>
      </c>
      <c r="U732" s="203">
        <v>196</v>
      </c>
      <c r="V732" s="201">
        <v>567</v>
      </c>
      <c r="W732" s="208">
        <v>937</v>
      </c>
      <c r="X732" s="199">
        <v>538</v>
      </c>
      <c r="Y732" s="203">
        <v>366</v>
      </c>
      <c r="Z732" s="201">
        <v>1936</v>
      </c>
      <c r="AA732" s="199">
        <v>2284</v>
      </c>
      <c r="AB732" s="173">
        <f t="shared" si="1132"/>
        <v>10320</v>
      </c>
      <c r="AC732" s="174">
        <f t="shared" si="1127"/>
        <v>10869</v>
      </c>
      <c r="AE732" s="254" t="str">
        <f>$AE$19</f>
        <v>19:00 - 19:59</v>
      </c>
      <c r="AF732" s="127">
        <f t="shared" si="1137"/>
        <v>2226</v>
      </c>
      <c r="AG732" s="200">
        <f t="shared" si="1137"/>
        <v>1381</v>
      </c>
      <c r="AH732" s="201">
        <f t="shared" si="1137"/>
        <v>563</v>
      </c>
      <c r="AI732" s="202">
        <f t="shared" si="1137"/>
        <v>650</v>
      </c>
      <c r="AJ732" s="199">
        <f t="shared" si="1137"/>
        <v>402</v>
      </c>
      <c r="AK732" s="203">
        <f t="shared" si="1137"/>
        <v>248</v>
      </c>
      <c r="AL732" s="201">
        <f t="shared" si="1137"/>
        <v>1248</v>
      </c>
      <c r="AM732" s="202">
        <f t="shared" si="1137"/>
        <v>1839</v>
      </c>
      <c r="AN732" s="199">
        <f t="shared" si="1137"/>
        <v>165</v>
      </c>
      <c r="AO732" s="203">
        <f t="shared" si="1137"/>
        <v>112</v>
      </c>
      <c r="AP732" s="201">
        <f t="shared" si="1138"/>
        <v>309</v>
      </c>
      <c r="AQ732" s="199">
        <f t="shared" si="1138"/>
        <v>391</v>
      </c>
      <c r="AR732" s="204">
        <f t="shared" si="1138"/>
        <v>1025</v>
      </c>
      <c r="AS732" s="205">
        <f t="shared" si="1138"/>
        <v>1092</v>
      </c>
      <c r="AT732" s="199">
        <f t="shared" si="1138"/>
        <v>409</v>
      </c>
      <c r="AU732" s="203">
        <f t="shared" si="1138"/>
        <v>814</v>
      </c>
      <c r="AV732" s="201">
        <f t="shared" si="1138"/>
        <v>661</v>
      </c>
      <c r="AW732" s="202">
        <f t="shared" si="1138"/>
        <v>1289</v>
      </c>
      <c r="AX732" s="199">
        <f t="shared" si="1138"/>
        <v>102</v>
      </c>
      <c r="AY732" s="203">
        <f t="shared" si="1138"/>
        <v>234</v>
      </c>
      <c r="AZ732" s="201">
        <f t="shared" si="1139"/>
        <v>1089</v>
      </c>
      <c r="BA732" s="202">
        <f t="shared" si="1139"/>
        <v>752</v>
      </c>
      <c r="BB732" s="199">
        <f t="shared" si="1139"/>
        <v>591</v>
      </c>
      <c r="BC732" s="203">
        <f t="shared" si="1139"/>
        <v>431</v>
      </c>
      <c r="BD732" s="201">
        <f t="shared" si="1139"/>
        <v>1841</v>
      </c>
      <c r="BE732" s="199">
        <f t="shared" si="1139"/>
        <v>2132</v>
      </c>
      <c r="BF732" s="173">
        <f>SUM(AF732,AH732,AJ732,AL732,AN732,AP732,AR732,AT732,AV732,AX732,AZ732,BB732,BD732)</f>
        <v>10631</v>
      </c>
      <c r="BG732" s="174">
        <f>SUM(AG732,AI732,AK732,AM732,AO732,AQ732,AS732,AU732,AW732,AY732,BA732,BC732,BE732)</f>
        <v>11365</v>
      </c>
      <c r="BI732" s="147" t="s">
        <v>26</v>
      </c>
      <c r="BJ732" s="130">
        <f t="shared" ref="BJ732:CK732" si="1142">B732/B746</f>
        <v>5.8739350372736955E-2</v>
      </c>
      <c r="BK732" s="131">
        <f t="shared" si="1142"/>
        <v>7.3822190533647775E-2</v>
      </c>
      <c r="BL732" s="132">
        <f t="shared" si="1142"/>
        <v>6.7784835252084161E-2</v>
      </c>
      <c r="BM732" s="133">
        <f t="shared" si="1142"/>
        <v>6.0861895161290321E-2</v>
      </c>
      <c r="BN732" s="130">
        <f t="shared" si="1142"/>
        <v>6.4709081022294723E-2</v>
      </c>
      <c r="BO732" s="131">
        <f t="shared" si="1142"/>
        <v>5.0210560414642044E-2</v>
      </c>
      <c r="BP732" s="132">
        <f t="shared" si="1142"/>
        <v>7.6488631384195926E-2</v>
      </c>
      <c r="BQ732" s="133">
        <f t="shared" si="1142"/>
        <v>6.9079365079365074E-2</v>
      </c>
      <c r="BR732" s="130">
        <f t="shared" si="1142"/>
        <v>6.0287081339712917E-2</v>
      </c>
      <c r="BS732" s="131">
        <f t="shared" si="1142"/>
        <v>7.4611032531824606E-2</v>
      </c>
      <c r="BT732" s="132">
        <f t="shared" si="1142"/>
        <v>5.9001929969671907E-2</v>
      </c>
      <c r="BU732" s="130">
        <f t="shared" si="1142"/>
        <v>8.4026719793741947E-2</v>
      </c>
      <c r="BV732" s="134">
        <f t="shared" si="1142"/>
        <v>6.5891754449691239E-2</v>
      </c>
      <c r="BW732" s="135">
        <f t="shared" si="1142"/>
        <v>6.383811280675275E-2</v>
      </c>
      <c r="BX732" s="130">
        <f t="shared" si="1142"/>
        <v>8.0350530733152306E-2</v>
      </c>
      <c r="BY732" s="131">
        <f t="shared" si="1142"/>
        <v>5.7363013698630137E-2</v>
      </c>
      <c r="BZ732" s="132">
        <f t="shared" si="1142"/>
        <v>7.1861471861471862E-2</v>
      </c>
      <c r="CA732" s="133">
        <f t="shared" si="1142"/>
        <v>5.9557455021713654E-2</v>
      </c>
      <c r="CB732" s="130">
        <f t="shared" si="1142"/>
        <v>4.7545219638242896E-2</v>
      </c>
      <c r="CC732" s="131">
        <f t="shared" si="1142"/>
        <v>6.9701280227596016E-2</v>
      </c>
      <c r="CD732" s="132">
        <f t="shared" si="1142"/>
        <v>5.2509724022967219E-2</v>
      </c>
      <c r="CE732" s="133">
        <f t="shared" si="1142"/>
        <v>6.6890348372358646E-2</v>
      </c>
      <c r="CF732" s="130">
        <f t="shared" si="1142"/>
        <v>6.5850673194614448E-2</v>
      </c>
      <c r="CG732" s="131">
        <f t="shared" si="1142"/>
        <v>6.4300773014757548E-2</v>
      </c>
      <c r="CH732" s="132">
        <f t="shared" si="1142"/>
        <v>6.4321073789826905E-2</v>
      </c>
      <c r="CI732" s="130">
        <f t="shared" si="1142"/>
        <v>7.9402051103771951E-2</v>
      </c>
      <c r="CJ732" s="136">
        <f t="shared" si="1142"/>
        <v>6.5535876447091843E-2</v>
      </c>
      <c r="CK732" s="137">
        <f t="shared" si="1142"/>
        <v>6.9115281160378739E-2</v>
      </c>
    </row>
    <row r="733" spans="1:89" ht="15" thickTop="1" thickBot="1">
      <c r="A733" s="138" t="s">
        <v>27</v>
      </c>
      <c r="B733" s="209">
        <v>1674</v>
      </c>
      <c r="C733" s="193">
        <v>1301</v>
      </c>
      <c r="D733" s="194">
        <v>581</v>
      </c>
      <c r="E733" s="195">
        <v>488</v>
      </c>
      <c r="F733" s="192">
        <v>319</v>
      </c>
      <c r="G733" s="196">
        <v>156</v>
      </c>
      <c r="H733" s="194">
        <v>1531</v>
      </c>
      <c r="I733" s="195">
        <v>1475</v>
      </c>
      <c r="J733" s="192">
        <v>132</v>
      </c>
      <c r="K733" s="193">
        <v>160</v>
      </c>
      <c r="L733" s="194">
        <v>233</v>
      </c>
      <c r="M733" s="192">
        <v>567</v>
      </c>
      <c r="N733" s="197">
        <v>942</v>
      </c>
      <c r="O733" s="210">
        <v>1078</v>
      </c>
      <c r="P733" s="192">
        <v>581</v>
      </c>
      <c r="Q733" s="193">
        <v>550</v>
      </c>
      <c r="R733" s="194">
        <v>814</v>
      </c>
      <c r="S733" s="195">
        <v>916</v>
      </c>
      <c r="T733" s="192">
        <v>126</v>
      </c>
      <c r="U733" s="196">
        <v>125</v>
      </c>
      <c r="V733" s="194">
        <v>682</v>
      </c>
      <c r="W733" s="211">
        <v>929</v>
      </c>
      <c r="X733" s="192">
        <v>542</v>
      </c>
      <c r="Y733" s="196">
        <v>293</v>
      </c>
      <c r="Z733" s="194">
        <v>2102</v>
      </c>
      <c r="AA733" s="192">
        <v>2180</v>
      </c>
      <c r="AB733" s="173">
        <f t="shared" si="1132"/>
        <v>10259</v>
      </c>
      <c r="AC733" s="174">
        <f t="shared" si="1127"/>
        <v>10218</v>
      </c>
      <c r="AE733" s="253" t="s">
        <v>13</v>
      </c>
      <c r="AF733" s="20">
        <f t="shared" ref="AF733:BG733" si="1143">SUM(AF730:AF732)</f>
        <v>6265</v>
      </c>
      <c r="AG733" s="21">
        <f t="shared" si="1143"/>
        <v>4358</v>
      </c>
      <c r="AH733" s="20">
        <f t="shared" si="1143"/>
        <v>1876</v>
      </c>
      <c r="AI733" s="21">
        <f t="shared" si="1143"/>
        <v>1890</v>
      </c>
      <c r="AJ733" s="20">
        <f t="shared" si="1143"/>
        <v>1245</v>
      </c>
      <c r="AK733" s="21">
        <f t="shared" si="1143"/>
        <v>659</v>
      </c>
      <c r="AL733" s="20">
        <f t="shared" si="1143"/>
        <v>4250</v>
      </c>
      <c r="AM733" s="21">
        <f t="shared" si="1143"/>
        <v>5480</v>
      </c>
      <c r="AN733" s="20">
        <f t="shared" si="1143"/>
        <v>522</v>
      </c>
      <c r="AO733" s="21">
        <f t="shared" si="1143"/>
        <v>411</v>
      </c>
      <c r="AP733" s="20">
        <f t="shared" si="1143"/>
        <v>1060</v>
      </c>
      <c r="AQ733" s="21">
        <f t="shared" si="1143"/>
        <v>1278</v>
      </c>
      <c r="AR733" s="20">
        <f t="shared" si="1143"/>
        <v>3114</v>
      </c>
      <c r="AS733" s="21">
        <f t="shared" si="1143"/>
        <v>3601</v>
      </c>
      <c r="AT733" s="20">
        <f t="shared" si="1143"/>
        <v>1434</v>
      </c>
      <c r="AU733" s="21">
        <f t="shared" si="1143"/>
        <v>2259</v>
      </c>
      <c r="AV733" s="20">
        <f t="shared" si="1143"/>
        <v>2175</v>
      </c>
      <c r="AW733" s="21">
        <f t="shared" si="1143"/>
        <v>3748</v>
      </c>
      <c r="AX733" s="20">
        <f t="shared" si="1143"/>
        <v>414</v>
      </c>
      <c r="AY733" s="21">
        <f t="shared" si="1143"/>
        <v>649</v>
      </c>
      <c r="AZ733" s="20">
        <f t="shared" si="1143"/>
        <v>2961</v>
      </c>
      <c r="BA733" s="21">
        <f t="shared" si="1143"/>
        <v>2393</v>
      </c>
      <c r="BB733" s="20">
        <f t="shared" si="1143"/>
        <v>1742</v>
      </c>
      <c r="BC733" s="21">
        <f t="shared" si="1143"/>
        <v>1148</v>
      </c>
      <c r="BD733" s="20">
        <f t="shared" si="1143"/>
        <v>6254</v>
      </c>
      <c r="BE733" s="21">
        <f t="shared" si="1143"/>
        <v>6183</v>
      </c>
      <c r="BF733" s="175">
        <f t="shared" si="1143"/>
        <v>33312</v>
      </c>
      <c r="BG733" s="176">
        <f t="shared" si="1143"/>
        <v>34057</v>
      </c>
      <c r="BI733" s="138" t="s">
        <v>27</v>
      </c>
      <c r="BJ733" s="130">
        <f t="shared" ref="BJ733:CK733" si="1144">B733/B746</f>
        <v>5.5710862619808309E-2</v>
      </c>
      <c r="BK733" s="131">
        <f t="shared" si="1144"/>
        <v>7.1354138101244996E-2</v>
      </c>
      <c r="BL733" s="132">
        <f t="shared" si="1144"/>
        <v>5.7661770543866613E-2</v>
      </c>
      <c r="BM733" s="133">
        <f t="shared" si="1144"/>
        <v>6.1491935483870969E-2</v>
      </c>
      <c r="BN733" s="130">
        <f t="shared" si="1144"/>
        <v>5.7821279680986042E-2</v>
      </c>
      <c r="BO733" s="131">
        <f t="shared" si="1144"/>
        <v>5.0534499514091349E-2</v>
      </c>
      <c r="BP733" s="132">
        <f t="shared" si="1144"/>
        <v>7.4541116899556947E-2</v>
      </c>
      <c r="BQ733" s="133">
        <f t="shared" si="1144"/>
        <v>6.2433862433862432E-2</v>
      </c>
      <c r="BR733" s="130">
        <f t="shared" si="1144"/>
        <v>6.3157894736842107E-2</v>
      </c>
      <c r="BS733" s="131">
        <f t="shared" si="1144"/>
        <v>5.6577086280056574E-2</v>
      </c>
      <c r="BT733" s="132">
        <f t="shared" si="1144"/>
        <v>6.4240419079128752E-2</v>
      </c>
      <c r="BU733" s="130">
        <f t="shared" si="1144"/>
        <v>6.6447908121410992E-2</v>
      </c>
      <c r="BV733" s="134">
        <f t="shared" si="1144"/>
        <v>6.8434435161641841E-2</v>
      </c>
      <c r="BW733" s="135">
        <f t="shared" si="1144"/>
        <v>6.0260495276426858E-2</v>
      </c>
      <c r="BX733" s="130">
        <f t="shared" si="1144"/>
        <v>7.1710688718834861E-2</v>
      </c>
      <c r="BY733" s="131">
        <f t="shared" si="1144"/>
        <v>5.8861301369863013E-2</v>
      </c>
      <c r="BZ733" s="132">
        <f t="shared" si="1144"/>
        <v>6.4069264069264067E-2</v>
      </c>
      <c r="CA733" s="133">
        <f t="shared" si="1144"/>
        <v>6.314193148135383E-2</v>
      </c>
      <c r="CB733" s="130">
        <f t="shared" si="1144"/>
        <v>6.5116279069767441E-2</v>
      </c>
      <c r="CC733" s="131">
        <f t="shared" si="1144"/>
        <v>4.4452347083926029E-2</v>
      </c>
      <c r="CD733" s="132">
        <f t="shared" si="1144"/>
        <v>6.3159844415632521E-2</v>
      </c>
      <c r="CE733" s="133">
        <f t="shared" si="1144"/>
        <v>6.6319246145059962E-2</v>
      </c>
      <c r="CF733" s="130">
        <f t="shared" si="1144"/>
        <v>6.6340269277845781E-2</v>
      </c>
      <c r="CG733" s="131">
        <f t="shared" si="1144"/>
        <v>5.1475755446240334E-2</v>
      </c>
      <c r="CH733" s="132">
        <f t="shared" si="1144"/>
        <v>6.9836207182962892E-2</v>
      </c>
      <c r="CI733" s="130">
        <f t="shared" si="1144"/>
        <v>7.5786546149834863E-2</v>
      </c>
      <c r="CJ733" s="136">
        <f t="shared" si="1144"/>
        <v>6.5148503533984034E-2</v>
      </c>
      <c r="CK733" s="137">
        <f t="shared" si="1144"/>
        <v>6.4975613478401875E-2</v>
      </c>
    </row>
    <row r="734" spans="1:89" ht="14" thickTop="1">
      <c r="A734" s="147" t="s">
        <v>28</v>
      </c>
      <c r="B734" s="206">
        <v>1633</v>
      </c>
      <c r="C734" s="200">
        <v>1254</v>
      </c>
      <c r="D734" s="201">
        <v>576</v>
      </c>
      <c r="E734" s="202">
        <v>456</v>
      </c>
      <c r="F734" s="199">
        <v>369</v>
      </c>
      <c r="G734" s="203">
        <v>207</v>
      </c>
      <c r="H734" s="201">
        <v>1439</v>
      </c>
      <c r="I734" s="202">
        <v>2041</v>
      </c>
      <c r="J734" s="199">
        <v>150</v>
      </c>
      <c r="K734" s="200">
        <v>164</v>
      </c>
      <c r="L734" s="201">
        <v>382</v>
      </c>
      <c r="M734" s="199">
        <v>513</v>
      </c>
      <c r="N734" s="204">
        <v>1132</v>
      </c>
      <c r="O734" s="207">
        <v>1247</v>
      </c>
      <c r="P734" s="199">
        <v>685</v>
      </c>
      <c r="Q734" s="200">
        <v>634</v>
      </c>
      <c r="R734" s="201">
        <v>863</v>
      </c>
      <c r="S734" s="202">
        <v>1016</v>
      </c>
      <c r="T734" s="199">
        <v>148</v>
      </c>
      <c r="U734" s="203">
        <v>137</v>
      </c>
      <c r="V734" s="201">
        <v>795</v>
      </c>
      <c r="W734" s="208">
        <v>885</v>
      </c>
      <c r="X734" s="199">
        <v>626</v>
      </c>
      <c r="Y734" s="203">
        <v>287</v>
      </c>
      <c r="Z734" s="201">
        <v>2152</v>
      </c>
      <c r="AA734" s="199">
        <v>1835</v>
      </c>
      <c r="AB734" s="173">
        <f t="shared" si="1132"/>
        <v>10950</v>
      </c>
      <c r="AC734" s="174">
        <f t="shared" si="1127"/>
        <v>10676</v>
      </c>
      <c r="BI734" s="147" t="s">
        <v>28</v>
      </c>
      <c r="BJ734" s="130">
        <f t="shared" ref="BJ734:CK734" si="1145">B734/B746</f>
        <v>5.4346379126730564E-2</v>
      </c>
      <c r="BK734" s="131">
        <f t="shared" si="1145"/>
        <v>6.8776394449624301E-2</v>
      </c>
      <c r="BL734" s="132">
        <f t="shared" si="1145"/>
        <v>5.7165541881699089E-2</v>
      </c>
      <c r="BM734" s="133">
        <f t="shared" si="1145"/>
        <v>5.7459677419354836E-2</v>
      </c>
      <c r="BN734" s="130">
        <f t="shared" si="1145"/>
        <v>6.6884176182707991E-2</v>
      </c>
      <c r="BO734" s="131">
        <f t="shared" si="1145"/>
        <v>6.7055393586005832E-2</v>
      </c>
      <c r="BP734" s="132">
        <f t="shared" si="1145"/>
        <v>7.0061833584887281E-2</v>
      </c>
      <c r="BQ734" s="133">
        <f t="shared" si="1145"/>
        <v>8.6391534391534394E-2</v>
      </c>
      <c r="BR734" s="130">
        <f t="shared" si="1145"/>
        <v>7.1770334928229665E-2</v>
      </c>
      <c r="BS734" s="131">
        <f t="shared" si="1145"/>
        <v>5.7991513437057989E-2</v>
      </c>
      <c r="BT734" s="132">
        <f t="shared" si="1145"/>
        <v>0.10532120209539564</v>
      </c>
      <c r="BU734" s="130">
        <f t="shared" si="1145"/>
        <v>6.0119535919371851E-2</v>
      </c>
      <c r="BV734" s="134">
        <f t="shared" si="1145"/>
        <v>8.2237559026516527E-2</v>
      </c>
      <c r="BW734" s="135">
        <f t="shared" si="1145"/>
        <v>6.9707641567443676E-2</v>
      </c>
      <c r="BX734" s="130">
        <f t="shared" si="1145"/>
        <v>8.4547025425820779E-2</v>
      </c>
      <c r="BY734" s="131">
        <f t="shared" si="1145"/>
        <v>6.7851027397260275E-2</v>
      </c>
      <c r="BZ734" s="132">
        <f t="shared" si="1145"/>
        <v>6.7926013380558842E-2</v>
      </c>
      <c r="CA734" s="133">
        <f t="shared" si="1145"/>
        <v>7.003515544220032E-2</v>
      </c>
      <c r="CB734" s="130">
        <f t="shared" si="1145"/>
        <v>7.6485788113695094E-2</v>
      </c>
      <c r="CC734" s="131">
        <f t="shared" si="1145"/>
        <v>4.8719772403982932E-2</v>
      </c>
      <c r="CD734" s="132">
        <f t="shared" si="1145"/>
        <v>7.3624745323208007E-2</v>
      </c>
      <c r="CE734" s="133">
        <f t="shared" si="1145"/>
        <v>6.3178183894917195E-2</v>
      </c>
      <c r="CF734" s="130">
        <f t="shared" si="1145"/>
        <v>7.6621787025703797E-2</v>
      </c>
      <c r="CG734" s="131">
        <f t="shared" si="1145"/>
        <v>5.0421644413211522E-2</v>
      </c>
      <c r="CH734" s="132">
        <f t="shared" si="1145"/>
        <v>7.1497391939931557E-2</v>
      </c>
      <c r="CI734" s="130">
        <f t="shared" si="1145"/>
        <v>6.3792803754562838E-2</v>
      </c>
      <c r="CJ734" s="136">
        <f t="shared" si="1145"/>
        <v>6.9536613090664307E-2</v>
      </c>
      <c r="CK734" s="137">
        <f t="shared" si="1145"/>
        <v>6.7888006409808022E-2</v>
      </c>
    </row>
    <row r="735" spans="1:89">
      <c r="A735" s="138" t="s">
        <v>29</v>
      </c>
      <c r="B735" s="209">
        <v>1912</v>
      </c>
      <c r="C735" s="193">
        <v>1642</v>
      </c>
      <c r="D735" s="194">
        <v>749</v>
      </c>
      <c r="E735" s="195">
        <v>662</v>
      </c>
      <c r="F735" s="192">
        <v>404</v>
      </c>
      <c r="G735" s="196">
        <v>231</v>
      </c>
      <c r="H735" s="194">
        <v>1453</v>
      </c>
      <c r="I735" s="195">
        <v>1784</v>
      </c>
      <c r="J735" s="192">
        <v>148</v>
      </c>
      <c r="K735" s="193">
        <v>158</v>
      </c>
      <c r="L735" s="194">
        <v>312</v>
      </c>
      <c r="M735" s="192">
        <v>449</v>
      </c>
      <c r="N735" s="197">
        <v>1087</v>
      </c>
      <c r="O735" s="210">
        <v>1057</v>
      </c>
      <c r="P735" s="192">
        <v>661</v>
      </c>
      <c r="Q735" s="193">
        <v>596</v>
      </c>
      <c r="R735" s="194">
        <v>933</v>
      </c>
      <c r="S735" s="195">
        <v>1207</v>
      </c>
      <c r="T735" s="192">
        <v>169</v>
      </c>
      <c r="U735" s="196">
        <v>162</v>
      </c>
      <c r="V735" s="194">
        <v>884</v>
      </c>
      <c r="W735" s="211">
        <v>900</v>
      </c>
      <c r="X735" s="192">
        <v>618</v>
      </c>
      <c r="Y735" s="196">
        <v>341</v>
      </c>
      <c r="Z735" s="194">
        <v>2247</v>
      </c>
      <c r="AA735" s="192">
        <v>2165</v>
      </c>
      <c r="AB735" s="173">
        <f t="shared" si="1132"/>
        <v>11577</v>
      </c>
      <c r="AC735" s="174">
        <f t="shared" si="1127"/>
        <v>11354</v>
      </c>
      <c r="BI735" s="138" t="s">
        <v>29</v>
      </c>
      <c r="BJ735" s="130">
        <f t="shared" ref="BJ735:CK735" si="1146">B735/B746</f>
        <v>6.3631522896698614E-2</v>
      </c>
      <c r="BK735" s="131">
        <f t="shared" si="1146"/>
        <v>9.0056490977897224E-2</v>
      </c>
      <c r="BL735" s="132">
        <f t="shared" si="1146"/>
        <v>7.4335053592695516E-2</v>
      </c>
      <c r="BM735" s="133">
        <f t="shared" si="1146"/>
        <v>8.3417338709677422E-2</v>
      </c>
      <c r="BN735" s="130">
        <f t="shared" si="1146"/>
        <v>7.3228203733913352E-2</v>
      </c>
      <c r="BO735" s="131">
        <f t="shared" si="1146"/>
        <v>7.4829931972789115E-2</v>
      </c>
      <c r="BP735" s="132">
        <f t="shared" si="1146"/>
        <v>7.0743463654510924E-2</v>
      </c>
      <c r="BQ735" s="133">
        <f t="shared" si="1146"/>
        <v>7.5513227513227518E-2</v>
      </c>
      <c r="BR735" s="130">
        <f t="shared" si="1146"/>
        <v>7.0813397129186606E-2</v>
      </c>
      <c r="BS735" s="131">
        <f t="shared" si="1146"/>
        <v>5.586987270155587E-2</v>
      </c>
      <c r="BT735" s="132">
        <f t="shared" si="1146"/>
        <v>8.6021505376344093E-2</v>
      </c>
      <c r="BU735" s="130">
        <f t="shared" si="1146"/>
        <v>5.2619242939177309E-2</v>
      </c>
      <c r="BV735" s="134">
        <f t="shared" si="1146"/>
        <v>7.8968398111151472E-2</v>
      </c>
      <c r="BW735" s="135">
        <f t="shared" si="1146"/>
        <v>5.908658952428867E-2</v>
      </c>
      <c r="BX735" s="130">
        <f t="shared" si="1146"/>
        <v>8.1584793878054798E-2</v>
      </c>
      <c r="BY735" s="131">
        <f t="shared" si="1146"/>
        <v>6.3784246575342471E-2</v>
      </c>
      <c r="BZ735" s="132">
        <f t="shared" si="1146"/>
        <v>7.3435655253837079E-2</v>
      </c>
      <c r="CA735" s="133">
        <f t="shared" si="1146"/>
        <v>8.3201213207417107E-2</v>
      </c>
      <c r="CB735" s="130">
        <f t="shared" si="1146"/>
        <v>8.7338501291989667E-2</v>
      </c>
      <c r="CC735" s="131">
        <f t="shared" si="1146"/>
        <v>5.7610241820768134E-2</v>
      </c>
      <c r="CD735" s="132">
        <f t="shared" si="1146"/>
        <v>8.1867012409705495E-2</v>
      </c>
      <c r="CE735" s="133">
        <f t="shared" si="1146"/>
        <v>6.4249000571102222E-2</v>
      </c>
      <c r="CF735" s="130">
        <f t="shared" si="1146"/>
        <v>7.564259485924113E-2</v>
      </c>
      <c r="CG735" s="131">
        <f t="shared" si="1146"/>
        <v>5.9908643710470839E-2</v>
      </c>
      <c r="CH735" s="132">
        <f t="shared" si="1146"/>
        <v>7.4653642978172036E-2</v>
      </c>
      <c r="CI735" s="130">
        <f t="shared" si="1146"/>
        <v>7.5265079089170864E-2</v>
      </c>
      <c r="CJ735" s="136">
        <f t="shared" si="1146"/>
        <v>7.3518298607362628E-2</v>
      </c>
      <c r="CK735" s="137">
        <f t="shared" si="1146"/>
        <v>7.2199365378134164E-2</v>
      </c>
    </row>
    <row r="736" spans="1:89">
      <c r="A736" s="147" t="s">
        <v>30</v>
      </c>
      <c r="B736" s="206">
        <v>1986</v>
      </c>
      <c r="C736" s="200">
        <v>1493</v>
      </c>
      <c r="D736" s="201">
        <v>694</v>
      </c>
      <c r="E736" s="202">
        <v>624</v>
      </c>
      <c r="F736" s="199">
        <v>430</v>
      </c>
      <c r="G736" s="203">
        <v>163</v>
      </c>
      <c r="H736" s="201">
        <v>1482</v>
      </c>
      <c r="I736" s="202">
        <v>1954</v>
      </c>
      <c r="J736" s="199">
        <v>171</v>
      </c>
      <c r="K736" s="200">
        <v>151</v>
      </c>
      <c r="L736" s="201">
        <v>375</v>
      </c>
      <c r="M736" s="199">
        <v>494</v>
      </c>
      <c r="N736" s="204">
        <v>971</v>
      </c>
      <c r="O736" s="207">
        <v>1248</v>
      </c>
      <c r="P736" s="199">
        <v>514</v>
      </c>
      <c r="Q736" s="200">
        <v>703</v>
      </c>
      <c r="R736" s="201">
        <v>871</v>
      </c>
      <c r="S736" s="202">
        <v>1096</v>
      </c>
      <c r="T736" s="199">
        <v>175</v>
      </c>
      <c r="U736" s="203">
        <v>211</v>
      </c>
      <c r="V736" s="201">
        <v>830</v>
      </c>
      <c r="W736" s="208">
        <v>886</v>
      </c>
      <c r="X736" s="199">
        <v>634</v>
      </c>
      <c r="Y736" s="203">
        <v>340</v>
      </c>
      <c r="Z736" s="201">
        <v>2187</v>
      </c>
      <c r="AA736" s="199">
        <v>2055</v>
      </c>
      <c r="AB736" s="173">
        <f t="shared" si="1132"/>
        <v>11320</v>
      </c>
      <c r="AC736" s="174">
        <f t="shared" si="1127"/>
        <v>11418</v>
      </c>
      <c r="BI736" s="147" t="s">
        <v>30</v>
      </c>
      <c r="BJ736" s="130">
        <f t="shared" ref="BJ736:CK736" si="1147">B736/B746</f>
        <v>6.609424920127796E-2</v>
      </c>
      <c r="BK736" s="131">
        <f t="shared" si="1147"/>
        <v>8.1884495146163555E-2</v>
      </c>
      <c r="BL736" s="132">
        <f t="shared" si="1147"/>
        <v>6.8876538308852722E-2</v>
      </c>
      <c r="BM736" s="133">
        <f t="shared" si="1147"/>
        <v>7.8629032258064516E-2</v>
      </c>
      <c r="BN736" s="130">
        <f t="shared" si="1147"/>
        <v>7.7940909914808773E-2</v>
      </c>
      <c r="BO736" s="131">
        <f t="shared" si="1147"/>
        <v>5.2802073210236479E-2</v>
      </c>
      <c r="BP736" s="132">
        <f t="shared" si="1147"/>
        <v>7.2155411655874191E-2</v>
      </c>
      <c r="BQ736" s="133">
        <f t="shared" si="1147"/>
        <v>8.2708994708994704E-2</v>
      </c>
      <c r="BR736" s="130">
        <f t="shared" si="1147"/>
        <v>8.1818181818181818E-2</v>
      </c>
      <c r="BS736" s="131">
        <f t="shared" si="1147"/>
        <v>5.3394625176803392E-2</v>
      </c>
      <c r="BT736" s="132">
        <f t="shared" si="1147"/>
        <v>0.10339123242349049</v>
      </c>
      <c r="BU736" s="130">
        <f t="shared" si="1147"/>
        <v>5.7892886440876597E-2</v>
      </c>
      <c r="BV736" s="134">
        <f t="shared" si="1147"/>
        <v>7.054122775154377E-2</v>
      </c>
      <c r="BW736" s="135">
        <f t="shared" si="1147"/>
        <v>6.9763541841355026E-2</v>
      </c>
      <c r="BX736" s="130">
        <f t="shared" si="1147"/>
        <v>6.344112564798815E-2</v>
      </c>
      <c r="BY736" s="131">
        <f t="shared" si="1147"/>
        <v>7.5235445205479451E-2</v>
      </c>
      <c r="BZ736" s="132">
        <f t="shared" si="1147"/>
        <v>6.8555686737504923E-2</v>
      </c>
      <c r="CA736" s="133">
        <f t="shared" si="1147"/>
        <v>7.5549734610877509E-2</v>
      </c>
      <c r="CB736" s="130">
        <f t="shared" si="1147"/>
        <v>9.0439276485788117E-2</v>
      </c>
      <c r="CC736" s="131">
        <f t="shared" si="1147"/>
        <v>7.5035561877667134E-2</v>
      </c>
      <c r="CD736" s="132">
        <f t="shared" si="1147"/>
        <v>7.6866086312280049E-2</v>
      </c>
      <c r="CE736" s="133">
        <f t="shared" si="1147"/>
        <v>6.3249571673329522E-2</v>
      </c>
      <c r="CF736" s="130">
        <f t="shared" si="1147"/>
        <v>7.7600979192166464E-2</v>
      </c>
      <c r="CG736" s="131">
        <f t="shared" si="1147"/>
        <v>5.9732958538299366E-2</v>
      </c>
      <c r="CH736" s="132">
        <f t="shared" si="1147"/>
        <v>7.266022126980963E-2</v>
      </c>
      <c r="CI736" s="130">
        <f t="shared" si="1147"/>
        <v>7.1440987310968193E-2</v>
      </c>
      <c r="CJ736" s="136">
        <f t="shared" si="1147"/>
        <v>7.1886252071810042E-2</v>
      </c>
      <c r="CK736" s="137">
        <f t="shared" si="1147"/>
        <v>7.2606337316147254E-2</v>
      </c>
    </row>
    <row r="737" spans="1:89">
      <c r="A737" s="138" t="s">
        <v>31</v>
      </c>
      <c r="B737" s="209">
        <v>2053</v>
      </c>
      <c r="C737" s="193">
        <v>1484</v>
      </c>
      <c r="D737" s="194">
        <v>619</v>
      </c>
      <c r="E737" s="195">
        <v>616</v>
      </c>
      <c r="F737" s="192">
        <v>413</v>
      </c>
      <c r="G737" s="196">
        <v>248</v>
      </c>
      <c r="H737" s="194">
        <v>1520</v>
      </c>
      <c r="I737" s="195">
        <v>1687</v>
      </c>
      <c r="J737" s="192">
        <v>186</v>
      </c>
      <c r="K737" s="193">
        <v>148</v>
      </c>
      <c r="L737" s="194">
        <v>376</v>
      </c>
      <c r="M737" s="192">
        <v>393</v>
      </c>
      <c r="N737" s="197">
        <v>1118</v>
      </c>
      <c r="O737" s="210">
        <v>1261</v>
      </c>
      <c r="P737" s="192">
        <v>511</v>
      </c>
      <c r="Q737" s="193">
        <v>742</v>
      </c>
      <c r="R737" s="194">
        <v>643</v>
      </c>
      <c r="S737" s="195">
        <v>1363</v>
      </c>
      <c r="T737" s="192">
        <v>137</v>
      </c>
      <c r="U737" s="196">
        <v>204</v>
      </c>
      <c r="V737" s="194">
        <v>1042</v>
      </c>
      <c r="W737" s="211">
        <v>755</v>
      </c>
      <c r="X737" s="192">
        <v>517</v>
      </c>
      <c r="Y737" s="196">
        <v>377</v>
      </c>
      <c r="Z737" s="194">
        <v>2226</v>
      </c>
      <c r="AA737" s="192">
        <v>1996</v>
      </c>
      <c r="AB737" s="173">
        <f t="shared" si="1132"/>
        <v>11361</v>
      </c>
      <c r="AC737" s="174">
        <f t="shared" si="1127"/>
        <v>11274</v>
      </c>
      <c r="BI737" s="138" t="s">
        <v>31</v>
      </c>
      <c r="BJ737" s="130">
        <f t="shared" ref="BJ737:CK737" si="1148">B737/B746</f>
        <v>6.8324014909478162E-2</v>
      </c>
      <c r="BK737" s="131">
        <f t="shared" si="1148"/>
        <v>8.1390884659682985E-2</v>
      </c>
      <c r="BL737" s="132">
        <f t="shared" si="1148"/>
        <v>6.1433108376339821E-2</v>
      </c>
      <c r="BM737" s="133">
        <f t="shared" si="1148"/>
        <v>7.7620967741935484E-2</v>
      </c>
      <c r="BN737" s="130">
        <f t="shared" si="1148"/>
        <v>7.4859525104223307E-2</v>
      </c>
      <c r="BO737" s="131">
        <f t="shared" si="1148"/>
        <v>8.0336896663427276E-2</v>
      </c>
      <c r="BP737" s="132">
        <f t="shared" si="1148"/>
        <v>7.4005550416281221E-2</v>
      </c>
      <c r="BQ737" s="133">
        <f t="shared" si="1148"/>
        <v>7.1407407407407406E-2</v>
      </c>
      <c r="BR737" s="130">
        <f t="shared" si="1148"/>
        <v>8.899521531100478E-2</v>
      </c>
      <c r="BS737" s="131">
        <f t="shared" si="1148"/>
        <v>5.2333804809052337E-2</v>
      </c>
      <c r="BT737" s="132">
        <f t="shared" si="1148"/>
        <v>0.1036669423766198</v>
      </c>
      <c r="BU737" s="130">
        <f t="shared" si="1148"/>
        <v>4.6056486581507093E-2</v>
      </c>
      <c r="BV737" s="134">
        <f t="shared" si="1148"/>
        <v>8.1220486741736292E-2</v>
      </c>
      <c r="BW737" s="135">
        <f t="shared" si="1148"/>
        <v>7.0490245402202473E-2</v>
      </c>
      <c r="BX737" s="130">
        <f t="shared" si="1148"/>
        <v>6.3070846704517403E-2</v>
      </c>
      <c r="BY737" s="131">
        <f t="shared" si="1148"/>
        <v>7.9409246575342471E-2</v>
      </c>
      <c r="BZ737" s="132">
        <f t="shared" si="1148"/>
        <v>5.0609996064541522E-2</v>
      </c>
      <c r="CA737" s="133">
        <f t="shared" si="1148"/>
        <v>9.3954642586337636E-2</v>
      </c>
      <c r="CB737" s="130">
        <f t="shared" si="1148"/>
        <v>7.0801033591731261E-2</v>
      </c>
      <c r="CC737" s="131">
        <f t="shared" si="1148"/>
        <v>7.254623044096728E-2</v>
      </c>
      <c r="CD737" s="132">
        <f t="shared" si="1148"/>
        <v>9.6499351731802185E-2</v>
      </c>
      <c r="CE737" s="133">
        <f t="shared" si="1148"/>
        <v>5.3897772701313539E-2</v>
      </c>
      <c r="CF737" s="130">
        <f t="shared" si="1148"/>
        <v>6.3280293757649944E-2</v>
      </c>
      <c r="CG737" s="131">
        <f t="shared" si="1148"/>
        <v>6.6233309908643706E-2</v>
      </c>
      <c r="CH737" s="132">
        <f t="shared" si="1148"/>
        <v>7.3955945380245192E-2</v>
      </c>
      <c r="CI737" s="130">
        <f t="shared" si="1148"/>
        <v>6.9389883539023117E-2</v>
      </c>
      <c r="CJ737" s="136">
        <f t="shared" si="1148"/>
        <v>7.2146617472423499E-2</v>
      </c>
      <c r="CK737" s="137">
        <f t="shared" si="1148"/>
        <v>7.1690650455617802E-2</v>
      </c>
    </row>
    <row r="738" spans="1:89">
      <c r="A738" s="147" t="s">
        <v>32</v>
      </c>
      <c r="B738" s="206">
        <v>2226</v>
      </c>
      <c r="C738" s="200">
        <v>1381</v>
      </c>
      <c r="D738" s="201">
        <v>563</v>
      </c>
      <c r="E738" s="202">
        <v>650</v>
      </c>
      <c r="F738" s="199">
        <v>402</v>
      </c>
      <c r="G738" s="203">
        <v>248</v>
      </c>
      <c r="H738" s="201">
        <v>1248</v>
      </c>
      <c r="I738" s="202">
        <v>1839</v>
      </c>
      <c r="J738" s="199">
        <v>165</v>
      </c>
      <c r="K738" s="200">
        <v>112</v>
      </c>
      <c r="L738" s="201">
        <v>309</v>
      </c>
      <c r="M738" s="199">
        <v>391</v>
      </c>
      <c r="N738" s="204">
        <v>1025</v>
      </c>
      <c r="O738" s="207">
        <v>1092</v>
      </c>
      <c r="P738" s="199">
        <v>409</v>
      </c>
      <c r="Q738" s="200">
        <v>814</v>
      </c>
      <c r="R738" s="201">
        <v>661</v>
      </c>
      <c r="S738" s="202">
        <v>1289</v>
      </c>
      <c r="T738" s="199">
        <v>102</v>
      </c>
      <c r="U738" s="203">
        <v>234</v>
      </c>
      <c r="V738" s="201">
        <v>1089</v>
      </c>
      <c r="W738" s="208">
        <v>752</v>
      </c>
      <c r="X738" s="199">
        <v>591</v>
      </c>
      <c r="Y738" s="203">
        <v>431</v>
      </c>
      <c r="Z738" s="201">
        <v>1841</v>
      </c>
      <c r="AA738" s="199">
        <v>2132</v>
      </c>
      <c r="AB738" s="173">
        <f t="shared" si="1132"/>
        <v>10631</v>
      </c>
      <c r="AC738" s="174">
        <f t="shared" si="1127"/>
        <v>11365</v>
      </c>
      <c r="BI738" s="147" t="s">
        <v>32</v>
      </c>
      <c r="BJ738" s="130">
        <f t="shared" ref="BJ738:CK738" si="1149">B738/B746</f>
        <v>7.4081469648562298E-2</v>
      </c>
      <c r="BK738" s="131">
        <f t="shared" si="1149"/>
        <v>7.5741786869961053E-2</v>
      </c>
      <c r="BL738" s="132">
        <f t="shared" si="1149"/>
        <v>5.5875347360063519E-2</v>
      </c>
      <c r="BM738" s="133">
        <f t="shared" si="1149"/>
        <v>8.1905241935483875E-2</v>
      </c>
      <c r="BN738" s="130">
        <f t="shared" si="1149"/>
        <v>7.2865687873844481E-2</v>
      </c>
      <c r="BO738" s="131">
        <f t="shared" si="1149"/>
        <v>8.0336896663427276E-2</v>
      </c>
      <c r="BP738" s="132">
        <f t="shared" si="1149"/>
        <v>6.0762451920736163E-2</v>
      </c>
      <c r="BQ738" s="133">
        <f t="shared" si="1149"/>
        <v>7.7841269841269836E-2</v>
      </c>
      <c r="BR738" s="130">
        <f t="shared" si="1149"/>
        <v>7.8947368421052627E-2</v>
      </c>
      <c r="BS738" s="131">
        <f t="shared" si="1149"/>
        <v>3.9603960396039604E-2</v>
      </c>
      <c r="BT738" s="132">
        <f t="shared" si="1149"/>
        <v>8.5194375516956161E-2</v>
      </c>
      <c r="BU738" s="130">
        <f t="shared" si="1149"/>
        <v>4.5822102425876012E-2</v>
      </c>
      <c r="BV738" s="134">
        <f t="shared" si="1149"/>
        <v>7.4464220849981833E-2</v>
      </c>
      <c r="BW738" s="135">
        <f t="shared" si="1149"/>
        <v>6.1043099111185647E-2</v>
      </c>
      <c r="BX738" s="130">
        <f t="shared" si="1149"/>
        <v>5.0481362626511969E-2</v>
      </c>
      <c r="BY738" s="131">
        <f t="shared" si="1149"/>
        <v>8.7114726027397255E-2</v>
      </c>
      <c r="BZ738" s="132">
        <f t="shared" si="1149"/>
        <v>5.2026761117670212E-2</v>
      </c>
      <c r="CA738" s="133">
        <f t="shared" si="1149"/>
        <v>8.8853656855311228E-2</v>
      </c>
      <c r="CB738" s="130">
        <f t="shared" si="1149"/>
        <v>5.2713178294573643E-2</v>
      </c>
      <c r="CC738" s="131">
        <f t="shared" si="1149"/>
        <v>8.321479374110953E-2</v>
      </c>
      <c r="CD738" s="132">
        <f t="shared" si="1149"/>
        <v>0.10085200963141322</v>
      </c>
      <c r="CE738" s="133">
        <f t="shared" si="1149"/>
        <v>5.368360936607653E-2</v>
      </c>
      <c r="CF738" s="130">
        <f t="shared" si="1149"/>
        <v>7.2337821297429619E-2</v>
      </c>
      <c r="CG738" s="131">
        <f t="shared" si="1149"/>
        <v>7.5720309205903016E-2</v>
      </c>
      <c r="CH738" s="132">
        <f t="shared" si="1149"/>
        <v>6.1164822751586433E-2</v>
      </c>
      <c r="CI738" s="130">
        <f t="shared" si="1149"/>
        <v>7.411785155571006E-2</v>
      </c>
      <c r="CJ738" s="136">
        <f t="shared" si="1149"/>
        <v>6.7510843266379211E-2</v>
      </c>
      <c r="CK738" s="137">
        <f t="shared" si="1149"/>
        <v>7.2269313679980157E-2</v>
      </c>
    </row>
    <row r="739" spans="1:89">
      <c r="A739" s="138" t="s">
        <v>33</v>
      </c>
      <c r="B739" s="209">
        <v>2079</v>
      </c>
      <c r="C739" s="193">
        <v>1038</v>
      </c>
      <c r="D739" s="194">
        <v>473</v>
      </c>
      <c r="E739" s="195">
        <v>543</v>
      </c>
      <c r="F739" s="192">
        <v>315</v>
      </c>
      <c r="G739" s="196">
        <v>215</v>
      </c>
      <c r="H739" s="194">
        <v>1218</v>
      </c>
      <c r="I739" s="195">
        <v>1506</v>
      </c>
      <c r="J739" s="192">
        <v>171</v>
      </c>
      <c r="K739" s="193">
        <v>113</v>
      </c>
      <c r="L739" s="194">
        <v>274</v>
      </c>
      <c r="M739" s="192">
        <v>307</v>
      </c>
      <c r="N739" s="197">
        <v>864</v>
      </c>
      <c r="O739" s="210">
        <v>1104</v>
      </c>
      <c r="P739" s="192">
        <v>357</v>
      </c>
      <c r="Q739" s="193">
        <v>811</v>
      </c>
      <c r="R739" s="194">
        <v>537</v>
      </c>
      <c r="S739" s="195">
        <v>1101</v>
      </c>
      <c r="T739" s="192">
        <v>93</v>
      </c>
      <c r="U739" s="196">
        <v>239</v>
      </c>
      <c r="V739" s="194">
        <v>1173</v>
      </c>
      <c r="W739" s="211">
        <v>556</v>
      </c>
      <c r="X739" s="192">
        <v>436</v>
      </c>
      <c r="Y739" s="196">
        <v>463</v>
      </c>
      <c r="Z739" s="194">
        <v>1598</v>
      </c>
      <c r="AA739" s="192">
        <v>1775</v>
      </c>
      <c r="AB739" s="173">
        <f t="shared" si="1132"/>
        <v>9588</v>
      </c>
      <c r="AC739" s="174">
        <f t="shared" si="1127"/>
        <v>9771</v>
      </c>
      <c r="BI739" s="138" t="s">
        <v>33</v>
      </c>
      <c r="BJ739" s="130">
        <f t="shared" ref="BJ739:CK739" si="1150">B739/B746</f>
        <v>6.9189297124600632E-2</v>
      </c>
      <c r="BK739" s="131">
        <f t="shared" si="1150"/>
        <v>5.6929742774090936E-2</v>
      </c>
      <c r="BL739" s="132">
        <f t="shared" si="1150"/>
        <v>4.6943231441048033E-2</v>
      </c>
      <c r="BM739" s="133">
        <f t="shared" si="1150"/>
        <v>6.8422379032258063E-2</v>
      </c>
      <c r="BN739" s="130">
        <f t="shared" si="1150"/>
        <v>5.7096247960848286E-2</v>
      </c>
      <c r="BO739" s="131">
        <f t="shared" si="1150"/>
        <v>6.964690638160026E-2</v>
      </c>
      <c r="BP739" s="132">
        <f t="shared" si="1150"/>
        <v>5.9301816057256929E-2</v>
      </c>
      <c r="BQ739" s="133">
        <f t="shared" si="1150"/>
        <v>6.3746031746031745E-2</v>
      </c>
      <c r="BR739" s="130">
        <f t="shared" si="1150"/>
        <v>8.1818181818181818E-2</v>
      </c>
      <c r="BS739" s="131">
        <f t="shared" si="1150"/>
        <v>3.9957567185289956E-2</v>
      </c>
      <c r="BT739" s="132">
        <f t="shared" si="1150"/>
        <v>7.5544527157430388E-2</v>
      </c>
      <c r="BU739" s="130">
        <f t="shared" si="1150"/>
        <v>3.5977967889370681E-2</v>
      </c>
      <c r="BV739" s="134">
        <f t="shared" si="1150"/>
        <v>6.2767889575009075E-2</v>
      </c>
      <c r="BW739" s="135">
        <f t="shared" si="1150"/>
        <v>6.1713902398121752E-2</v>
      </c>
      <c r="BX739" s="130">
        <f t="shared" si="1150"/>
        <v>4.406319427301901E-2</v>
      </c>
      <c r="BY739" s="131">
        <f t="shared" si="1150"/>
        <v>8.6793664383561647E-2</v>
      </c>
      <c r="BZ739" s="132">
        <f t="shared" si="1150"/>
        <v>4.2266824085005907E-2</v>
      </c>
      <c r="CA739" s="133">
        <f t="shared" si="1150"/>
        <v>7.5894395808919837E-2</v>
      </c>
      <c r="CB739" s="130">
        <f t="shared" si="1150"/>
        <v>4.8062015503875968E-2</v>
      </c>
      <c r="CC739" s="131">
        <f t="shared" si="1150"/>
        <v>8.4992887624466579E-2</v>
      </c>
      <c r="CD739" s="132">
        <f t="shared" si="1150"/>
        <v>0.10863122800518614</v>
      </c>
      <c r="CE739" s="133">
        <f t="shared" si="1150"/>
        <v>3.9691604797258709E-2</v>
      </c>
      <c r="CF739" s="130">
        <f t="shared" si="1150"/>
        <v>5.3365973072215425E-2</v>
      </c>
      <c r="CG739" s="131">
        <f t="shared" si="1150"/>
        <v>8.1342234715390024E-2</v>
      </c>
      <c r="CH739" s="132">
        <f t="shared" si="1150"/>
        <v>5.3091464832718697E-2</v>
      </c>
      <c r="CI739" s="130">
        <f t="shared" si="1150"/>
        <v>6.1706935511906834E-2</v>
      </c>
      <c r="CJ739" s="136">
        <f t="shared" si="1150"/>
        <v>6.0887401489798119E-2</v>
      </c>
      <c r="CK739" s="137">
        <f t="shared" si="1150"/>
        <v>6.2133168848841722E-2</v>
      </c>
    </row>
    <row r="740" spans="1:89">
      <c r="A740" s="147" t="s">
        <v>34</v>
      </c>
      <c r="B740" s="206">
        <v>261</v>
      </c>
      <c r="C740" s="200">
        <v>1046</v>
      </c>
      <c r="D740" s="201">
        <v>117</v>
      </c>
      <c r="E740" s="202">
        <v>450</v>
      </c>
      <c r="F740" s="199">
        <v>114</v>
      </c>
      <c r="G740" s="203">
        <v>205</v>
      </c>
      <c r="H740" s="201">
        <v>422</v>
      </c>
      <c r="I740" s="202">
        <v>1331</v>
      </c>
      <c r="J740" s="199">
        <v>82</v>
      </c>
      <c r="K740" s="200">
        <v>82</v>
      </c>
      <c r="L740" s="201">
        <v>142</v>
      </c>
      <c r="M740" s="199">
        <v>205</v>
      </c>
      <c r="N740" s="204">
        <v>589</v>
      </c>
      <c r="O740" s="207">
        <v>703</v>
      </c>
      <c r="P740" s="199">
        <v>208</v>
      </c>
      <c r="Q740" s="200">
        <v>667</v>
      </c>
      <c r="R740" s="201">
        <v>378</v>
      </c>
      <c r="S740" s="202">
        <v>878</v>
      </c>
      <c r="T740" s="199">
        <v>83</v>
      </c>
      <c r="U740" s="203">
        <v>138</v>
      </c>
      <c r="V740" s="201">
        <v>1213</v>
      </c>
      <c r="W740" s="208">
        <v>432</v>
      </c>
      <c r="X740" s="199">
        <v>334</v>
      </c>
      <c r="Y740" s="203">
        <v>406</v>
      </c>
      <c r="Z740" s="201">
        <v>1154</v>
      </c>
      <c r="AA740" s="199">
        <v>1691</v>
      </c>
      <c r="AB740" s="173">
        <f t="shared" si="1132"/>
        <v>5097</v>
      </c>
      <c r="AC740" s="174">
        <f t="shared" si="1127"/>
        <v>8234</v>
      </c>
      <c r="BI740" s="147" t="s">
        <v>34</v>
      </c>
      <c r="BJ740" s="130">
        <f t="shared" ref="BJ740:CK740" si="1151">B740/B746</f>
        <v>8.6861022364217253E-3</v>
      </c>
      <c r="BK740" s="131">
        <f t="shared" si="1151"/>
        <v>5.736850765096254E-2</v>
      </c>
      <c r="BL740" s="132">
        <f t="shared" si="1151"/>
        <v>1.1611750694720127E-2</v>
      </c>
      <c r="BM740" s="133">
        <f t="shared" si="1151"/>
        <v>5.6703629032258063E-2</v>
      </c>
      <c r="BN740" s="130">
        <f t="shared" si="1151"/>
        <v>2.0663404023926048E-2</v>
      </c>
      <c r="BO740" s="131">
        <f t="shared" si="1151"/>
        <v>6.6407515387107222E-2</v>
      </c>
      <c r="BP740" s="132">
        <f t="shared" si="1151"/>
        <v>2.0546277812941233E-2</v>
      </c>
      <c r="BQ740" s="133">
        <f t="shared" si="1151"/>
        <v>5.6338624338624341E-2</v>
      </c>
      <c r="BR740" s="130">
        <f t="shared" si="1151"/>
        <v>3.9234449760765552E-2</v>
      </c>
      <c r="BS740" s="131">
        <f t="shared" si="1151"/>
        <v>2.8995756718528994E-2</v>
      </c>
      <c r="BT740" s="132">
        <f t="shared" si="1151"/>
        <v>3.9150813344361733E-2</v>
      </c>
      <c r="BU740" s="130">
        <f t="shared" si="1151"/>
        <v>2.4024375952185633E-2</v>
      </c>
      <c r="BV740" s="134">
        <f t="shared" si="1151"/>
        <v>4.2789683981111513E-2</v>
      </c>
      <c r="BW740" s="135">
        <f t="shared" si="1151"/>
        <v>3.9297892559673545E-2</v>
      </c>
      <c r="BX740" s="130">
        <f t="shared" si="1151"/>
        <v>2.567267341397186E-2</v>
      </c>
      <c r="BY740" s="131">
        <f t="shared" si="1151"/>
        <v>7.1382705479452052E-2</v>
      </c>
      <c r="BZ740" s="132">
        <f t="shared" si="1151"/>
        <v>2.9752066115702479E-2</v>
      </c>
      <c r="CA740" s="133">
        <f t="shared" si="1151"/>
        <v>6.0522506376232167E-2</v>
      </c>
      <c r="CB740" s="130">
        <f t="shared" si="1151"/>
        <v>4.2894056847545221E-2</v>
      </c>
      <c r="CC740" s="131">
        <f t="shared" si="1151"/>
        <v>4.9075391180654342E-2</v>
      </c>
      <c r="CD740" s="132">
        <f t="shared" si="1151"/>
        <v>0.11233561770698278</v>
      </c>
      <c r="CE740" s="133">
        <f t="shared" si="1151"/>
        <v>3.0839520274129069E-2</v>
      </c>
      <c r="CF740" s="130">
        <f t="shared" si="1151"/>
        <v>4.0881272949816402E-2</v>
      </c>
      <c r="CG740" s="131">
        <f t="shared" si="1151"/>
        <v>7.1328179901616301E-2</v>
      </c>
      <c r="CH740" s="132">
        <f t="shared" si="1151"/>
        <v>3.8340144190836901E-2</v>
      </c>
      <c r="CI740" s="130">
        <f t="shared" si="1151"/>
        <v>5.8786719972188421E-2</v>
      </c>
      <c r="CJ740" s="136">
        <f t="shared" si="1151"/>
        <v>3.2367864559188678E-2</v>
      </c>
      <c r="CK740" s="137">
        <f t="shared" si="1151"/>
        <v>5.2359483399996187E-2</v>
      </c>
    </row>
    <row r="741" spans="1:89">
      <c r="A741" s="138" t="s">
        <v>35</v>
      </c>
      <c r="B741" s="209">
        <v>0</v>
      </c>
      <c r="C741" s="193">
        <v>589</v>
      </c>
      <c r="D741" s="194">
        <v>1</v>
      </c>
      <c r="E741" s="195">
        <v>232</v>
      </c>
      <c r="F741" s="192">
        <v>1</v>
      </c>
      <c r="G741" s="196">
        <v>58</v>
      </c>
      <c r="H741" s="194">
        <v>12</v>
      </c>
      <c r="I741" s="195">
        <v>495</v>
      </c>
      <c r="J741" s="192">
        <v>15</v>
      </c>
      <c r="K741" s="193">
        <v>40</v>
      </c>
      <c r="L741" s="194">
        <v>17</v>
      </c>
      <c r="M741" s="192">
        <v>15</v>
      </c>
      <c r="N741" s="197">
        <v>47</v>
      </c>
      <c r="O741" s="210">
        <v>90</v>
      </c>
      <c r="P741" s="192">
        <v>41</v>
      </c>
      <c r="Q741" s="193">
        <v>91</v>
      </c>
      <c r="R741" s="194">
        <v>47</v>
      </c>
      <c r="S741" s="195">
        <v>21</v>
      </c>
      <c r="T741" s="192">
        <v>5</v>
      </c>
      <c r="U741" s="196">
        <v>2</v>
      </c>
      <c r="V741" s="194">
        <v>1</v>
      </c>
      <c r="W741" s="211">
        <v>11</v>
      </c>
      <c r="X741" s="192">
        <v>39</v>
      </c>
      <c r="Y741" s="196">
        <v>4</v>
      </c>
      <c r="Z741" s="194">
        <v>0</v>
      </c>
      <c r="AA741" s="192">
        <v>15</v>
      </c>
      <c r="AB741" s="173">
        <f t="shared" si="1132"/>
        <v>226</v>
      </c>
      <c r="AC741" s="174">
        <f t="shared" si="1127"/>
        <v>1663</v>
      </c>
      <c r="BI741" s="138" t="s">
        <v>35</v>
      </c>
      <c r="BJ741" s="130">
        <f t="shared" ref="BJ741:CK741" si="1152">B741/B746</f>
        <v>0</v>
      </c>
      <c r="BK741" s="131">
        <f t="shared" si="1152"/>
        <v>3.2304064059672025E-2</v>
      </c>
      <c r="BL741" s="132">
        <f t="shared" si="1152"/>
        <v>9.9245732433505355E-5</v>
      </c>
      <c r="BM741" s="133">
        <f t="shared" si="1152"/>
        <v>2.9233870967741934E-2</v>
      </c>
      <c r="BN741" s="130">
        <f t="shared" si="1152"/>
        <v>1.8125793003443902E-4</v>
      </c>
      <c r="BO741" s="131">
        <f t="shared" si="1152"/>
        <v>1.8788467768059605E-2</v>
      </c>
      <c r="BP741" s="132">
        <f t="shared" si="1152"/>
        <v>5.8425434539169385E-4</v>
      </c>
      <c r="BQ741" s="133">
        <f t="shared" si="1152"/>
        <v>2.0952380952380951E-2</v>
      </c>
      <c r="BR741" s="130">
        <f t="shared" si="1152"/>
        <v>7.1770334928229667E-3</v>
      </c>
      <c r="BS741" s="131">
        <f t="shared" si="1152"/>
        <v>1.4144271570014143E-2</v>
      </c>
      <c r="BT741" s="132">
        <f t="shared" si="1152"/>
        <v>4.6870692031982355E-3</v>
      </c>
      <c r="BU741" s="130">
        <f t="shared" si="1152"/>
        <v>1.757881167233095E-3</v>
      </c>
      <c r="BV741" s="134">
        <f t="shared" si="1152"/>
        <v>3.4144569560479476E-3</v>
      </c>
      <c r="BW741" s="135">
        <f t="shared" si="1152"/>
        <v>5.0310246520207953E-3</v>
      </c>
      <c r="BX741" s="130">
        <f t="shared" si="1152"/>
        <v>5.060478894100222E-3</v>
      </c>
      <c r="BY741" s="131">
        <f t="shared" si="1152"/>
        <v>9.7388698630136994E-3</v>
      </c>
      <c r="BZ741" s="132">
        <f t="shared" si="1152"/>
        <v>3.6993309720582449E-3</v>
      </c>
      <c r="CA741" s="133">
        <f t="shared" si="1152"/>
        <v>1.4475770317777625E-3</v>
      </c>
      <c r="CB741" s="130">
        <f t="shared" si="1152"/>
        <v>2.5839793281653748E-3</v>
      </c>
      <c r="CC741" s="131">
        <f t="shared" si="1152"/>
        <v>7.1123755334281653E-4</v>
      </c>
      <c r="CD741" s="132">
        <f t="shared" si="1152"/>
        <v>9.2609742544915726E-5</v>
      </c>
      <c r="CE741" s="133">
        <f t="shared" si="1152"/>
        <v>7.8526556253569386E-4</v>
      </c>
      <c r="CF741" s="130">
        <f t="shared" si="1152"/>
        <v>4.7735618115055077E-3</v>
      </c>
      <c r="CG741" s="131">
        <f t="shared" si="1152"/>
        <v>7.0274068868587491E-4</v>
      </c>
      <c r="CH741" s="132">
        <f t="shared" si="1152"/>
        <v>0</v>
      </c>
      <c r="CI741" s="130">
        <f t="shared" si="1152"/>
        <v>5.2146706066400134E-4</v>
      </c>
      <c r="CJ741" s="136">
        <f t="shared" si="1152"/>
        <v>1.4351848911863137E-3</v>
      </c>
      <c r="CK741" s="137">
        <f t="shared" si="1152"/>
        <v>1.05749114518088E-2</v>
      </c>
    </row>
    <row r="742" spans="1:89">
      <c r="A742" s="147" t="s">
        <v>36</v>
      </c>
      <c r="B742" s="206">
        <v>0</v>
      </c>
      <c r="C742" s="200">
        <v>0</v>
      </c>
      <c r="D742" s="201">
        <v>0</v>
      </c>
      <c r="E742" s="202">
        <v>0</v>
      </c>
      <c r="F742" s="199">
        <v>0</v>
      </c>
      <c r="G742" s="203">
        <v>0</v>
      </c>
      <c r="H742" s="201">
        <v>0</v>
      </c>
      <c r="I742" s="202">
        <v>0</v>
      </c>
      <c r="J742" s="199">
        <v>0</v>
      </c>
      <c r="K742" s="203">
        <v>0</v>
      </c>
      <c r="L742" s="201">
        <v>0</v>
      </c>
      <c r="M742" s="199">
        <v>0</v>
      </c>
      <c r="N742" s="204">
        <v>0</v>
      </c>
      <c r="O742" s="207">
        <v>0</v>
      </c>
      <c r="P742" s="199">
        <v>0</v>
      </c>
      <c r="Q742" s="203">
        <v>0</v>
      </c>
      <c r="R742" s="201">
        <v>0</v>
      </c>
      <c r="S742" s="202">
        <v>0</v>
      </c>
      <c r="T742" s="199">
        <v>0</v>
      </c>
      <c r="U742" s="203">
        <v>0</v>
      </c>
      <c r="V742" s="201">
        <v>0</v>
      </c>
      <c r="W742" s="202">
        <v>0</v>
      </c>
      <c r="X742" s="199">
        <v>0</v>
      </c>
      <c r="Y742" s="203">
        <v>0</v>
      </c>
      <c r="Z742" s="201">
        <v>0</v>
      </c>
      <c r="AA742" s="199">
        <v>0</v>
      </c>
      <c r="AB742" s="173">
        <f t="shared" si="1132"/>
        <v>0</v>
      </c>
      <c r="AC742" s="174">
        <f t="shared" si="1127"/>
        <v>0</v>
      </c>
      <c r="BI742" s="147" t="s">
        <v>36</v>
      </c>
      <c r="BJ742" s="130">
        <f t="shared" ref="BJ742:CK742" si="1153">B742/B746</f>
        <v>0</v>
      </c>
      <c r="BK742" s="131">
        <f t="shared" si="1153"/>
        <v>0</v>
      </c>
      <c r="BL742" s="132">
        <f t="shared" si="1153"/>
        <v>0</v>
      </c>
      <c r="BM742" s="133">
        <f t="shared" si="1153"/>
        <v>0</v>
      </c>
      <c r="BN742" s="130">
        <f t="shared" si="1153"/>
        <v>0</v>
      </c>
      <c r="BO742" s="131">
        <f t="shared" si="1153"/>
        <v>0</v>
      </c>
      <c r="BP742" s="132">
        <f t="shared" si="1153"/>
        <v>0</v>
      </c>
      <c r="BQ742" s="133">
        <f t="shared" si="1153"/>
        <v>0</v>
      </c>
      <c r="BR742" s="130">
        <f t="shared" si="1153"/>
        <v>0</v>
      </c>
      <c r="BS742" s="131">
        <f t="shared" si="1153"/>
        <v>0</v>
      </c>
      <c r="BT742" s="132">
        <f t="shared" si="1153"/>
        <v>0</v>
      </c>
      <c r="BU742" s="130">
        <f t="shared" si="1153"/>
        <v>0</v>
      </c>
      <c r="BV742" s="134">
        <f t="shared" si="1153"/>
        <v>0</v>
      </c>
      <c r="BW742" s="135">
        <f t="shared" si="1153"/>
        <v>0</v>
      </c>
      <c r="BX742" s="130">
        <f t="shared" si="1153"/>
        <v>0</v>
      </c>
      <c r="BY742" s="131">
        <f t="shared" si="1153"/>
        <v>0</v>
      </c>
      <c r="BZ742" s="132">
        <f t="shared" si="1153"/>
        <v>0</v>
      </c>
      <c r="CA742" s="133">
        <f t="shared" si="1153"/>
        <v>0</v>
      </c>
      <c r="CB742" s="130">
        <f t="shared" si="1153"/>
        <v>0</v>
      </c>
      <c r="CC742" s="131">
        <f t="shared" si="1153"/>
        <v>0</v>
      </c>
      <c r="CD742" s="132">
        <f t="shared" si="1153"/>
        <v>0</v>
      </c>
      <c r="CE742" s="133">
        <f t="shared" si="1153"/>
        <v>0</v>
      </c>
      <c r="CF742" s="130">
        <f t="shared" si="1153"/>
        <v>0</v>
      </c>
      <c r="CG742" s="131">
        <f t="shared" si="1153"/>
        <v>0</v>
      </c>
      <c r="CH742" s="132">
        <f t="shared" si="1153"/>
        <v>0</v>
      </c>
      <c r="CI742" s="130">
        <f t="shared" si="1153"/>
        <v>0</v>
      </c>
      <c r="CJ742" s="136">
        <f t="shared" si="1153"/>
        <v>0</v>
      </c>
      <c r="CK742" s="137">
        <f t="shared" si="1153"/>
        <v>0</v>
      </c>
    </row>
    <row r="743" spans="1:89">
      <c r="A743" s="138" t="s">
        <v>37</v>
      </c>
      <c r="B743" s="60">
        <v>0</v>
      </c>
      <c r="C743" s="61">
        <v>0</v>
      </c>
      <c r="D743" s="140">
        <v>0</v>
      </c>
      <c r="E743" s="141">
        <v>0</v>
      </c>
      <c r="F743" s="139">
        <v>0</v>
      </c>
      <c r="G743" s="142">
        <v>0</v>
      </c>
      <c r="H743" s="140">
        <v>0</v>
      </c>
      <c r="I743" s="141">
        <v>0</v>
      </c>
      <c r="J743" s="139">
        <v>0</v>
      </c>
      <c r="K743" s="142">
        <v>0</v>
      </c>
      <c r="L743" s="140">
        <v>0</v>
      </c>
      <c r="M743" s="139">
        <v>0</v>
      </c>
      <c r="N743" s="143">
        <v>0</v>
      </c>
      <c r="O743" s="144">
        <v>0</v>
      </c>
      <c r="P743" s="139">
        <v>0</v>
      </c>
      <c r="Q743" s="142">
        <v>0</v>
      </c>
      <c r="R743" s="140">
        <v>0</v>
      </c>
      <c r="S743" s="141">
        <v>0</v>
      </c>
      <c r="T743" s="139">
        <v>0</v>
      </c>
      <c r="U743" s="142">
        <v>0</v>
      </c>
      <c r="V743" s="140">
        <v>0</v>
      </c>
      <c r="W743" s="141">
        <v>0</v>
      </c>
      <c r="X743" s="139">
        <v>0</v>
      </c>
      <c r="Y743" s="142">
        <v>0</v>
      </c>
      <c r="Z743" s="145">
        <v>0</v>
      </c>
      <c r="AA743" s="146">
        <v>0</v>
      </c>
      <c r="AB743" s="173"/>
      <c r="AC743" s="174"/>
      <c r="BI743" s="138" t="s">
        <v>37</v>
      </c>
      <c r="BJ743" s="130">
        <f t="shared" ref="BJ743:CK743" si="1154">B743/B746</f>
        <v>0</v>
      </c>
      <c r="BK743" s="131">
        <f t="shared" si="1154"/>
        <v>0</v>
      </c>
      <c r="BL743" s="132">
        <f t="shared" si="1154"/>
        <v>0</v>
      </c>
      <c r="BM743" s="133">
        <f t="shared" si="1154"/>
        <v>0</v>
      </c>
      <c r="BN743" s="130">
        <f t="shared" si="1154"/>
        <v>0</v>
      </c>
      <c r="BO743" s="131">
        <f t="shared" si="1154"/>
        <v>0</v>
      </c>
      <c r="BP743" s="132">
        <f t="shared" si="1154"/>
        <v>0</v>
      </c>
      <c r="BQ743" s="133">
        <f t="shared" si="1154"/>
        <v>0</v>
      </c>
      <c r="BR743" s="130">
        <f t="shared" si="1154"/>
        <v>0</v>
      </c>
      <c r="BS743" s="131">
        <f t="shared" si="1154"/>
        <v>0</v>
      </c>
      <c r="BT743" s="132">
        <f t="shared" si="1154"/>
        <v>0</v>
      </c>
      <c r="BU743" s="130">
        <f t="shared" si="1154"/>
        <v>0</v>
      </c>
      <c r="BV743" s="134">
        <f t="shared" si="1154"/>
        <v>0</v>
      </c>
      <c r="BW743" s="135">
        <f t="shared" si="1154"/>
        <v>0</v>
      </c>
      <c r="BX743" s="130">
        <f t="shared" si="1154"/>
        <v>0</v>
      </c>
      <c r="BY743" s="131">
        <f t="shared" si="1154"/>
        <v>0</v>
      </c>
      <c r="BZ743" s="132">
        <f t="shared" si="1154"/>
        <v>0</v>
      </c>
      <c r="CA743" s="133">
        <f t="shared" si="1154"/>
        <v>0</v>
      </c>
      <c r="CB743" s="130">
        <f t="shared" si="1154"/>
        <v>0</v>
      </c>
      <c r="CC743" s="131">
        <f t="shared" si="1154"/>
        <v>0</v>
      </c>
      <c r="CD743" s="132">
        <f t="shared" si="1154"/>
        <v>0</v>
      </c>
      <c r="CE743" s="133">
        <f t="shared" si="1154"/>
        <v>0</v>
      </c>
      <c r="CF743" s="130">
        <f t="shared" si="1154"/>
        <v>0</v>
      </c>
      <c r="CG743" s="131">
        <f t="shared" si="1154"/>
        <v>0</v>
      </c>
      <c r="CH743" s="132">
        <f t="shared" si="1154"/>
        <v>0</v>
      </c>
      <c r="CI743" s="130">
        <f t="shared" si="1154"/>
        <v>0</v>
      </c>
      <c r="CJ743" s="136">
        <f t="shared" si="1154"/>
        <v>0</v>
      </c>
      <c r="CK743" s="137">
        <f t="shared" si="1154"/>
        <v>0</v>
      </c>
    </row>
    <row r="744" spans="1:89">
      <c r="A744" s="147" t="s">
        <v>38</v>
      </c>
      <c r="B744" s="58"/>
      <c r="C744" s="59"/>
      <c r="D744" s="153"/>
      <c r="E744" s="150"/>
      <c r="F744" s="151"/>
      <c r="G744" s="152"/>
      <c r="H744" s="153"/>
      <c r="I744" s="150"/>
      <c r="J744" s="151"/>
      <c r="K744" s="152"/>
      <c r="L744" s="153"/>
      <c r="M744" s="151"/>
      <c r="N744" s="155"/>
      <c r="O744" s="154"/>
      <c r="P744" s="151"/>
      <c r="Q744" s="152"/>
      <c r="R744" s="153"/>
      <c r="S744" s="150"/>
      <c r="T744" s="151"/>
      <c r="U744" s="152"/>
      <c r="V744" s="153"/>
      <c r="W744" s="150"/>
      <c r="X744" s="151"/>
      <c r="Y744" s="152"/>
      <c r="Z744" s="149"/>
      <c r="AA744" s="148"/>
      <c r="AB744" s="173"/>
      <c r="AC744" s="174"/>
      <c r="BI744" s="147" t="s">
        <v>38</v>
      </c>
      <c r="BJ744" s="130">
        <f t="shared" ref="BJ744:CK744" si="1155">B744/B746</f>
        <v>0</v>
      </c>
      <c r="BK744" s="131">
        <f t="shared" si="1155"/>
        <v>0</v>
      </c>
      <c r="BL744" s="132">
        <f t="shared" si="1155"/>
        <v>0</v>
      </c>
      <c r="BM744" s="133">
        <f t="shared" si="1155"/>
        <v>0</v>
      </c>
      <c r="BN744" s="130">
        <f t="shared" si="1155"/>
        <v>0</v>
      </c>
      <c r="BO744" s="131">
        <f t="shared" si="1155"/>
        <v>0</v>
      </c>
      <c r="BP744" s="132">
        <f t="shared" si="1155"/>
        <v>0</v>
      </c>
      <c r="BQ744" s="133">
        <f t="shared" si="1155"/>
        <v>0</v>
      </c>
      <c r="BR744" s="130">
        <f t="shared" si="1155"/>
        <v>0</v>
      </c>
      <c r="BS744" s="131">
        <f t="shared" si="1155"/>
        <v>0</v>
      </c>
      <c r="BT744" s="132">
        <f t="shared" si="1155"/>
        <v>0</v>
      </c>
      <c r="BU744" s="130">
        <f t="shared" si="1155"/>
        <v>0</v>
      </c>
      <c r="BV744" s="134">
        <f t="shared" si="1155"/>
        <v>0</v>
      </c>
      <c r="BW744" s="135">
        <f t="shared" si="1155"/>
        <v>0</v>
      </c>
      <c r="BX744" s="130">
        <f t="shared" si="1155"/>
        <v>0</v>
      </c>
      <c r="BY744" s="131">
        <f t="shared" si="1155"/>
        <v>0</v>
      </c>
      <c r="BZ744" s="132">
        <f t="shared" si="1155"/>
        <v>0</v>
      </c>
      <c r="CA744" s="133">
        <f t="shared" si="1155"/>
        <v>0</v>
      </c>
      <c r="CB744" s="130">
        <f t="shared" si="1155"/>
        <v>0</v>
      </c>
      <c r="CC744" s="131">
        <f t="shared" si="1155"/>
        <v>0</v>
      </c>
      <c r="CD744" s="132">
        <f t="shared" si="1155"/>
        <v>0</v>
      </c>
      <c r="CE744" s="133">
        <f t="shared" si="1155"/>
        <v>0</v>
      </c>
      <c r="CF744" s="130">
        <f t="shared" si="1155"/>
        <v>0</v>
      </c>
      <c r="CG744" s="131">
        <f t="shared" si="1155"/>
        <v>0</v>
      </c>
      <c r="CH744" s="132">
        <f t="shared" si="1155"/>
        <v>0</v>
      </c>
      <c r="CI744" s="130">
        <f t="shared" si="1155"/>
        <v>0</v>
      </c>
      <c r="CJ744" s="136">
        <f t="shared" si="1155"/>
        <v>0</v>
      </c>
      <c r="CK744" s="137">
        <f t="shared" si="1155"/>
        <v>0</v>
      </c>
    </row>
    <row r="745" spans="1:89" ht="14" thickBot="1">
      <c r="A745" s="138" t="s">
        <v>39</v>
      </c>
      <c r="B745" s="58"/>
      <c r="C745" s="59"/>
      <c r="D745" s="153"/>
      <c r="E745" s="150"/>
      <c r="F745" s="151"/>
      <c r="G745" s="152"/>
      <c r="H745" s="153"/>
      <c r="I745" s="150"/>
      <c r="J745" s="151"/>
      <c r="K745" s="152"/>
      <c r="L745" s="153"/>
      <c r="M745" s="151"/>
      <c r="N745" s="155"/>
      <c r="O745" s="154"/>
      <c r="P745" s="151"/>
      <c r="Q745" s="152"/>
      <c r="R745" s="153"/>
      <c r="S745" s="150"/>
      <c r="T745" s="151"/>
      <c r="U745" s="152"/>
      <c r="V745" s="153"/>
      <c r="W745" s="150"/>
      <c r="X745" s="151"/>
      <c r="Y745" s="152"/>
      <c r="Z745" s="149"/>
      <c r="AA745" s="148"/>
      <c r="AB745" s="173"/>
      <c r="AC745" s="174"/>
      <c r="BI745" s="138" t="s">
        <v>39</v>
      </c>
      <c r="BJ745" s="130">
        <f t="shared" ref="BJ745:CK745" si="1156">B745/B746</f>
        <v>0</v>
      </c>
      <c r="BK745" s="131">
        <f t="shared" si="1156"/>
        <v>0</v>
      </c>
      <c r="BL745" s="132">
        <f t="shared" si="1156"/>
        <v>0</v>
      </c>
      <c r="BM745" s="133">
        <f t="shared" si="1156"/>
        <v>0</v>
      </c>
      <c r="BN745" s="130">
        <f t="shared" si="1156"/>
        <v>0</v>
      </c>
      <c r="BO745" s="131">
        <f t="shared" si="1156"/>
        <v>0</v>
      </c>
      <c r="BP745" s="132">
        <f t="shared" si="1156"/>
        <v>0</v>
      </c>
      <c r="BQ745" s="133">
        <f t="shared" si="1156"/>
        <v>0</v>
      </c>
      <c r="BR745" s="130">
        <f t="shared" si="1156"/>
        <v>0</v>
      </c>
      <c r="BS745" s="131">
        <f t="shared" si="1156"/>
        <v>0</v>
      </c>
      <c r="BT745" s="132">
        <f t="shared" si="1156"/>
        <v>0</v>
      </c>
      <c r="BU745" s="130">
        <f t="shared" si="1156"/>
        <v>0</v>
      </c>
      <c r="BV745" s="134">
        <f t="shared" si="1156"/>
        <v>0</v>
      </c>
      <c r="BW745" s="135">
        <f t="shared" si="1156"/>
        <v>0</v>
      </c>
      <c r="BX745" s="130">
        <f t="shared" si="1156"/>
        <v>0</v>
      </c>
      <c r="BY745" s="131">
        <f t="shared" si="1156"/>
        <v>0</v>
      </c>
      <c r="BZ745" s="132">
        <f t="shared" si="1156"/>
        <v>0</v>
      </c>
      <c r="CA745" s="133">
        <f t="shared" si="1156"/>
        <v>0</v>
      </c>
      <c r="CB745" s="130">
        <f t="shared" si="1156"/>
        <v>0</v>
      </c>
      <c r="CC745" s="131">
        <f t="shared" si="1156"/>
        <v>0</v>
      </c>
      <c r="CD745" s="132">
        <f t="shared" si="1156"/>
        <v>0</v>
      </c>
      <c r="CE745" s="133">
        <f t="shared" si="1156"/>
        <v>0</v>
      </c>
      <c r="CF745" s="130">
        <f t="shared" si="1156"/>
        <v>0</v>
      </c>
      <c r="CG745" s="131">
        <f t="shared" si="1156"/>
        <v>0</v>
      </c>
      <c r="CH745" s="132">
        <f t="shared" si="1156"/>
        <v>0</v>
      </c>
      <c r="CI745" s="130">
        <f t="shared" si="1156"/>
        <v>0</v>
      </c>
      <c r="CJ745" s="136">
        <f t="shared" si="1156"/>
        <v>0</v>
      </c>
      <c r="CK745" s="137">
        <f t="shared" si="1156"/>
        <v>0</v>
      </c>
    </row>
    <row r="746" spans="1:89" ht="15" thickTop="1" thickBot="1">
      <c r="A746" s="243" t="s">
        <v>13</v>
      </c>
      <c r="B746" s="281">
        <f>SUM(B722:B745)</f>
        <v>30048</v>
      </c>
      <c r="C746" s="276">
        <f t="shared" ref="C746:AA746" si="1157">SUM(C722:C745)</f>
        <v>18233</v>
      </c>
      <c r="D746" s="20">
        <f t="shared" si="1157"/>
        <v>10076</v>
      </c>
      <c r="E746" s="277">
        <f t="shared" si="1157"/>
        <v>7936</v>
      </c>
      <c r="F746" s="278">
        <f t="shared" si="1157"/>
        <v>5517</v>
      </c>
      <c r="G746" s="279">
        <f t="shared" si="1157"/>
        <v>3087</v>
      </c>
      <c r="H746" s="20">
        <f t="shared" si="1157"/>
        <v>20539</v>
      </c>
      <c r="I746" s="277">
        <f t="shared" si="1157"/>
        <v>23625</v>
      </c>
      <c r="J746" s="278">
        <f t="shared" si="1157"/>
        <v>2090</v>
      </c>
      <c r="K746" s="279">
        <f t="shared" si="1157"/>
        <v>2828</v>
      </c>
      <c r="L746" s="20">
        <f t="shared" si="1157"/>
        <v>3627</v>
      </c>
      <c r="M746" s="278">
        <f t="shared" si="1157"/>
        <v>8533</v>
      </c>
      <c r="N746" s="22">
        <f t="shared" si="1157"/>
        <v>13765</v>
      </c>
      <c r="O746" s="21">
        <f t="shared" si="1157"/>
        <v>17889</v>
      </c>
      <c r="P746" s="278">
        <f t="shared" si="1157"/>
        <v>8102</v>
      </c>
      <c r="Q746" s="279">
        <f t="shared" si="1157"/>
        <v>9344</v>
      </c>
      <c r="R746" s="20">
        <f t="shared" si="1157"/>
        <v>12705</v>
      </c>
      <c r="S746" s="277">
        <f t="shared" si="1157"/>
        <v>14507</v>
      </c>
      <c r="T746" s="278">
        <f t="shared" si="1157"/>
        <v>1935</v>
      </c>
      <c r="U746" s="279">
        <f t="shared" si="1157"/>
        <v>2812</v>
      </c>
      <c r="V746" s="20">
        <f t="shared" si="1157"/>
        <v>10798</v>
      </c>
      <c r="W746" s="277">
        <f t="shared" si="1157"/>
        <v>14008</v>
      </c>
      <c r="X746" s="278">
        <f t="shared" si="1157"/>
        <v>8170</v>
      </c>
      <c r="Y746" s="279">
        <f t="shared" si="1157"/>
        <v>5692</v>
      </c>
      <c r="Z746" s="20">
        <f t="shared" si="1157"/>
        <v>30099</v>
      </c>
      <c r="AA746" s="277">
        <f t="shared" si="1157"/>
        <v>28765</v>
      </c>
      <c r="AB746" s="175">
        <f>SUM(AB722:AB745)</f>
        <v>157471</v>
      </c>
      <c r="AC746" s="176">
        <f>SUM(AC722:AC745)</f>
        <v>157259</v>
      </c>
      <c r="BI746" s="242" t="s">
        <v>13</v>
      </c>
      <c r="BJ746" s="156">
        <f>SUM(BJ722:BJ745)</f>
        <v>0.99999999999999989</v>
      </c>
      <c r="BK746" s="157">
        <f t="shared" ref="BK746:CK746" si="1158">SUM(BK722:BK745)</f>
        <v>1.0000000000000002</v>
      </c>
      <c r="BL746" s="156">
        <f t="shared" si="1158"/>
        <v>1.0000000000000002</v>
      </c>
      <c r="BM746" s="157">
        <f t="shared" si="1158"/>
        <v>0.99999999999999989</v>
      </c>
      <c r="BN746" s="156">
        <f t="shared" si="1158"/>
        <v>1.0000000000000002</v>
      </c>
      <c r="BO746" s="157">
        <f t="shared" si="1158"/>
        <v>0.99999999999999989</v>
      </c>
      <c r="BP746" s="156">
        <f t="shared" si="1158"/>
        <v>0.99999999999999978</v>
      </c>
      <c r="BQ746" s="157">
        <f t="shared" si="1158"/>
        <v>1</v>
      </c>
      <c r="BR746" s="156">
        <f t="shared" si="1158"/>
        <v>0.99999999999999978</v>
      </c>
      <c r="BS746" s="157">
        <f t="shared" si="1158"/>
        <v>1</v>
      </c>
      <c r="BT746" s="156">
        <f t="shared" si="1158"/>
        <v>1.0000000000000002</v>
      </c>
      <c r="BU746" s="157">
        <f t="shared" si="1158"/>
        <v>1</v>
      </c>
      <c r="BV746" s="156">
        <f t="shared" si="1158"/>
        <v>1.0000000000000002</v>
      </c>
      <c r="BW746" s="157">
        <f t="shared" si="1158"/>
        <v>1.0000000000000002</v>
      </c>
      <c r="BX746" s="156">
        <f t="shared" si="1158"/>
        <v>1</v>
      </c>
      <c r="BY746" s="157">
        <f t="shared" si="1158"/>
        <v>0.99999999999999978</v>
      </c>
      <c r="BZ746" s="156">
        <f t="shared" si="1158"/>
        <v>1</v>
      </c>
      <c r="CA746" s="157">
        <f t="shared" si="1158"/>
        <v>1</v>
      </c>
      <c r="CB746" s="156">
        <f t="shared" si="1158"/>
        <v>1</v>
      </c>
      <c r="CC746" s="157">
        <f t="shared" si="1158"/>
        <v>0.99999999999999989</v>
      </c>
      <c r="CD746" s="156">
        <f t="shared" si="1158"/>
        <v>0.99999999999999989</v>
      </c>
      <c r="CE746" s="157">
        <f t="shared" si="1158"/>
        <v>1.0000000000000002</v>
      </c>
      <c r="CF746" s="156">
        <f t="shared" si="1158"/>
        <v>1</v>
      </c>
      <c r="CG746" s="157">
        <f t="shared" si="1158"/>
        <v>1.0000000000000002</v>
      </c>
      <c r="CH746" s="156">
        <f t="shared" si="1158"/>
        <v>0.99999999999999989</v>
      </c>
      <c r="CI746" s="157">
        <f t="shared" si="1158"/>
        <v>1</v>
      </c>
      <c r="CJ746" s="156">
        <f t="shared" si="1158"/>
        <v>1</v>
      </c>
      <c r="CK746" s="157">
        <f t="shared" si="1158"/>
        <v>1</v>
      </c>
    </row>
    <row r="747" spans="1:89" ht="14" thickTop="1">
      <c r="A747" s="190"/>
    </row>
    <row r="749" spans="1:89">
      <c r="A749" s="318">
        <f>+A718+1</f>
        <v>43549</v>
      </c>
      <c r="B749" s="318"/>
      <c r="C749" s="318"/>
      <c r="D749" s="318"/>
      <c r="BI749" s="317">
        <f>+BI687+2</f>
        <v>43549</v>
      </c>
      <c r="BJ749" s="317"/>
      <c r="BK749" s="317"/>
      <c r="BL749" s="317"/>
    </row>
    <row r="750" spans="1:89" ht="14" thickBot="1">
      <c r="AE750" s="246" t="s">
        <v>87</v>
      </c>
    </row>
    <row r="751" spans="1:89" ht="15" thickTop="1" thickBot="1">
      <c r="A751" s="315" t="s">
        <v>0</v>
      </c>
      <c r="B751" s="309" t="s">
        <v>1</v>
      </c>
      <c r="C751" s="310"/>
      <c r="D751" s="309" t="s">
        <v>2</v>
      </c>
      <c r="E751" s="310"/>
      <c r="F751" s="309" t="s">
        <v>3</v>
      </c>
      <c r="G751" s="310"/>
      <c r="H751" s="309" t="s">
        <v>4</v>
      </c>
      <c r="I751" s="310"/>
      <c r="J751" s="309" t="s">
        <v>5</v>
      </c>
      <c r="K751" s="310"/>
      <c r="L751" s="309" t="s">
        <v>6</v>
      </c>
      <c r="M751" s="310"/>
      <c r="N751" s="309" t="s">
        <v>7</v>
      </c>
      <c r="O751" s="310"/>
      <c r="P751" s="309" t="s">
        <v>8</v>
      </c>
      <c r="Q751" s="310"/>
      <c r="R751" s="309" t="s">
        <v>9</v>
      </c>
      <c r="S751" s="310"/>
      <c r="T751" s="309" t="s">
        <v>10</v>
      </c>
      <c r="U751" s="310"/>
      <c r="V751" s="309" t="s">
        <v>11</v>
      </c>
      <c r="W751" s="310"/>
      <c r="X751" s="309" t="s">
        <v>12</v>
      </c>
      <c r="Y751" s="310"/>
      <c r="Z751" s="311" t="s">
        <v>40</v>
      </c>
      <c r="AA751" s="312"/>
      <c r="AB751" s="313" t="s">
        <v>41</v>
      </c>
      <c r="AC751" s="314"/>
      <c r="AE751" s="315" t="s">
        <v>0</v>
      </c>
      <c r="AF751" s="309" t="s">
        <v>1</v>
      </c>
      <c r="AG751" s="310"/>
      <c r="AH751" s="309" t="s">
        <v>2</v>
      </c>
      <c r="AI751" s="310"/>
      <c r="AJ751" s="309" t="s">
        <v>3</v>
      </c>
      <c r="AK751" s="310"/>
      <c r="AL751" s="309" t="s">
        <v>4</v>
      </c>
      <c r="AM751" s="310"/>
      <c r="AN751" s="309" t="s">
        <v>5</v>
      </c>
      <c r="AO751" s="310"/>
      <c r="AP751" s="309" t="s">
        <v>6</v>
      </c>
      <c r="AQ751" s="310"/>
      <c r="AR751" s="309" t="s">
        <v>7</v>
      </c>
      <c r="AS751" s="310"/>
      <c r="AT751" s="309" t="s">
        <v>8</v>
      </c>
      <c r="AU751" s="310"/>
      <c r="AV751" s="309" t="s">
        <v>9</v>
      </c>
      <c r="AW751" s="310"/>
      <c r="AX751" s="309" t="s">
        <v>10</v>
      </c>
      <c r="AY751" s="310"/>
      <c r="AZ751" s="309" t="s">
        <v>11</v>
      </c>
      <c r="BA751" s="310"/>
      <c r="BB751" s="309" t="s">
        <v>12</v>
      </c>
      <c r="BC751" s="310"/>
      <c r="BD751" s="311" t="s">
        <v>40</v>
      </c>
      <c r="BE751" s="312"/>
      <c r="BF751" s="313" t="s">
        <v>41</v>
      </c>
      <c r="BG751" s="314"/>
      <c r="BI751" s="315" t="s">
        <v>0</v>
      </c>
      <c r="BJ751" s="309" t="s">
        <v>1</v>
      </c>
      <c r="BK751" s="310"/>
      <c r="BL751" s="309" t="s">
        <v>2</v>
      </c>
      <c r="BM751" s="310"/>
      <c r="BN751" s="309" t="s">
        <v>3</v>
      </c>
      <c r="BO751" s="310"/>
      <c r="BP751" s="309" t="s">
        <v>4</v>
      </c>
      <c r="BQ751" s="310"/>
      <c r="BR751" s="309" t="s">
        <v>5</v>
      </c>
      <c r="BS751" s="310"/>
      <c r="BT751" s="309" t="s">
        <v>6</v>
      </c>
      <c r="BU751" s="310"/>
      <c r="BV751" s="309" t="s">
        <v>7</v>
      </c>
      <c r="BW751" s="310"/>
      <c r="BX751" s="309" t="s">
        <v>8</v>
      </c>
      <c r="BY751" s="310"/>
      <c r="BZ751" s="309" t="s">
        <v>9</v>
      </c>
      <c r="CA751" s="310"/>
      <c r="CB751" s="309" t="s">
        <v>10</v>
      </c>
      <c r="CC751" s="310"/>
      <c r="CD751" s="309" t="s">
        <v>11</v>
      </c>
      <c r="CE751" s="310"/>
      <c r="CF751" s="309" t="s">
        <v>12</v>
      </c>
      <c r="CG751" s="310"/>
      <c r="CH751" s="311" t="s">
        <v>40</v>
      </c>
      <c r="CI751" s="312"/>
      <c r="CJ751" s="309" t="s">
        <v>41</v>
      </c>
      <c r="CK751" s="310"/>
    </row>
    <row r="752" spans="1:89" ht="15" thickTop="1" thickBot="1">
      <c r="A752" s="316"/>
      <c r="B752" s="117" t="s">
        <v>14</v>
      </c>
      <c r="C752" s="118" t="s">
        <v>15</v>
      </c>
      <c r="D752" s="119" t="s">
        <v>14</v>
      </c>
      <c r="E752" s="120" t="s">
        <v>15</v>
      </c>
      <c r="F752" s="117" t="s">
        <v>14</v>
      </c>
      <c r="G752" s="118" t="s">
        <v>15</v>
      </c>
      <c r="H752" s="119" t="s">
        <v>14</v>
      </c>
      <c r="I752" s="120" t="s">
        <v>15</v>
      </c>
      <c r="J752" s="117" t="s">
        <v>14</v>
      </c>
      <c r="K752" s="118" t="s">
        <v>15</v>
      </c>
      <c r="L752" s="119" t="s">
        <v>14</v>
      </c>
      <c r="M752" s="117" t="s">
        <v>15</v>
      </c>
      <c r="N752" s="121" t="s">
        <v>14</v>
      </c>
      <c r="O752" s="122" t="s">
        <v>15</v>
      </c>
      <c r="P752" s="117" t="s">
        <v>14</v>
      </c>
      <c r="Q752" s="118" t="s">
        <v>15</v>
      </c>
      <c r="R752" s="119" t="s">
        <v>14</v>
      </c>
      <c r="S752" s="120" t="s">
        <v>15</v>
      </c>
      <c r="T752" s="117" t="s">
        <v>14</v>
      </c>
      <c r="U752" s="118" t="s">
        <v>15</v>
      </c>
      <c r="V752" s="119" t="s">
        <v>14</v>
      </c>
      <c r="W752" s="120" t="s">
        <v>15</v>
      </c>
      <c r="X752" s="117" t="s">
        <v>14</v>
      </c>
      <c r="Y752" s="118" t="s">
        <v>15</v>
      </c>
      <c r="Z752" s="28" t="s">
        <v>14</v>
      </c>
      <c r="AA752" s="123" t="s">
        <v>15</v>
      </c>
      <c r="AB752" s="177" t="s">
        <v>14</v>
      </c>
      <c r="AC752" s="178" t="s">
        <v>15</v>
      </c>
      <c r="AE752" s="316"/>
      <c r="AF752" s="117" t="s">
        <v>14</v>
      </c>
      <c r="AG752" s="118" t="s">
        <v>15</v>
      </c>
      <c r="AH752" s="119" t="s">
        <v>14</v>
      </c>
      <c r="AI752" s="120" t="s">
        <v>15</v>
      </c>
      <c r="AJ752" s="117" t="s">
        <v>14</v>
      </c>
      <c r="AK752" s="118" t="s">
        <v>15</v>
      </c>
      <c r="AL752" s="119" t="s">
        <v>14</v>
      </c>
      <c r="AM752" s="120" t="s">
        <v>15</v>
      </c>
      <c r="AN752" s="117" t="s">
        <v>14</v>
      </c>
      <c r="AO752" s="118" t="s">
        <v>15</v>
      </c>
      <c r="AP752" s="119" t="s">
        <v>14</v>
      </c>
      <c r="AQ752" s="117" t="s">
        <v>15</v>
      </c>
      <c r="AR752" s="121" t="s">
        <v>14</v>
      </c>
      <c r="AS752" s="122" t="s">
        <v>15</v>
      </c>
      <c r="AT752" s="117" t="s">
        <v>14</v>
      </c>
      <c r="AU752" s="118" t="s">
        <v>15</v>
      </c>
      <c r="AV752" s="119" t="s">
        <v>14</v>
      </c>
      <c r="AW752" s="120" t="s">
        <v>15</v>
      </c>
      <c r="AX752" s="117" t="s">
        <v>14</v>
      </c>
      <c r="AY752" s="118" t="s">
        <v>15</v>
      </c>
      <c r="AZ752" s="119" t="s">
        <v>14</v>
      </c>
      <c r="BA752" s="120" t="s">
        <v>15</v>
      </c>
      <c r="BB752" s="117" t="s">
        <v>14</v>
      </c>
      <c r="BC752" s="118" t="s">
        <v>15</v>
      </c>
      <c r="BD752" s="28" t="s">
        <v>14</v>
      </c>
      <c r="BE752" s="123" t="s">
        <v>15</v>
      </c>
      <c r="BF752" s="177" t="s">
        <v>14</v>
      </c>
      <c r="BG752" s="178" t="s">
        <v>15</v>
      </c>
      <c r="BI752" s="316"/>
      <c r="BJ752" s="117" t="s">
        <v>14</v>
      </c>
      <c r="BK752" s="118" t="s">
        <v>15</v>
      </c>
      <c r="BL752" s="119" t="s">
        <v>14</v>
      </c>
      <c r="BM752" s="120" t="s">
        <v>15</v>
      </c>
      <c r="BN752" s="117" t="s">
        <v>14</v>
      </c>
      <c r="BO752" s="118" t="s">
        <v>15</v>
      </c>
      <c r="BP752" s="119" t="s">
        <v>14</v>
      </c>
      <c r="BQ752" s="120" t="s">
        <v>15</v>
      </c>
      <c r="BR752" s="117" t="s">
        <v>14</v>
      </c>
      <c r="BS752" s="118" t="s">
        <v>15</v>
      </c>
      <c r="BT752" s="119" t="s">
        <v>14</v>
      </c>
      <c r="BU752" s="117" t="s">
        <v>15</v>
      </c>
      <c r="BV752" s="121" t="s">
        <v>14</v>
      </c>
      <c r="BW752" s="122" t="s">
        <v>15</v>
      </c>
      <c r="BX752" s="117" t="s">
        <v>14</v>
      </c>
      <c r="BY752" s="118" t="s">
        <v>15</v>
      </c>
      <c r="BZ752" s="119" t="s">
        <v>14</v>
      </c>
      <c r="CA752" s="120" t="s">
        <v>15</v>
      </c>
      <c r="CB752" s="117" t="s">
        <v>14</v>
      </c>
      <c r="CC752" s="118" t="s">
        <v>15</v>
      </c>
      <c r="CD752" s="119" t="s">
        <v>14</v>
      </c>
      <c r="CE752" s="120" t="s">
        <v>15</v>
      </c>
      <c r="CF752" s="117" t="s">
        <v>14</v>
      </c>
      <c r="CG752" s="118" t="s">
        <v>15</v>
      </c>
      <c r="CH752" s="28" t="s">
        <v>14</v>
      </c>
      <c r="CI752" s="123" t="s">
        <v>15</v>
      </c>
      <c r="CJ752" s="121" t="s">
        <v>14</v>
      </c>
      <c r="CK752" s="122" t="s">
        <v>15</v>
      </c>
    </row>
    <row r="753" spans="1:89" ht="14" thickTop="1">
      <c r="A753" s="126" t="s">
        <v>16</v>
      </c>
      <c r="B753" s="127"/>
      <c r="C753" s="189"/>
      <c r="D753" s="128"/>
      <c r="E753" s="181"/>
      <c r="F753" s="127"/>
      <c r="G753" s="129"/>
      <c r="H753" s="128"/>
      <c r="I753" s="181"/>
      <c r="J753" s="127"/>
      <c r="K753" s="129"/>
      <c r="L753" s="128"/>
      <c r="M753" s="127"/>
      <c r="N753" s="180"/>
      <c r="O753" s="182"/>
      <c r="P753" s="127"/>
      <c r="Q753" s="129"/>
      <c r="R753" s="128"/>
      <c r="S753" s="181"/>
      <c r="T753" s="127"/>
      <c r="U753" s="129"/>
      <c r="V753" s="128"/>
      <c r="W753" s="181"/>
      <c r="X753" s="127"/>
      <c r="Y753" s="129"/>
      <c r="Z753" s="187"/>
      <c r="AA753" s="188"/>
      <c r="AB753" s="171">
        <f>B753+D753+F753+H753+J753+L753+N753+P753+R753+T753+V753+X753+Z753</f>
        <v>0</v>
      </c>
      <c r="AC753" s="172">
        <f>C753+E753+G753+I753+K753+M753+O753+Q753+S753+U753+W753+Y753+AA753</f>
        <v>0</v>
      </c>
      <c r="AE753" s="254" t="str">
        <f>$AE$9</f>
        <v>07:00 - 07:59</v>
      </c>
      <c r="AF753" s="127">
        <f>SUMIF($A$9:$A$32,$AE753,B$753:B$776)</f>
        <v>5204</v>
      </c>
      <c r="AG753" s="189">
        <f t="shared" ref="AG753:BE755" si="1159">SUMIF($A$9:$A$32,$AE753,C$753:C$776)</f>
        <v>945</v>
      </c>
      <c r="AH753" s="128">
        <f t="shared" si="1159"/>
        <v>2063</v>
      </c>
      <c r="AI753" s="181">
        <f t="shared" si="1159"/>
        <v>1366</v>
      </c>
      <c r="AJ753" s="127">
        <f t="shared" si="1159"/>
        <v>1017</v>
      </c>
      <c r="AK753" s="129">
        <f t="shared" si="1159"/>
        <v>654</v>
      </c>
      <c r="AL753" s="128">
        <f t="shared" si="1159"/>
        <v>1397</v>
      </c>
      <c r="AM753" s="181">
        <f t="shared" si="1159"/>
        <v>1462</v>
      </c>
      <c r="AN753" s="127">
        <f t="shared" si="1159"/>
        <v>495</v>
      </c>
      <c r="AO753" s="129">
        <f t="shared" si="1159"/>
        <v>810</v>
      </c>
      <c r="AP753" s="128">
        <f t="shared" si="1159"/>
        <v>476</v>
      </c>
      <c r="AQ753" s="127">
        <f t="shared" si="1159"/>
        <v>2067</v>
      </c>
      <c r="AR753" s="180">
        <f t="shared" si="1159"/>
        <v>1672</v>
      </c>
      <c r="AS753" s="182">
        <f t="shared" si="1159"/>
        <v>2781</v>
      </c>
      <c r="AT753" s="127">
        <f t="shared" si="1159"/>
        <v>1432</v>
      </c>
      <c r="AU753" s="129">
        <f t="shared" si="1159"/>
        <v>1379</v>
      </c>
      <c r="AV753" s="128">
        <f t="shared" si="1159"/>
        <v>1818</v>
      </c>
      <c r="AW753" s="181">
        <f t="shared" si="1159"/>
        <v>1785</v>
      </c>
      <c r="AX753" s="127">
        <f t="shared" si="1159"/>
        <v>308</v>
      </c>
      <c r="AY753" s="129">
        <f t="shared" si="1159"/>
        <v>1895</v>
      </c>
      <c r="AZ753" s="128">
        <f t="shared" si="1159"/>
        <v>640</v>
      </c>
      <c r="BA753" s="181">
        <f t="shared" si="1159"/>
        <v>2766</v>
      </c>
      <c r="BB753" s="127">
        <f t="shared" si="1159"/>
        <v>1276</v>
      </c>
      <c r="BC753" s="129">
        <f t="shared" si="1159"/>
        <v>1725</v>
      </c>
      <c r="BD753" s="187">
        <f t="shared" si="1159"/>
        <v>4957</v>
      </c>
      <c r="BE753" s="188">
        <f t="shared" si="1159"/>
        <v>1941</v>
      </c>
      <c r="BF753" s="171">
        <f>AF753+AH753+AJ753+AL753+AN753+AP753+AR753+AT753+AV753+AX753+AZ753+BB753+BD753</f>
        <v>22755</v>
      </c>
      <c r="BG753" s="172">
        <f>AG753+AI753+AK753+AM753+AO753+AQ753+AS753+AU753+AW753+AY753+BA753+BC753+BE753</f>
        <v>21576</v>
      </c>
      <c r="BI753" s="126" t="s">
        <v>16</v>
      </c>
      <c r="BJ753" s="130">
        <f t="shared" ref="BJ753:CK753" si="1160">B753/B777</f>
        <v>0</v>
      </c>
      <c r="BK753" s="131">
        <f t="shared" si="1160"/>
        <v>0</v>
      </c>
      <c r="BL753" s="132">
        <f t="shared" si="1160"/>
        <v>0</v>
      </c>
      <c r="BM753" s="133">
        <f t="shared" si="1160"/>
        <v>0</v>
      </c>
      <c r="BN753" s="130">
        <f t="shared" si="1160"/>
        <v>0</v>
      </c>
      <c r="BO753" s="131">
        <f t="shared" si="1160"/>
        <v>0</v>
      </c>
      <c r="BP753" s="132">
        <f t="shared" si="1160"/>
        <v>0</v>
      </c>
      <c r="BQ753" s="133">
        <f t="shared" si="1160"/>
        <v>0</v>
      </c>
      <c r="BR753" s="130">
        <f t="shared" si="1160"/>
        <v>0</v>
      </c>
      <c r="BS753" s="131">
        <f t="shared" si="1160"/>
        <v>0</v>
      </c>
      <c r="BT753" s="132">
        <f t="shared" si="1160"/>
        <v>0</v>
      </c>
      <c r="BU753" s="130">
        <f t="shared" si="1160"/>
        <v>0</v>
      </c>
      <c r="BV753" s="134">
        <f t="shared" si="1160"/>
        <v>0</v>
      </c>
      <c r="BW753" s="135">
        <f t="shared" si="1160"/>
        <v>0</v>
      </c>
      <c r="BX753" s="130">
        <f t="shared" si="1160"/>
        <v>0</v>
      </c>
      <c r="BY753" s="131">
        <f t="shared" si="1160"/>
        <v>0</v>
      </c>
      <c r="BZ753" s="132">
        <f t="shared" si="1160"/>
        <v>0</v>
      </c>
      <c r="CA753" s="133">
        <f t="shared" si="1160"/>
        <v>0</v>
      </c>
      <c r="CB753" s="130">
        <f t="shared" si="1160"/>
        <v>0</v>
      </c>
      <c r="CC753" s="131">
        <f t="shared" si="1160"/>
        <v>0</v>
      </c>
      <c r="CD753" s="132">
        <f t="shared" si="1160"/>
        <v>0</v>
      </c>
      <c r="CE753" s="133">
        <f t="shared" si="1160"/>
        <v>0</v>
      </c>
      <c r="CF753" s="130">
        <f t="shared" si="1160"/>
        <v>0</v>
      </c>
      <c r="CG753" s="131">
        <f t="shared" si="1160"/>
        <v>0</v>
      </c>
      <c r="CH753" s="132">
        <f t="shared" si="1160"/>
        <v>0</v>
      </c>
      <c r="CI753" s="130">
        <f t="shared" si="1160"/>
        <v>0</v>
      </c>
      <c r="CJ753" s="136">
        <f t="shared" si="1160"/>
        <v>0</v>
      </c>
      <c r="CK753" s="137">
        <f t="shared" si="1160"/>
        <v>0</v>
      </c>
    </row>
    <row r="754" spans="1:89">
      <c r="A754" s="138" t="s">
        <v>17</v>
      </c>
      <c r="B754" s="192">
        <v>909</v>
      </c>
      <c r="C754" s="193">
        <v>0</v>
      </c>
      <c r="D754" s="194">
        <v>204</v>
      </c>
      <c r="E754" s="195">
        <v>1</v>
      </c>
      <c r="F754" s="192">
        <v>209</v>
      </c>
      <c r="G754" s="196">
        <v>0</v>
      </c>
      <c r="H754" s="194">
        <v>348</v>
      </c>
      <c r="I754" s="195">
        <v>14</v>
      </c>
      <c r="J754" s="192">
        <v>9</v>
      </c>
      <c r="K754" s="196">
        <v>7</v>
      </c>
      <c r="L754" s="194">
        <v>8</v>
      </c>
      <c r="M754" s="192">
        <v>7</v>
      </c>
      <c r="N754" s="197">
        <v>64</v>
      </c>
      <c r="O754" s="198">
        <v>24</v>
      </c>
      <c r="P754" s="192">
        <v>15</v>
      </c>
      <c r="Q754" s="196">
        <v>21</v>
      </c>
      <c r="R754" s="194">
        <v>8</v>
      </c>
      <c r="S754" s="195">
        <v>33</v>
      </c>
      <c r="T754" s="192">
        <v>0</v>
      </c>
      <c r="U754" s="196">
        <v>0</v>
      </c>
      <c r="V754" s="194">
        <v>3</v>
      </c>
      <c r="W754" s="195">
        <v>0</v>
      </c>
      <c r="X754" s="192">
        <v>0</v>
      </c>
      <c r="Y754" s="196">
        <v>0</v>
      </c>
      <c r="Z754" s="194">
        <v>0</v>
      </c>
      <c r="AA754" s="192">
        <v>0</v>
      </c>
      <c r="AB754" s="173">
        <f>B754+D754+F754+H754+J754+L754+N754+P754+R754+T754+V754+X754+Z754</f>
        <v>1777</v>
      </c>
      <c r="AC754" s="174">
        <f t="shared" ref="AC754:AC773" si="1161">C754+E754+G754+I754+K754+M754+O754+Q754+S754+U754+W754+Y754+AA754</f>
        <v>107</v>
      </c>
      <c r="AE754" s="255" t="str">
        <f>$AE$10</f>
        <v>08:00 - 08:59</v>
      </c>
      <c r="AF754" s="127">
        <f>SUMIF($A$9:$A$32,$AE754,B$753:B$776)</f>
        <v>5503</v>
      </c>
      <c r="AG754" s="193">
        <f t="shared" si="1159"/>
        <v>983</v>
      </c>
      <c r="AH754" s="194">
        <f t="shared" si="1159"/>
        <v>1610</v>
      </c>
      <c r="AI754" s="195">
        <f t="shared" si="1159"/>
        <v>1203</v>
      </c>
      <c r="AJ754" s="192">
        <f t="shared" si="1159"/>
        <v>1038</v>
      </c>
      <c r="AK754" s="196">
        <f t="shared" si="1159"/>
        <v>668</v>
      </c>
      <c r="AL754" s="194">
        <f t="shared" si="1159"/>
        <v>965</v>
      </c>
      <c r="AM754" s="195">
        <f t="shared" si="1159"/>
        <v>2024</v>
      </c>
      <c r="AN754" s="192">
        <f t="shared" si="1159"/>
        <v>372</v>
      </c>
      <c r="AO754" s="196">
        <f t="shared" si="1159"/>
        <v>1009</v>
      </c>
      <c r="AP754" s="194">
        <f t="shared" si="1159"/>
        <v>521</v>
      </c>
      <c r="AQ754" s="192">
        <f t="shared" si="1159"/>
        <v>2821</v>
      </c>
      <c r="AR754" s="197">
        <f t="shared" si="1159"/>
        <v>1374</v>
      </c>
      <c r="AS754" s="198">
        <f t="shared" si="1159"/>
        <v>3480</v>
      </c>
      <c r="AT754" s="192">
        <f t="shared" si="1159"/>
        <v>1168</v>
      </c>
      <c r="AU754" s="196">
        <f t="shared" si="1159"/>
        <v>1665</v>
      </c>
      <c r="AV754" s="194">
        <f t="shared" si="1159"/>
        <v>1563</v>
      </c>
      <c r="AW754" s="195">
        <f t="shared" si="1159"/>
        <v>1484</v>
      </c>
      <c r="AX754" s="192">
        <f t="shared" si="1159"/>
        <v>241</v>
      </c>
      <c r="AY754" s="196">
        <f t="shared" si="1159"/>
        <v>1593</v>
      </c>
      <c r="AZ754" s="194">
        <f t="shared" si="1159"/>
        <v>654</v>
      </c>
      <c r="BA754" s="195">
        <f t="shared" si="1159"/>
        <v>2701</v>
      </c>
      <c r="BB754" s="192">
        <f t="shared" si="1159"/>
        <v>1217</v>
      </c>
      <c r="BC754" s="196">
        <f t="shared" si="1159"/>
        <v>1712</v>
      </c>
      <c r="BD754" s="194">
        <f t="shared" si="1159"/>
        <v>4533</v>
      </c>
      <c r="BE754" s="192">
        <f t="shared" si="1159"/>
        <v>2288</v>
      </c>
      <c r="BF754" s="173">
        <f>SUM(AF754,AH754,AJ754,AL754,AN754,AP754,AR754,AT754,AV754,AX754,AZ754,BB754,BD754)</f>
        <v>20759</v>
      </c>
      <c r="BG754" s="174">
        <f>SUM(AG754,AI754,AK754,AM754,AO754,AQ754,AS754,AU754,AW754,AY754,BA754,BC754,BE754)</f>
        <v>23631</v>
      </c>
      <c r="BI754" s="138" t="s">
        <v>17</v>
      </c>
      <c r="BJ754" s="130">
        <f t="shared" ref="BJ754:CK754" si="1162">B754/B777</f>
        <v>1.5186701194553504E-2</v>
      </c>
      <c r="BK754" s="131">
        <f t="shared" si="1162"/>
        <v>0</v>
      </c>
      <c r="BL754" s="132">
        <f t="shared" si="1162"/>
        <v>8.4409136047666339E-3</v>
      </c>
      <c r="BM754" s="133">
        <f t="shared" si="1162"/>
        <v>5.1200655368388713E-5</v>
      </c>
      <c r="BN754" s="130">
        <f t="shared" si="1162"/>
        <v>1.511098257537416E-2</v>
      </c>
      <c r="BO754" s="131">
        <f t="shared" si="1162"/>
        <v>0</v>
      </c>
      <c r="BP754" s="132">
        <f t="shared" si="1162"/>
        <v>1.2403763900769889E-2</v>
      </c>
      <c r="BQ754" s="133">
        <f t="shared" si="1162"/>
        <v>3.5500557865909322E-4</v>
      </c>
      <c r="BR754" s="130">
        <f t="shared" si="1162"/>
        <v>1.4097744360902255E-3</v>
      </c>
      <c r="BS754" s="131">
        <f t="shared" si="1162"/>
        <v>8.8922764227642272E-4</v>
      </c>
      <c r="BT754" s="132">
        <f t="shared" si="1162"/>
        <v>6.793478260869565E-4</v>
      </c>
      <c r="BU754" s="130">
        <f t="shared" si="1162"/>
        <v>3.1015995391909254E-4</v>
      </c>
      <c r="BV754" s="134">
        <f t="shared" si="1162"/>
        <v>2.4406055752583611E-3</v>
      </c>
      <c r="BW754" s="135">
        <f t="shared" si="1162"/>
        <v>6.5650901332166202E-4</v>
      </c>
      <c r="BX754" s="130">
        <f t="shared" si="1162"/>
        <v>9.493670886075949E-4</v>
      </c>
      <c r="BY754" s="131">
        <f t="shared" si="1162"/>
        <v>1.0132689987937273E-3</v>
      </c>
      <c r="BZ754" s="132">
        <f t="shared" si="1162"/>
        <v>3.8901045465596887E-4</v>
      </c>
      <c r="CA754" s="133">
        <f t="shared" si="1162"/>
        <v>1.3459499143486419E-3</v>
      </c>
      <c r="CB754" s="130">
        <f t="shared" si="1162"/>
        <v>0</v>
      </c>
      <c r="CC754" s="131">
        <f t="shared" si="1162"/>
        <v>0</v>
      </c>
      <c r="CD754" s="132">
        <f t="shared" si="1162"/>
        <v>1.2804643817491143E-4</v>
      </c>
      <c r="CE754" s="133">
        <f t="shared" si="1162"/>
        <v>0</v>
      </c>
      <c r="CF754" s="130">
        <f t="shared" si="1162"/>
        <v>0</v>
      </c>
      <c r="CG754" s="131">
        <f t="shared" si="1162"/>
        <v>0</v>
      </c>
      <c r="CH754" s="132">
        <f t="shared" si="1162"/>
        <v>0</v>
      </c>
      <c r="CI754" s="130">
        <f t="shared" si="1162"/>
        <v>0</v>
      </c>
      <c r="CJ754" s="136">
        <f t="shared" si="1162"/>
        <v>5.5878043105020538E-3</v>
      </c>
      <c r="CK754" s="137">
        <f t="shared" si="1162"/>
        <v>3.3705139876330487E-4</v>
      </c>
    </row>
    <row r="755" spans="1:89" ht="14" thickBot="1">
      <c r="A755" s="147" t="s">
        <v>18</v>
      </c>
      <c r="B755" s="199">
        <v>3859</v>
      </c>
      <c r="C755" s="200">
        <v>0</v>
      </c>
      <c r="D755" s="201">
        <v>1417</v>
      </c>
      <c r="E755" s="202">
        <v>89</v>
      </c>
      <c r="F755" s="199">
        <v>730</v>
      </c>
      <c r="G755" s="203">
        <v>41</v>
      </c>
      <c r="H755" s="201">
        <v>1427</v>
      </c>
      <c r="I755" s="202">
        <v>271</v>
      </c>
      <c r="J755" s="199">
        <v>95</v>
      </c>
      <c r="K755" s="203">
        <v>126</v>
      </c>
      <c r="L755" s="201">
        <v>98</v>
      </c>
      <c r="M755" s="199">
        <v>471</v>
      </c>
      <c r="N755" s="204">
        <v>616</v>
      </c>
      <c r="O755" s="205">
        <v>840</v>
      </c>
      <c r="P755" s="199">
        <v>288</v>
      </c>
      <c r="Q755" s="203">
        <v>496</v>
      </c>
      <c r="R755" s="201">
        <v>512</v>
      </c>
      <c r="S755" s="202">
        <v>694</v>
      </c>
      <c r="T755" s="199">
        <v>59</v>
      </c>
      <c r="U755" s="203">
        <v>490</v>
      </c>
      <c r="V755" s="201">
        <v>129</v>
      </c>
      <c r="W755" s="202">
        <v>1064</v>
      </c>
      <c r="X755" s="199">
        <v>442</v>
      </c>
      <c r="Y755" s="203">
        <v>642</v>
      </c>
      <c r="Z755" s="201">
        <v>1553</v>
      </c>
      <c r="AA755" s="199">
        <v>913</v>
      </c>
      <c r="AB755" s="173">
        <f>B755+D755+F755+H755+J755+L755+N755+P755+R755+T755+V755+X755+Z755</f>
        <v>11225</v>
      </c>
      <c r="AC755" s="174">
        <f t="shared" si="1161"/>
        <v>6137</v>
      </c>
      <c r="AE755" s="254" t="str">
        <f>$AE$11</f>
        <v>09:00 - 09:59</v>
      </c>
      <c r="AF755" s="127">
        <f>SUMIF($A$9:$A$32,$AE755,B$753:B$776)</f>
        <v>5263</v>
      </c>
      <c r="AG755" s="200">
        <f t="shared" si="1159"/>
        <v>1055</v>
      </c>
      <c r="AH755" s="201">
        <f t="shared" si="1159"/>
        <v>1651</v>
      </c>
      <c r="AI755" s="202">
        <f t="shared" si="1159"/>
        <v>1031</v>
      </c>
      <c r="AJ755" s="199">
        <f t="shared" si="1159"/>
        <v>879</v>
      </c>
      <c r="AK755" s="203">
        <f t="shared" si="1159"/>
        <v>549</v>
      </c>
      <c r="AL755" s="201">
        <f t="shared" si="1159"/>
        <v>1488</v>
      </c>
      <c r="AM755" s="202">
        <f t="shared" si="1159"/>
        <v>1854</v>
      </c>
      <c r="AN755" s="199">
        <f t="shared" si="1159"/>
        <v>410</v>
      </c>
      <c r="AO755" s="203">
        <f t="shared" si="1159"/>
        <v>1034</v>
      </c>
      <c r="AP755" s="201">
        <f t="shared" si="1159"/>
        <v>436</v>
      </c>
      <c r="AQ755" s="199">
        <f t="shared" si="1159"/>
        <v>2358</v>
      </c>
      <c r="AR755" s="204">
        <f t="shared" si="1159"/>
        <v>1428</v>
      </c>
      <c r="AS755" s="205">
        <f t="shared" si="1159"/>
        <v>3226</v>
      </c>
      <c r="AT755" s="199">
        <f t="shared" si="1159"/>
        <v>882</v>
      </c>
      <c r="AU755" s="203">
        <f t="shared" si="1159"/>
        <v>1433</v>
      </c>
      <c r="AV755" s="201">
        <f t="shared" si="1159"/>
        <v>1519</v>
      </c>
      <c r="AW755" s="202">
        <f t="shared" si="1159"/>
        <v>1399</v>
      </c>
      <c r="AX755" s="199">
        <f t="shared" si="1159"/>
        <v>259</v>
      </c>
      <c r="AY755" s="203">
        <f t="shared" si="1159"/>
        <v>1148</v>
      </c>
      <c r="AZ755" s="201">
        <f t="shared" si="1159"/>
        <v>590</v>
      </c>
      <c r="BA755" s="202">
        <f t="shared" si="1159"/>
        <v>2602</v>
      </c>
      <c r="BB755" s="199">
        <f t="shared" si="1159"/>
        <v>1109</v>
      </c>
      <c r="BC755" s="203">
        <f t="shared" si="1159"/>
        <v>1431</v>
      </c>
      <c r="BD755" s="201">
        <f t="shared" si="1159"/>
        <v>4135</v>
      </c>
      <c r="BE755" s="199">
        <f t="shared" si="1159"/>
        <v>2187</v>
      </c>
      <c r="BF755" s="173">
        <f>SUM(AF755,AH755,AJ755,AL755,AN755,AP755,AR755,AT755,AV755,AX755,AZ755,BB755,BD755)</f>
        <v>20049</v>
      </c>
      <c r="BG755" s="174">
        <f>SUM(AG755,AI755,AK755,AM755,AO755,AQ755,AS755,AU755,AW755,AY755,BA755,BC755,BE755)</f>
        <v>21307</v>
      </c>
      <c r="BI755" s="147" t="s">
        <v>18</v>
      </c>
      <c r="BJ755" s="130">
        <f t="shared" ref="BJ755:CK755" si="1163">B755/B777</f>
        <v>6.4472475148275005E-2</v>
      </c>
      <c r="BK755" s="131">
        <f t="shared" si="1163"/>
        <v>0</v>
      </c>
      <c r="BL755" s="132">
        <f t="shared" si="1163"/>
        <v>5.8631247931148628E-2</v>
      </c>
      <c r="BM755" s="133">
        <f t="shared" si="1163"/>
        <v>4.556858327786596E-3</v>
      </c>
      <c r="BN755" s="130">
        <f t="shared" si="1163"/>
        <v>5.2779986985756637E-2</v>
      </c>
      <c r="BO755" s="131">
        <f t="shared" si="1163"/>
        <v>5.0881111938446263E-3</v>
      </c>
      <c r="BP755" s="132">
        <f t="shared" si="1163"/>
        <v>5.0862560593099515E-2</v>
      </c>
      <c r="BQ755" s="133">
        <f t="shared" si="1163"/>
        <v>6.8718937011867333E-3</v>
      </c>
      <c r="BR755" s="130">
        <f t="shared" si="1163"/>
        <v>1.488095238095238E-2</v>
      </c>
      <c r="BS755" s="131">
        <f t="shared" si="1163"/>
        <v>1.600609756097561E-2</v>
      </c>
      <c r="BT755" s="132">
        <f t="shared" si="1163"/>
        <v>8.3220108695652179E-3</v>
      </c>
      <c r="BU755" s="130">
        <f t="shared" si="1163"/>
        <v>2.0869334042270371E-2</v>
      </c>
      <c r="BV755" s="134">
        <f t="shared" si="1163"/>
        <v>2.3490828661861723E-2</v>
      </c>
      <c r="BW755" s="135">
        <f t="shared" si="1163"/>
        <v>2.2977815466258173E-2</v>
      </c>
      <c r="BX755" s="130">
        <f t="shared" si="1163"/>
        <v>1.8227848101265823E-2</v>
      </c>
      <c r="BY755" s="131">
        <f t="shared" si="1163"/>
        <v>2.3932448733413752E-2</v>
      </c>
      <c r="BZ755" s="132">
        <f t="shared" si="1163"/>
        <v>2.4896669097982008E-2</v>
      </c>
      <c r="CA755" s="133">
        <f t="shared" si="1163"/>
        <v>2.8305734562362347E-2</v>
      </c>
      <c r="CB755" s="130">
        <f t="shared" si="1163"/>
        <v>6.7707137938948815E-3</v>
      </c>
      <c r="CC755" s="131">
        <f t="shared" si="1163"/>
        <v>4.0559556328118536E-2</v>
      </c>
      <c r="CD755" s="132">
        <f t="shared" si="1163"/>
        <v>5.5059968415211913E-3</v>
      </c>
      <c r="CE755" s="133">
        <f t="shared" si="1163"/>
        <v>3.5161929940515535E-2</v>
      </c>
      <c r="CF755" s="130">
        <f t="shared" si="1163"/>
        <v>1.9039414171871636E-2</v>
      </c>
      <c r="CG755" s="131">
        <f t="shared" si="1163"/>
        <v>3.9401006505462133E-2</v>
      </c>
      <c r="CH755" s="132">
        <f t="shared" si="1163"/>
        <v>2.7733133326190221E-2</v>
      </c>
      <c r="CI755" s="130">
        <f t="shared" si="1163"/>
        <v>1.9674180062922899E-2</v>
      </c>
      <c r="CJ755" s="136">
        <f t="shared" si="1163"/>
        <v>3.5297188174105543E-2</v>
      </c>
      <c r="CK755" s="137">
        <f t="shared" si="1163"/>
        <v>1.9331630226265439E-2</v>
      </c>
    </row>
    <row r="756" spans="1:89" ht="15" thickTop="1" thickBot="1">
      <c r="A756" s="138" t="s">
        <v>19</v>
      </c>
      <c r="B756" s="192">
        <v>6348</v>
      </c>
      <c r="C756" s="193">
        <v>621</v>
      </c>
      <c r="D756" s="194">
        <v>2336</v>
      </c>
      <c r="E756" s="195">
        <v>727</v>
      </c>
      <c r="F756" s="192">
        <v>1176</v>
      </c>
      <c r="G756" s="196">
        <v>413</v>
      </c>
      <c r="H756" s="194">
        <v>1293</v>
      </c>
      <c r="I756" s="195">
        <v>1052</v>
      </c>
      <c r="J756" s="192">
        <v>274</v>
      </c>
      <c r="K756" s="196">
        <v>463</v>
      </c>
      <c r="L756" s="194">
        <v>305</v>
      </c>
      <c r="M756" s="192">
        <v>1196</v>
      </c>
      <c r="N756" s="197">
        <v>1259</v>
      </c>
      <c r="O756" s="198">
        <v>1972</v>
      </c>
      <c r="P756" s="192">
        <v>1002</v>
      </c>
      <c r="Q756" s="196">
        <v>798</v>
      </c>
      <c r="R756" s="194">
        <v>1289</v>
      </c>
      <c r="S756" s="195">
        <v>1188</v>
      </c>
      <c r="T756" s="192">
        <v>173</v>
      </c>
      <c r="U756" s="196">
        <v>871</v>
      </c>
      <c r="V756" s="194">
        <v>457</v>
      </c>
      <c r="W756" s="195">
        <v>1982</v>
      </c>
      <c r="X756" s="192">
        <v>995</v>
      </c>
      <c r="Y756" s="196">
        <v>1316</v>
      </c>
      <c r="Z756" s="194">
        <v>3586</v>
      </c>
      <c r="AA756" s="192">
        <v>1691</v>
      </c>
      <c r="AB756" s="173">
        <f>B756+D756+F756+H756+J756+L756+N756+P756+R756+T756+V756+X756+Z756</f>
        <v>20493</v>
      </c>
      <c r="AC756" s="174">
        <f t="shared" si="1161"/>
        <v>14290</v>
      </c>
      <c r="AE756" s="253" t="s">
        <v>13</v>
      </c>
      <c r="AF756" s="20">
        <f t="shared" ref="AF756:BG756" si="1164">SUM(AF753:AF755)</f>
        <v>15970</v>
      </c>
      <c r="AG756" s="21">
        <f t="shared" si="1164"/>
        <v>2983</v>
      </c>
      <c r="AH756" s="20">
        <f t="shared" si="1164"/>
        <v>5324</v>
      </c>
      <c r="AI756" s="21">
        <f t="shared" si="1164"/>
        <v>3600</v>
      </c>
      <c r="AJ756" s="20">
        <f t="shared" si="1164"/>
        <v>2934</v>
      </c>
      <c r="AK756" s="21">
        <f t="shared" si="1164"/>
        <v>1871</v>
      </c>
      <c r="AL756" s="20">
        <f t="shared" si="1164"/>
        <v>3850</v>
      </c>
      <c r="AM756" s="21">
        <f t="shared" si="1164"/>
        <v>5340</v>
      </c>
      <c r="AN756" s="20">
        <f t="shared" si="1164"/>
        <v>1277</v>
      </c>
      <c r="AO756" s="21">
        <f t="shared" si="1164"/>
        <v>2853</v>
      </c>
      <c r="AP756" s="20">
        <f t="shared" si="1164"/>
        <v>1433</v>
      </c>
      <c r="AQ756" s="21">
        <f t="shared" si="1164"/>
        <v>7246</v>
      </c>
      <c r="AR756" s="20">
        <f t="shared" si="1164"/>
        <v>4474</v>
      </c>
      <c r="AS756" s="21">
        <f t="shared" si="1164"/>
        <v>9487</v>
      </c>
      <c r="AT756" s="20">
        <f t="shared" si="1164"/>
        <v>3482</v>
      </c>
      <c r="AU756" s="21">
        <f t="shared" si="1164"/>
        <v>4477</v>
      </c>
      <c r="AV756" s="20">
        <f t="shared" si="1164"/>
        <v>4900</v>
      </c>
      <c r="AW756" s="21">
        <f t="shared" si="1164"/>
        <v>4668</v>
      </c>
      <c r="AX756" s="20">
        <f t="shared" si="1164"/>
        <v>808</v>
      </c>
      <c r="AY756" s="21">
        <f t="shared" si="1164"/>
        <v>4636</v>
      </c>
      <c r="AZ756" s="20">
        <f t="shared" si="1164"/>
        <v>1884</v>
      </c>
      <c r="BA756" s="21">
        <f t="shared" si="1164"/>
        <v>8069</v>
      </c>
      <c r="BB756" s="20">
        <f t="shared" si="1164"/>
        <v>3602</v>
      </c>
      <c r="BC756" s="21">
        <f t="shared" si="1164"/>
        <v>4868</v>
      </c>
      <c r="BD756" s="20">
        <f t="shared" si="1164"/>
        <v>13625</v>
      </c>
      <c r="BE756" s="21">
        <f t="shared" si="1164"/>
        <v>6416</v>
      </c>
      <c r="BF756" s="175">
        <f t="shared" si="1164"/>
        <v>63563</v>
      </c>
      <c r="BG756" s="176">
        <f t="shared" si="1164"/>
        <v>66514</v>
      </c>
      <c r="BI756" s="138" t="s">
        <v>19</v>
      </c>
      <c r="BJ756" s="130">
        <f t="shared" ref="BJ756:CK756" si="1165">B756/B777</f>
        <v>0.10605630273160137</v>
      </c>
      <c r="BK756" s="131">
        <f t="shared" si="1165"/>
        <v>1.8731901544401543E-2</v>
      </c>
      <c r="BL756" s="132">
        <f t="shared" si="1165"/>
        <v>9.6656736180072825E-2</v>
      </c>
      <c r="BM756" s="133">
        <f t="shared" si="1165"/>
        <v>3.7222876452818597E-2</v>
      </c>
      <c r="BN756" s="130">
        <f t="shared" si="1165"/>
        <v>8.5026389993492879E-2</v>
      </c>
      <c r="BO756" s="131">
        <f t="shared" si="1165"/>
        <v>5.1253412757508068E-2</v>
      </c>
      <c r="BP756" s="132">
        <f t="shared" si="1165"/>
        <v>4.6086398631308811E-2</v>
      </c>
      <c r="BQ756" s="133">
        <f t="shared" si="1165"/>
        <v>2.6676133482097575E-2</v>
      </c>
      <c r="BR756" s="130">
        <f t="shared" si="1165"/>
        <v>4.2919799498746865E-2</v>
      </c>
      <c r="BS756" s="131">
        <f t="shared" si="1165"/>
        <v>5.8816056910569105E-2</v>
      </c>
      <c r="BT756" s="132">
        <f t="shared" si="1165"/>
        <v>2.5900135869565216E-2</v>
      </c>
      <c r="BU756" s="130">
        <f t="shared" si="1165"/>
        <v>5.2993043555319246E-2</v>
      </c>
      <c r="BV756" s="134">
        <f t="shared" si="1165"/>
        <v>4.801128780078557E-2</v>
      </c>
      <c r="BW756" s="135">
        <f t="shared" si="1165"/>
        <v>5.3943157261263232E-2</v>
      </c>
      <c r="BX756" s="130">
        <f t="shared" si="1165"/>
        <v>6.3417721518987336E-2</v>
      </c>
      <c r="BY756" s="131">
        <f t="shared" si="1165"/>
        <v>3.8504221954161644E-2</v>
      </c>
      <c r="BZ756" s="132">
        <f t="shared" si="1165"/>
        <v>6.2679309506442987E-2</v>
      </c>
      <c r="CA756" s="133">
        <f t="shared" si="1165"/>
        <v>4.8454196916551104E-2</v>
      </c>
      <c r="CB756" s="130">
        <f t="shared" si="1165"/>
        <v>1.9853109938030754E-2</v>
      </c>
      <c r="CC756" s="131">
        <f t="shared" si="1165"/>
        <v>7.2096680738349475E-2</v>
      </c>
      <c r="CD756" s="132">
        <f t="shared" si="1165"/>
        <v>1.9505740748644841E-2</v>
      </c>
      <c r="CE756" s="133">
        <f t="shared" si="1165"/>
        <v>6.5499008592200925E-2</v>
      </c>
      <c r="CF756" s="130">
        <f t="shared" si="1165"/>
        <v>4.2860219685548137E-2</v>
      </c>
      <c r="CG756" s="131">
        <f t="shared" si="1165"/>
        <v>8.0765926107769725E-2</v>
      </c>
      <c r="CH756" s="132">
        <f t="shared" si="1165"/>
        <v>6.4038001357191329E-2</v>
      </c>
      <c r="CI756" s="130">
        <f t="shared" si="1165"/>
        <v>3.6439253544800244E-2</v>
      </c>
      <c r="CJ756" s="136">
        <f t="shared" si="1165"/>
        <v>6.4440559220663246E-2</v>
      </c>
      <c r="CK756" s="137">
        <f t="shared" si="1165"/>
        <v>4.5013686806800249E-2</v>
      </c>
    </row>
    <row r="757" spans="1:89" ht="14" thickTop="1">
      <c r="A757" s="147" t="s">
        <v>20</v>
      </c>
      <c r="B757" s="199">
        <v>5204</v>
      </c>
      <c r="C757" s="200">
        <v>945</v>
      </c>
      <c r="D757" s="201">
        <v>2063</v>
      </c>
      <c r="E757" s="202">
        <v>1366</v>
      </c>
      <c r="F757" s="199">
        <v>1017</v>
      </c>
      <c r="G757" s="203">
        <v>654</v>
      </c>
      <c r="H757" s="201">
        <v>1397</v>
      </c>
      <c r="I757" s="202">
        <v>1462</v>
      </c>
      <c r="J757" s="199">
        <v>495</v>
      </c>
      <c r="K757" s="203">
        <v>810</v>
      </c>
      <c r="L757" s="201">
        <v>476</v>
      </c>
      <c r="M757" s="199">
        <v>2067</v>
      </c>
      <c r="N757" s="204">
        <v>1672</v>
      </c>
      <c r="O757" s="205">
        <v>2781</v>
      </c>
      <c r="P757" s="199">
        <v>1432</v>
      </c>
      <c r="Q757" s="203">
        <v>1379</v>
      </c>
      <c r="R757" s="201">
        <v>1818</v>
      </c>
      <c r="S757" s="202">
        <v>1785</v>
      </c>
      <c r="T757" s="199">
        <v>308</v>
      </c>
      <c r="U757" s="203">
        <v>1895</v>
      </c>
      <c r="V757" s="201">
        <v>640</v>
      </c>
      <c r="W757" s="202">
        <v>2766</v>
      </c>
      <c r="X757" s="199">
        <v>1276</v>
      </c>
      <c r="Y757" s="203">
        <v>1725</v>
      </c>
      <c r="Z757" s="201">
        <v>4957</v>
      </c>
      <c r="AA757" s="199">
        <v>1941</v>
      </c>
      <c r="AB757" s="173">
        <f t="shared" ref="AB757:AB773" si="1166">B757+D757+F757+H757+J757+L757+N757+P757+R757+T757+V757+X757+Z757</f>
        <v>22755</v>
      </c>
      <c r="AC757" s="174">
        <f t="shared" si="1161"/>
        <v>21576</v>
      </c>
      <c r="BI757" s="147" t="s">
        <v>20</v>
      </c>
      <c r="BJ757" s="130">
        <f t="shared" ref="BJ757:CK757" si="1167">B757/B777</f>
        <v>8.6943446662768362E-2</v>
      </c>
      <c r="BK757" s="131">
        <f t="shared" si="1167"/>
        <v>2.8505067567567568E-2</v>
      </c>
      <c r="BL757" s="132">
        <f t="shared" si="1167"/>
        <v>8.5360807679576295E-2</v>
      </c>
      <c r="BM757" s="133">
        <f t="shared" si="1167"/>
        <v>6.994009523321898E-2</v>
      </c>
      <c r="BN757" s="130">
        <f t="shared" si="1167"/>
        <v>7.3530475019882871E-2</v>
      </c>
      <c r="BO757" s="131">
        <f t="shared" si="1167"/>
        <v>8.1161578555472819E-2</v>
      </c>
      <c r="BP757" s="132">
        <f t="shared" si="1167"/>
        <v>4.9793270601653838E-2</v>
      </c>
      <c r="BQ757" s="133">
        <f t="shared" si="1167"/>
        <v>3.7072725428542445E-2</v>
      </c>
      <c r="BR757" s="130">
        <f t="shared" si="1167"/>
        <v>7.7537593984962405E-2</v>
      </c>
      <c r="BS757" s="131">
        <f t="shared" si="1167"/>
        <v>0.10289634146341463</v>
      </c>
      <c r="BT757" s="132">
        <f t="shared" si="1167"/>
        <v>4.0421195652173912E-2</v>
      </c>
      <c r="BU757" s="130">
        <f t="shared" si="1167"/>
        <v>9.1585803535823476E-2</v>
      </c>
      <c r="BV757" s="134">
        <f t="shared" si="1167"/>
        <v>6.3760820653624678E-2</v>
      </c>
      <c r="BW757" s="135">
        <f t="shared" si="1167"/>
        <v>7.6072981918647586E-2</v>
      </c>
      <c r="BX757" s="130">
        <f t="shared" si="1167"/>
        <v>9.0632911392405063E-2</v>
      </c>
      <c r="BY757" s="131">
        <f t="shared" si="1167"/>
        <v>6.6537997587454767E-2</v>
      </c>
      <c r="BZ757" s="132">
        <f t="shared" si="1167"/>
        <v>8.8402625820568931E-2</v>
      </c>
      <c r="CA757" s="133">
        <f t="shared" si="1167"/>
        <v>7.2803654457949257E-2</v>
      </c>
      <c r="CB757" s="130">
        <f t="shared" si="1167"/>
        <v>3.5345421161349554E-2</v>
      </c>
      <c r="CC757" s="131">
        <f t="shared" si="1167"/>
        <v>0.15685787600364209</v>
      </c>
      <c r="CD757" s="132">
        <f t="shared" si="1167"/>
        <v>2.7316573477314438E-2</v>
      </c>
      <c r="CE757" s="133">
        <f t="shared" si="1167"/>
        <v>9.1407799074686061E-2</v>
      </c>
      <c r="CF757" s="130">
        <f t="shared" si="1167"/>
        <v>5.4964462631919016E-2</v>
      </c>
      <c r="CG757" s="131">
        <f t="shared" si="1167"/>
        <v>0.10586719037682582</v>
      </c>
      <c r="CH757" s="132">
        <f t="shared" si="1167"/>
        <v>8.8521018607807422E-2</v>
      </c>
      <c r="CI757" s="130">
        <f t="shared" si="1167"/>
        <v>4.1826487954143864E-2</v>
      </c>
      <c r="CJ757" s="136">
        <f t="shared" si="1167"/>
        <v>7.1553453621538671E-2</v>
      </c>
      <c r="CK757" s="137">
        <f t="shared" si="1167"/>
        <v>6.7964682053430522E-2</v>
      </c>
    </row>
    <row r="758" spans="1:89" ht="14" thickBot="1">
      <c r="A758" s="138" t="s">
        <v>21</v>
      </c>
      <c r="B758" s="192">
        <v>5503</v>
      </c>
      <c r="C758" s="193">
        <v>983</v>
      </c>
      <c r="D758" s="194">
        <v>1610</v>
      </c>
      <c r="E758" s="195">
        <v>1203</v>
      </c>
      <c r="F758" s="192">
        <v>1038</v>
      </c>
      <c r="G758" s="196">
        <v>668</v>
      </c>
      <c r="H758" s="194">
        <v>965</v>
      </c>
      <c r="I758" s="195">
        <v>2024</v>
      </c>
      <c r="J758" s="192">
        <v>372</v>
      </c>
      <c r="K758" s="196">
        <v>1009</v>
      </c>
      <c r="L758" s="194">
        <v>521</v>
      </c>
      <c r="M758" s="192">
        <v>2821</v>
      </c>
      <c r="N758" s="197">
        <v>1374</v>
      </c>
      <c r="O758" s="198">
        <v>3480</v>
      </c>
      <c r="P758" s="192">
        <v>1168</v>
      </c>
      <c r="Q758" s="196">
        <v>1665</v>
      </c>
      <c r="R758" s="194">
        <v>1563</v>
      </c>
      <c r="S758" s="195">
        <v>1484</v>
      </c>
      <c r="T758" s="192">
        <v>241</v>
      </c>
      <c r="U758" s="196">
        <v>1593</v>
      </c>
      <c r="V758" s="194">
        <v>654</v>
      </c>
      <c r="W758" s="195">
        <v>2701</v>
      </c>
      <c r="X758" s="192">
        <v>1217</v>
      </c>
      <c r="Y758" s="196">
        <v>1712</v>
      </c>
      <c r="Z758" s="194">
        <v>4533</v>
      </c>
      <c r="AA758" s="192">
        <v>2288</v>
      </c>
      <c r="AB758" s="173">
        <f t="shared" si="1166"/>
        <v>20759</v>
      </c>
      <c r="AC758" s="174">
        <f t="shared" si="1161"/>
        <v>23631</v>
      </c>
      <c r="AE758" s="246" t="s">
        <v>88</v>
      </c>
      <c r="BI758" s="138" t="s">
        <v>21</v>
      </c>
      <c r="BJ758" s="130">
        <f t="shared" ref="BJ758:CK758" si="1168">B758/B777</f>
        <v>9.1938852226213355E-2</v>
      </c>
      <c r="BK758" s="131">
        <f t="shared" si="1168"/>
        <v>2.965130308880309E-2</v>
      </c>
      <c r="BL758" s="132">
        <f t="shared" si="1168"/>
        <v>6.6617014233697452E-2</v>
      </c>
      <c r="BM758" s="133">
        <f t="shared" si="1168"/>
        <v>6.1594388408171621E-2</v>
      </c>
      <c r="BN758" s="130">
        <f t="shared" si="1168"/>
        <v>7.5048803412623821E-2</v>
      </c>
      <c r="BO758" s="131">
        <f t="shared" si="1168"/>
        <v>8.2898982377761235E-2</v>
      </c>
      <c r="BP758" s="132">
        <f t="shared" si="1168"/>
        <v>3.4395494724836044E-2</v>
      </c>
      <c r="BQ758" s="133">
        <f t="shared" si="1168"/>
        <v>5.1323663657571759E-2</v>
      </c>
      <c r="BR758" s="130">
        <f t="shared" si="1168"/>
        <v>5.827067669172932E-2</v>
      </c>
      <c r="BS758" s="131">
        <f t="shared" si="1168"/>
        <v>0.12817581300813008</v>
      </c>
      <c r="BT758" s="132">
        <f t="shared" si="1168"/>
        <v>4.424252717391304E-2</v>
      </c>
      <c r="BU758" s="130">
        <f t="shared" si="1168"/>
        <v>0.1249944614293943</v>
      </c>
      <c r="BV758" s="134">
        <f t="shared" si="1168"/>
        <v>5.2396750943827938E-2</v>
      </c>
      <c r="BW758" s="135">
        <f t="shared" si="1168"/>
        <v>9.5193806931640992E-2</v>
      </c>
      <c r="BX758" s="130">
        <f t="shared" si="1168"/>
        <v>7.3924050632911395E-2</v>
      </c>
      <c r="BY758" s="131">
        <f t="shared" si="1168"/>
        <v>8.0337756332931248E-2</v>
      </c>
      <c r="BZ758" s="132">
        <f t="shared" si="1168"/>
        <v>7.600291757840992E-2</v>
      </c>
      <c r="CA758" s="133">
        <f t="shared" si="1168"/>
        <v>6.0526959784648011E-2</v>
      </c>
      <c r="CB758" s="130">
        <f t="shared" si="1168"/>
        <v>2.7656644480146889E-2</v>
      </c>
      <c r="CC758" s="131">
        <f t="shared" si="1168"/>
        <v>0.13185994536876086</v>
      </c>
      <c r="CD758" s="132">
        <f t="shared" si="1168"/>
        <v>2.7914123522130692E-2</v>
      </c>
      <c r="CE758" s="133">
        <f t="shared" si="1168"/>
        <v>8.9259748843357564E-2</v>
      </c>
      <c r="CF758" s="130">
        <f t="shared" si="1168"/>
        <v>5.2423002369157874E-2</v>
      </c>
      <c r="CG758" s="131">
        <f t="shared" si="1168"/>
        <v>0.10506935068123235</v>
      </c>
      <c r="CH758" s="132">
        <f t="shared" si="1168"/>
        <v>8.0949319618557808E-2</v>
      </c>
      <c r="CI758" s="130">
        <f t="shared" si="1168"/>
        <v>4.9303969314312801E-2</v>
      </c>
      <c r="CJ758" s="136">
        <f t="shared" si="1168"/>
        <v>6.5277000383630907E-2</v>
      </c>
      <c r="CK758" s="137">
        <f t="shared" si="1168"/>
        <v>7.4437958917529509E-2</v>
      </c>
    </row>
    <row r="759" spans="1:89" ht="15" thickTop="1" thickBot="1">
      <c r="A759" s="147" t="s">
        <v>22</v>
      </c>
      <c r="B759" s="199">
        <v>5263</v>
      </c>
      <c r="C759" s="200">
        <v>1055</v>
      </c>
      <c r="D759" s="201">
        <v>1651</v>
      </c>
      <c r="E759" s="202">
        <v>1031</v>
      </c>
      <c r="F759" s="199">
        <v>879</v>
      </c>
      <c r="G759" s="203">
        <v>549</v>
      </c>
      <c r="H759" s="201">
        <v>1488</v>
      </c>
      <c r="I759" s="202">
        <v>1854</v>
      </c>
      <c r="J759" s="199">
        <v>410</v>
      </c>
      <c r="K759" s="203">
        <v>1034</v>
      </c>
      <c r="L759" s="201">
        <v>436</v>
      </c>
      <c r="M759" s="199">
        <v>2358</v>
      </c>
      <c r="N759" s="204">
        <v>1428</v>
      </c>
      <c r="O759" s="205">
        <v>3226</v>
      </c>
      <c r="P759" s="199">
        <v>882</v>
      </c>
      <c r="Q759" s="203">
        <v>1433</v>
      </c>
      <c r="R759" s="201">
        <v>1519</v>
      </c>
      <c r="S759" s="202">
        <v>1399</v>
      </c>
      <c r="T759" s="199">
        <v>259</v>
      </c>
      <c r="U759" s="203">
        <v>1148</v>
      </c>
      <c r="V759" s="201">
        <v>590</v>
      </c>
      <c r="W759" s="202">
        <v>2602</v>
      </c>
      <c r="X759" s="199">
        <v>1109</v>
      </c>
      <c r="Y759" s="203">
        <v>1431</v>
      </c>
      <c r="Z759" s="201">
        <v>4135</v>
      </c>
      <c r="AA759" s="199">
        <v>2187</v>
      </c>
      <c r="AB759" s="173">
        <f t="shared" si="1166"/>
        <v>20049</v>
      </c>
      <c r="AC759" s="174">
        <f t="shared" si="1161"/>
        <v>21307</v>
      </c>
      <c r="AE759" s="315" t="s">
        <v>0</v>
      </c>
      <c r="AF759" s="309" t="s">
        <v>1</v>
      </c>
      <c r="AG759" s="310"/>
      <c r="AH759" s="309" t="s">
        <v>2</v>
      </c>
      <c r="AI759" s="310"/>
      <c r="AJ759" s="309" t="s">
        <v>3</v>
      </c>
      <c r="AK759" s="310"/>
      <c r="AL759" s="309" t="s">
        <v>4</v>
      </c>
      <c r="AM759" s="310"/>
      <c r="AN759" s="309" t="s">
        <v>5</v>
      </c>
      <c r="AO759" s="310"/>
      <c r="AP759" s="309" t="s">
        <v>6</v>
      </c>
      <c r="AQ759" s="310"/>
      <c r="AR759" s="309" t="s">
        <v>7</v>
      </c>
      <c r="AS759" s="310"/>
      <c r="AT759" s="309" t="s">
        <v>8</v>
      </c>
      <c r="AU759" s="310"/>
      <c r="AV759" s="309" t="s">
        <v>9</v>
      </c>
      <c r="AW759" s="310"/>
      <c r="AX759" s="309" t="s">
        <v>10</v>
      </c>
      <c r="AY759" s="310"/>
      <c r="AZ759" s="309" t="s">
        <v>11</v>
      </c>
      <c r="BA759" s="310"/>
      <c r="BB759" s="309" t="s">
        <v>12</v>
      </c>
      <c r="BC759" s="310"/>
      <c r="BD759" s="311" t="s">
        <v>40</v>
      </c>
      <c r="BE759" s="312"/>
      <c r="BF759" s="313" t="s">
        <v>41</v>
      </c>
      <c r="BG759" s="314"/>
      <c r="BI759" s="147" t="s">
        <v>22</v>
      </c>
      <c r="BJ759" s="130">
        <f t="shared" ref="BJ759:CK759" si="1169">B759/B777</f>
        <v>8.7929162141842793E-2</v>
      </c>
      <c r="BK759" s="131">
        <f t="shared" si="1169"/>
        <v>3.1823117760617761E-2</v>
      </c>
      <c r="BL759" s="132">
        <f t="shared" si="1169"/>
        <v>6.8313472360145649E-2</v>
      </c>
      <c r="BM759" s="133">
        <f t="shared" si="1169"/>
        <v>5.2787875684808763E-2</v>
      </c>
      <c r="BN759" s="130">
        <f t="shared" si="1169"/>
        <v>6.3552888439013813E-2</v>
      </c>
      <c r="BO759" s="131">
        <f t="shared" si="1169"/>
        <v>6.8131049888309758E-2</v>
      </c>
      <c r="BP759" s="132">
        <f t="shared" si="1169"/>
        <v>5.303678357570573E-2</v>
      </c>
      <c r="BQ759" s="133">
        <f t="shared" si="1169"/>
        <v>4.701288163099706E-2</v>
      </c>
      <c r="BR759" s="130">
        <f t="shared" si="1169"/>
        <v>6.4223057644110279E-2</v>
      </c>
      <c r="BS759" s="131">
        <f t="shared" si="1169"/>
        <v>0.13135162601626016</v>
      </c>
      <c r="BT759" s="132">
        <f t="shared" si="1169"/>
        <v>3.7024456521739128E-2</v>
      </c>
      <c r="BU759" s="130">
        <f t="shared" si="1169"/>
        <v>0.10447959590588861</v>
      </c>
      <c r="BV759" s="134">
        <f t="shared" si="1169"/>
        <v>5.4456011897952177E-2</v>
      </c>
      <c r="BW759" s="135">
        <f t="shared" si="1169"/>
        <v>8.8245753207320074E-2</v>
      </c>
      <c r="BX759" s="130">
        <f t="shared" si="1169"/>
        <v>5.5822784810126584E-2</v>
      </c>
      <c r="BY759" s="131">
        <f t="shared" si="1169"/>
        <v>6.9143546441495785E-2</v>
      </c>
      <c r="BZ759" s="132">
        <f t="shared" si="1169"/>
        <v>7.3863360077802087E-2</v>
      </c>
      <c r="CA759" s="133">
        <f t="shared" si="1169"/>
        <v>5.7060119096174242E-2</v>
      </c>
      <c r="CB759" s="130">
        <f t="shared" si="1169"/>
        <v>2.9722285976589397E-2</v>
      </c>
      <c r="CC759" s="131">
        <f t="shared" si="1169"/>
        <v>9.5025246254449136E-2</v>
      </c>
      <c r="CD759" s="132">
        <f t="shared" si="1169"/>
        <v>2.5182466174399249E-2</v>
      </c>
      <c r="CE759" s="133">
        <f t="shared" si="1169"/>
        <v>8.5988103106411098E-2</v>
      </c>
      <c r="CF759" s="130">
        <f t="shared" si="1169"/>
        <v>4.7770837820374758E-2</v>
      </c>
      <c r="CG759" s="131">
        <f t="shared" si="1169"/>
        <v>8.7823738799558126E-2</v>
      </c>
      <c r="CH759" s="132">
        <f t="shared" si="1169"/>
        <v>7.3841922925818773E-2</v>
      </c>
      <c r="CI759" s="130">
        <f t="shared" si="1169"/>
        <v>4.7127526612937981E-2</v>
      </c>
      <c r="CJ759" s="136">
        <f t="shared" si="1169"/>
        <v>6.3044394271950285E-2</v>
      </c>
      <c r="CK759" s="137">
        <f t="shared" si="1169"/>
        <v>6.7117328536913434E-2</v>
      </c>
    </row>
    <row r="760" spans="1:89" ht="15" thickTop="1" thickBot="1">
      <c r="A760" s="138" t="s">
        <v>23</v>
      </c>
      <c r="B760" s="192">
        <v>4307</v>
      </c>
      <c r="C760" s="193">
        <v>1138</v>
      </c>
      <c r="D760" s="194">
        <v>1503</v>
      </c>
      <c r="E760" s="195">
        <v>871</v>
      </c>
      <c r="F760" s="192">
        <v>912</v>
      </c>
      <c r="G760" s="196">
        <v>492</v>
      </c>
      <c r="H760" s="194">
        <v>1533</v>
      </c>
      <c r="I760" s="195">
        <v>1827</v>
      </c>
      <c r="J760" s="192">
        <v>378</v>
      </c>
      <c r="K760" s="196">
        <v>790</v>
      </c>
      <c r="L760" s="194">
        <v>404</v>
      </c>
      <c r="M760" s="192">
        <v>1881</v>
      </c>
      <c r="N760" s="197">
        <v>1253</v>
      </c>
      <c r="O760" s="198">
        <v>2475</v>
      </c>
      <c r="P760" s="192">
        <v>784</v>
      </c>
      <c r="Q760" s="196">
        <v>1227</v>
      </c>
      <c r="R760" s="194">
        <v>1314</v>
      </c>
      <c r="S760" s="195">
        <v>1388</v>
      </c>
      <c r="T760" s="192">
        <v>341</v>
      </c>
      <c r="U760" s="196">
        <v>865</v>
      </c>
      <c r="V760" s="194">
        <v>709</v>
      </c>
      <c r="W760" s="195">
        <v>2182</v>
      </c>
      <c r="X760" s="192">
        <v>1021</v>
      </c>
      <c r="Y760" s="196">
        <v>1045</v>
      </c>
      <c r="Z760" s="194">
        <v>3268</v>
      </c>
      <c r="AA760" s="192">
        <v>2167</v>
      </c>
      <c r="AB760" s="173">
        <f t="shared" si="1166"/>
        <v>17727</v>
      </c>
      <c r="AC760" s="174">
        <f t="shared" si="1161"/>
        <v>18348</v>
      </c>
      <c r="AE760" s="316"/>
      <c r="AF760" s="117" t="s">
        <v>14</v>
      </c>
      <c r="AG760" s="118" t="s">
        <v>15</v>
      </c>
      <c r="AH760" s="119" t="s">
        <v>14</v>
      </c>
      <c r="AI760" s="120" t="s">
        <v>15</v>
      </c>
      <c r="AJ760" s="117" t="s">
        <v>14</v>
      </c>
      <c r="AK760" s="118" t="s">
        <v>15</v>
      </c>
      <c r="AL760" s="119" t="s">
        <v>14</v>
      </c>
      <c r="AM760" s="120" t="s">
        <v>15</v>
      </c>
      <c r="AN760" s="117" t="s">
        <v>14</v>
      </c>
      <c r="AO760" s="118" t="s">
        <v>15</v>
      </c>
      <c r="AP760" s="119" t="s">
        <v>14</v>
      </c>
      <c r="AQ760" s="117" t="s">
        <v>15</v>
      </c>
      <c r="AR760" s="121" t="s">
        <v>14</v>
      </c>
      <c r="AS760" s="122" t="s">
        <v>15</v>
      </c>
      <c r="AT760" s="117" t="s">
        <v>14</v>
      </c>
      <c r="AU760" s="118" t="s">
        <v>15</v>
      </c>
      <c r="AV760" s="119" t="s">
        <v>14</v>
      </c>
      <c r="AW760" s="120" t="s">
        <v>15</v>
      </c>
      <c r="AX760" s="117" t="s">
        <v>14</v>
      </c>
      <c r="AY760" s="118" t="s">
        <v>15</v>
      </c>
      <c r="AZ760" s="119" t="s">
        <v>14</v>
      </c>
      <c r="BA760" s="120" t="s">
        <v>15</v>
      </c>
      <c r="BB760" s="117" t="s">
        <v>14</v>
      </c>
      <c r="BC760" s="118" t="s">
        <v>15</v>
      </c>
      <c r="BD760" s="28" t="s">
        <v>14</v>
      </c>
      <c r="BE760" s="123" t="s">
        <v>15</v>
      </c>
      <c r="BF760" s="177" t="s">
        <v>14</v>
      </c>
      <c r="BG760" s="178" t="s">
        <v>15</v>
      </c>
      <c r="BI760" s="138" t="s">
        <v>23</v>
      </c>
      <c r="BJ760" s="130">
        <f t="shared" ref="BJ760:CK760" si="1170">B760/B777</f>
        <v>7.1957229972433381E-2</v>
      </c>
      <c r="BK760" s="131">
        <f t="shared" si="1170"/>
        <v>3.4326737451737449E-2</v>
      </c>
      <c r="BL760" s="132">
        <f t="shared" si="1170"/>
        <v>6.2189672293942407E-2</v>
      </c>
      <c r="BM760" s="133">
        <f t="shared" si="1170"/>
        <v>4.4595770825866569E-2</v>
      </c>
      <c r="BN760" s="130">
        <f t="shared" si="1170"/>
        <v>6.5938833056178148E-2</v>
      </c>
      <c r="BO760" s="131">
        <f t="shared" si="1170"/>
        <v>6.1057334326135519E-2</v>
      </c>
      <c r="BP760" s="132">
        <f t="shared" si="1170"/>
        <v>5.4640718562874252E-2</v>
      </c>
      <c r="BQ760" s="133">
        <f t="shared" si="1170"/>
        <v>4.6328228015011665E-2</v>
      </c>
      <c r="BR760" s="130">
        <f t="shared" si="1170"/>
        <v>5.921052631578947E-2</v>
      </c>
      <c r="BS760" s="131">
        <f t="shared" si="1170"/>
        <v>0.10035569105691057</v>
      </c>
      <c r="BT760" s="132">
        <f t="shared" si="1170"/>
        <v>3.4307065217391304E-2</v>
      </c>
      <c r="BU760" s="130">
        <f t="shared" si="1170"/>
        <v>8.3344410474544731E-2</v>
      </c>
      <c r="BV760" s="134">
        <f t="shared" si="1170"/>
        <v>4.7782481028105096E-2</v>
      </c>
      <c r="BW760" s="135">
        <f t="shared" si="1170"/>
        <v>6.7702491998796396E-2</v>
      </c>
      <c r="BX760" s="130">
        <f t="shared" si="1170"/>
        <v>4.9620253164556961E-2</v>
      </c>
      <c r="BY760" s="131">
        <f t="shared" si="1170"/>
        <v>5.9203860072376359E-2</v>
      </c>
      <c r="BZ760" s="132">
        <f t="shared" si="1170"/>
        <v>6.3894967177242884E-2</v>
      </c>
      <c r="CA760" s="133">
        <f t="shared" si="1170"/>
        <v>5.6611469124724693E-2</v>
      </c>
      <c r="CB760" s="130">
        <f t="shared" si="1170"/>
        <v>3.9132430571494146E-2</v>
      </c>
      <c r="CC760" s="131">
        <f t="shared" si="1170"/>
        <v>7.1600033109841907E-2</v>
      </c>
      <c r="CD760" s="132">
        <f t="shared" si="1170"/>
        <v>3.0261641555337403E-2</v>
      </c>
      <c r="CE760" s="133">
        <f t="shared" si="1170"/>
        <v>7.2108393919365493E-2</v>
      </c>
      <c r="CF760" s="130">
        <f t="shared" si="1170"/>
        <v>4.3980185225069995E-2</v>
      </c>
      <c r="CG760" s="131">
        <f t="shared" si="1170"/>
        <v>6.4134037068859701E-2</v>
      </c>
      <c r="CH760" s="132">
        <f t="shared" si="1170"/>
        <v>5.8359227115254118E-2</v>
      </c>
      <c r="CI760" s="130">
        <f t="shared" si="1170"/>
        <v>4.6696547860190493E-2</v>
      </c>
      <c r="CJ760" s="136">
        <f t="shared" si="1170"/>
        <v>5.5742828932059597E-2</v>
      </c>
      <c r="CK760" s="137">
        <f t="shared" si="1170"/>
        <v>5.7796439855225402E-2</v>
      </c>
    </row>
    <row r="761" spans="1:89" ht="14" thickTop="1">
      <c r="A761" s="147" t="s">
        <v>24</v>
      </c>
      <c r="B761" s="206">
        <v>3869</v>
      </c>
      <c r="C761" s="200">
        <v>1221</v>
      </c>
      <c r="D761" s="201">
        <v>1440</v>
      </c>
      <c r="E761" s="202">
        <v>866</v>
      </c>
      <c r="F761" s="199">
        <v>804</v>
      </c>
      <c r="G761" s="203">
        <v>467</v>
      </c>
      <c r="H761" s="201">
        <v>2031</v>
      </c>
      <c r="I761" s="202">
        <v>1917</v>
      </c>
      <c r="J761" s="199">
        <v>369</v>
      </c>
      <c r="K761" s="203">
        <v>541</v>
      </c>
      <c r="L761" s="201">
        <v>451</v>
      </c>
      <c r="M761" s="199">
        <v>1581</v>
      </c>
      <c r="N761" s="204">
        <v>1366</v>
      </c>
      <c r="O761" s="207">
        <v>2220</v>
      </c>
      <c r="P761" s="199">
        <v>730</v>
      </c>
      <c r="Q761" s="203">
        <v>1009</v>
      </c>
      <c r="R761" s="201">
        <v>1176</v>
      </c>
      <c r="S761" s="202">
        <v>1266</v>
      </c>
      <c r="T761" s="199">
        <v>402</v>
      </c>
      <c r="U761" s="203">
        <v>702</v>
      </c>
      <c r="V761" s="201">
        <v>779</v>
      </c>
      <c r="W761" s="208">
        <v>2317</v>
      </c>
      <c r="X761" s="199">
        <v>992</v>
      </c>
      <c r="Y761" s="203">
        <v>969</v>
      </c>
      <c r="Z761" s="201">
        <v>3140</v>
      </c>
      <c r="AA761" s="199">
        <v>2767</v>
      </c>
      <c r="AB761" s="173">
        <f t="shared" si="1166"/>
        <v>17549</v>
      </c>
      <c r="AC761" s="174">
        <f t="shared" si="1161"/>
        <v>17843</v>
      </c>
      <c r="AE761" s="254" t="str">
        <f>$AE$17</f>
        <v>17:00 - 17:59</v>
      </c>
      <c r="AF761" s="127">
        <f t="shared" ref="AF761:AO763" si="1171">SUMIF($A$9:$A$32,$AE761,B$753:B$776)</f>
        <v>2742</v>
      </c>
      <c r="AG761" s="189">
        <f t="shared" si="1171"/>
        <v>3162</v>
      </c>
      <c r="AH761" s="128">
        <f t="shared" si="1171"/>
        <v>1783</v>
      </c>
      <c r="AI761" s="181">
        <f t="shared" si="1171"/>
        <v>1601</v>
      </c>
      <c r="AJ761" s="127">
        <f t="shared" si="1171"/>
        <v>1107</v>
      </c>
      <c r="AK761" s="129">
        <f t="shared" si="1171"/>
        <v>583</v>
      </c>
      <c r="AL761" s="128">
        <f t="shared" si="1171"/>
        <v>2135</v>
      </c>
      <c r="AM761" s="181">
        <f t="shared" si="1171"/>
        <v>3761</v>
      </c>
      <c r="AN761" s="127">
        <f t="shared" si="1171"/>
        <v>705</v>
      </c>
      <c r="AO761" s="129">
        <f t="shared" si="1171"/>
        <v>298</v>
      </c>
      <c r="AP761" s="128">
        <f t="shared" ref="AP761:AY763" si="1172">SUMIF($A$9:$A$32,$AE761,L$753:L$776)</f>
        <v>1537</v>
      </c>
      <c r="AQ761" s="127">
        <f t="shared" si="1172"/>
        <v>977</v>
      </c>
      <c r="AR761" s="180">
        <f t="shared" si="1172"/>
        <v>2353</v>
      </c>
      <c r="AS761" s="182">
        <f t="shared" si="1172"/>
        <v>2087</v>
      </c>
      <c r="AT761" s="127">
        <f t="shared" si="1172"/>
        <v>1385</v>
      </c>
      <c r="AU761" s="129">
        <f t="shared" si="1172"/>
        <v>1277</v>
      </c>
      <c r="AV761" s="128">
        <f t="shared" si="1172"/>
        <v>1450</v>
      </c>
      <c r="AW761" s="181">
        <f t="shared" si="1172"/>
        <v>1781</v>
      </c>
      <c r="AX761" s="127">
        <f t="shared" si="1172"/>
        <v>1056</v>
      </c>
      <c r="AY761" s="129">
        <f t="shared" si="1172"/>
        <v>355</v>
      </c>
      <c r="AZ761" s="128">
        <f t="shared" ref="AZ761:BE763" si="1173">SUMIF($A$9:$A$32,$AE761,V$753:V$776)</f>
        <v>2680</v>
      </c>
      <c r="BA761" s="181">
        <f t="shared" si="1173"/>
        <v>1390</v>
      </c>
      <c r="BB761" s="127">
        <f t="shared" si="1173"/>
        <v>2748</v>
      </c>
      <c r="BC761" s="129">
        <f t="shared" si="1173"/>
        <v>594</v>
      </c>
      <c r="BD761" s="187">
        <f t="shared" si="1173"/>
        <v>4104</v>
      </c>
      <c r="BE761" s="188">
        <f t="shared" si="1173"/>
        <v>3746</v>
      </c>
      <c r="BF761" s="171">
        <f>AF761+AH761+AJ761+AL761+AN761+AP761+AR761+AT761+AV761+AX761+AZ761+BB761+BD761</f>
        <v>25785</v>
      </c>
      <c r="BG761" s="172">
        <f>AG761+AI761+AK761+AM761+AO761+AQ761+AS761+AU761+AW761+AY761+BA761+BC761+BE761</f>
        <v>21612</v>
      </c>
      <c r="BI761" s="147" t="s">
        <v>24</v>
      </c>
      <c r="BJ761" s="130">
        <f t="shared" ref="BJ761:CK761" si="1174">B761/B777</f>
        <v>6.4639545568457107E-2</v>
      </c>
      <c r="BK761" s="131">
        <f t="shared" si="1174"/>
        <v>3.6830357142857144E-2</v>
      </c>
      <c r="BL761" s="132">
        <f t="shared" si="1174"/>
        <v>5.9582919563058591E-2</v>
      </c>
      <c r="BM761" s="133">
        <f t="shared" si="1174"/>
        <v>4.4339767549024627E-2</v>
      </c>
      <c r="BN761" s="130">
        <f t="shared" si="1174"/>
        <v>5.8130287036367578E-2</v>
      </c>
      <c r="BO761" s="131">
        <f t="shared" si="1174"/>
        <v>5.7954827500620504E-2</v>
      </c>
      <c r="BP761" s="132">
        <f t="shared" si="1174"/>
        <v>7.2390932420872536E-2</v>
      </c>
      <c r="BQ761" s="133">
        <f t="shared" si="1174"/>
        <v>4.8610406734962981E-2</v>
      </c>
      <c r="BR761" s="130">
        <f t="shared" si="1174"/>
        <v>5.7800751879699248E-2</v>
      </c>
      <c r="BS761" s="131">
        <f t="shared" si="1174"/>
        <v>6.872459349593496E-2</v>
      </c>
      <c r="BT761" s="132">
        <f t="shared" si="1174"/>
        <v>3.8298233695652176E-2</v>
      </c>
      <c r="BU761" s="130">
        <f t="shared" si="1174"/>
        <v>7.0051841020869338E-2</v>
      </c>
      <c r="BV761" s="134">
        <f t="shared" si="1174"/>
        <v>5.2091675246920641E-2</v>
      </c>
      <c r="BW761" s="135">
        <f t="shared" si="1174"/>
        <v>6.0727083732253738E-2</v>
      </c>
      <c r="BX761" s="130">
        <f t="shared" si="1174"/>
        <v>4.6202531645569624E-2</v>
      </c>
      <c r="BY761" s="131">
        <f t="shared" si="1174"/>
        <v>4.8685162846803375E-2</v>
      </c>
      <c r="BZ761" s="132">
        <f t="shared" si="1174"/>
        <v>5.7184536834427424E-2</v>
      </c>
      <c r="CA761" s="133">
        <f t="shared" si="1174"/>
        <v>5.1635533077738806E-2</v>
      </c>
      <c r="CB761" s="130">
        <f t="shared" si="1174"/>
        <v>4.6132660087215976E-2</v>
      </c>
      <c r="CC761" s="131">
        <f t="shared" si="1174"/>
        <v>5.810777253538614E-2</v>
      </c>
      <c r="CD761" s="132">
        <f t="shared" si="1174"/>
        <v>3.3249391779418672E-2</v>
      </c>
      <c r="CE761" s="133">
        <f t="shared" si="1174"/>
        <v>7.6569729015201593E-2</v>
      </c>
      <c r="CF761" s="130">
        <f t="shared" si="1174"/>
        <v>4.2730992892526382E-2</v>
      </c>
      <c r="CG761" s="131">
        <f t="shared" si="1174"/>
        <v>5.9469743463851726E-2</v>
      </c>
      <c r="CH761" s="132">
        <f t="shared" si="1174"/>
        <v>5.6073431193971214E-2</v>
      </c>
      <c r="CI761" s="130">
        <f t="shared" si="1174"/>
        <v>5.9625910442615178E-2</v>
      </c>
      <c r="CJ761" s="136">
        <f t="shared" si="1174"/>
        <v>5.5183105146314311E-2</v>
      </c>
      <c r="CK761" s="137">
        <f t="shared" si="1174"/>
        <v>5.6205683253585499E-2</v>
      </c>
    </row>
    <row r="762" spans="1:89">
      <c r="A762" s="138" t="s">
        <v>25</v>
      </c>
      <c r="B762" s="209">
        <v>3680</v>
      </c>
      <c r="C762" s="193">
        <v>1331</v>
      </c>
      <c r="D762" s="194">
        <v>1445</v>
      </c>
      <c r="E762" s="195">
        <v>865</v>
      </c>
      <c r="F762" s="192">
        <v>798</v>
      </c>
      <c r="G762" s="196">
        <v>447</v>
      </c>
      <c r="H762" s="194">
        <v>1976</v>
      </c>
      <c r="I762" s="195">
        <v>2272</v>
      </c>
      <c r="J762" s="192">
        <v>293</v>
      </c>
      <c r="K762" s="193">
        <v>495</v>
      </c>
      <c r="L762" s="194">
        <v>510</v>
      </c>
      <c r="M762" s="192">
        <v>1627</v>
      </c>
      <c r="N762" s="197">
        <v>1415</v>
      </c>
      <c r="O762" s="210">
        <v>2357</v>
      </c>
      <c r="P762" s="192">
        <v>803</v>
      </c>
      <c r="Q762" s="193">
        <v>1151</v>
      </c>
      <c r="R762" s="194">
        <v>1101</v>
      </c>
      <c r="S762" s="195">
        <v>1403</v>
      </c>
      <c r="T762" s="201">
        <v>417</v>
      </c>
      <c r="U762" s="192">
        <v>634</v>
      </c>
      <c r="V762" s="194">
        <v>887</v>
      </c>
      <c r="W762" s="211">
        <v>1733</v>
      </c>
      <c r="X762" s="192">
        <v>930</v>
      </c>
      <c r="Y762" s="196">
        <v>688</v>
      </c>
      <c r="Z762" s="194">
        <v>2992</v>
      </c>
      <c r="AA762" s="192">
        <v>2248</v>
      </c>
      <c r="AB762" s="173">
        <f t="shared" si="1166"/>
        <v>17247</v>
      </c>
      <c r="AC762" s="174">
        <f t="shared" si="1161"/>
        <v>17251</v>
      </c>
      <c r="AE762" s="255" t="str">
        <f>$AE$18</f>
        <v>18:00 - 18:59</v>
      </c>
      <c r="AF762" s="127">
        <f t="shared" si="1171"/>
        <v>2866</v>
      </c>
      <c r="AG762" s="193">
        <f t="shared" si="1171"/>
        <v>4467</v>
      </c>
      <c r="AH762" s="194">
        <f t="shared" si="1171"/>
        <v>1663</v>
      </c>
      <c r="AI762" s="195">
        <f t="shared" si="1171"/>
        <v>1871</v>
      </c>
      <c r="AJ762" s="192">
        <f t="shared" si="1171"/>
        <v>900</v>
      </c>
      <c r="AK762" s="196">
        <f t="shared" si="1171"/>
        <v>506</v>
      </c>
      <c r="AL762" s="194">
        <f t="shared" si="1171"/>
        <v>2171</v>
      </c>
      <c r="AM762" s="195">
        <f t="shared" si="1171"/>
        <v>3732</v>
      </c>
      <c r="AN762" s="192">
        <f t="shared" si="1171"/>
        <v>628</v>
      </c>
      <c r="AO762" s="196">
        <f t="shared" si="1171"/>
        <v>268</v>
      </c>
      <c r="AP762" s="194">
        <f t="shared" si="1172"/>
        <v>1665</v>
      </c>
      <c r="AQ762" s="192">
        <f t="shared" si="1172"/>
        <v>996</v>
      </c>
      <c r="AR762" s="197">
        <f t="shared" si="1172"/>
        <v>2331</v>
      </c>
      <c r="AS762" s="198">
        <f t="shared" si="1172"/>
        <v>2118</v>
      </c>
      <c r="AT762" s="192">
        <f t="shared" si="1172"/>
        <v>1226</v>
      </c>
      <c r="AU762" s="196">
        <f t="shared" si="1172"/>
        <v>1542</v>
      </c>
      <c r="AV762" s="194">
        <f t="shared" si="1172"/>
        <v>1333</v>
      </c>
      <c r="AW762" s="195">
        <f t="shared" si="1172"/>
        <v>1852</v>
      </c>
      <c r="AX762" s="192">
        <f t="shared" si="1172"/>
        <v>1039</v>
      </c>
      <c r="AY762" s="196">
        <f t="shared" si="1172"/>
        <v>424</v>
      </c>
      <c r="AZ762" s="194">
        <f t="shared" si="1173"/>
        <v>2161</v>
      </c>
      <c r="BA762" s="195">
        <f t="shared" si="1173"/>
        <v>1407</v>
      </c>
      <c r="BB762" s="192">
        <f t="shared" si="1173"/>
        <v>2623</v>
      </c>
      <c r="BC762" s="196">
        <f t="shared" si="1173"/>
        <v>827</v>
      </c>
      <c r="BD762" s="194">
        <f t="shared" si="1173"/>
        <v>3554</v>
      </c>
      <c r="BE762" s="192">
        <f t="shared" si="1173"/>
        <v>3729</v>
      </c>
      <c r="BF762" s="173">
        <f>SUM(AF762,AH762,AJ762,AL762,AN762,AP762,AR762,AT762,AV762,AX762,AZ762,BB762,BD762)</f>
        <v>24160</v>
      </c>
      <c r="BG762" s="174">
        <f>SUM(AG762,AI762,AK762,AM762,AO762,AQ762,AS762,AU762,AW762,AY762,BA762,BC762,BE762)</f>
        <v>23739</v>
      </c>
      <c r="BI762" s="138" t="s">
        <v>25</v>
      </c>
      <c r="BJ762" s="130">
        <f t="shared" ref="BJ762:CK762" si="1175">B762/B777</f>
        <v>6.1481914627015286E-2</v>
      </c>
      <c r="BK762" s="131">
        <f t="shared" si="1175"/>
        <v>4.0148407335907334E-2</v>
      </c>
      <c r="BL762" s="132">
        <f t="shared" si="1175"/>
        <v>5.978980470043032E-2</v>
      </c>
      <c r="BM762" s="133">
        <f t="shared" si="1175"/>
        <v>4.4288566893656241E-2</v>
      </c>
      <c r="BN762" s="130">
        <f t="shared" si="1175"/>
        <v>5.7696478924155879E-2</v>
      </c>
      <c r="BO762" s="131">
        <f t="shared" si="1175"/>
        <v>5.5472822040208487E-2</v>
      </c>
      <c r="BP762" s="132">
        <f t="shared" si="1175"/>
        <v>7.0430567436555458E-2</v>
      </c>
      <c r="BQ762" s="133">
        <f t="shared" si="1175"/>
        <v>5.7612333908104267E-2</v>
      </c>
      <c r="BR762" s="130">
        <f t="shared" si="1175"/>
        <v>4.5895989974937344E-2</v>
      </c>
      <c r="BS762" s="131">
        <f t="shared" si="1175"/>
        <v>6.288109756097561E-2</v>
      </c>
      <c r="BT762" s="132">
        <f t="shared" si="1175"/>
        <v>4.330842391304348E-2</v>
      </c>
      <c r="BU762" s="130">
        <f t="shared" si="1175"/>
        <v>7.2090035003766234E-2</v>
      </c>
      <c r="BV762" s="134">
        <f t="shared" si="1175"/>
        <v>5.3960263890477825E-2</v>
      </c>
      <c r="BW762" s="135">
        <f t="shared" si="1175"/>
        <v>6.4474656016631562E-2</v>
      </c>
      <c r="BX762" s="130">
        <f t="shared" si="1175"/>
        <v>5.082278481012658E-2</v>
      </c>
      <c r="BY762" s="131">
        <f t="shared" si="1175"/>
        <v>5.5536791314837151E-2</v>
      </c>
      <c r="BZ762" s="132">
        <f t="shared" si="1175"/>
        <v>5.353756382202772E-2</v>
      </c>
      <c r="CA762" s="133">
        <f t="shared" si="1175"/>
        <v>5.7223264540337708E-2</v>
      </c>
      <c r="CB762" s="130">
        <f t="shared" si="1175"/>
        <v>4.7854028000918064E-2</v>
      </c>
      <c r="CC762" s="131">
        <f t="shared" si="1175"/>
        <v>5.2479099412300306E-2</v>
      </c>
      <c r="CD762" s="132">
        <f t="shared" si="1175"/>
        <v>3.7859063553715482E-2</v>
      </c>
      <c r="CE762" s="133">
        <f t="shared" si="1175"/>
        <v>5.7270323859881032E-2</v>
      </c>
      <c r="CF762" s="130">
        <f t="shared" si="1175"/>
        <v>4.0060305836743484E-2</v>
      </c>
      <c r="CG762" s="131">
        <f t="shared" si="1175"/>
        <v>4.2224131582177492E-2</v>
      </c>
      <c r="CH762" s="132">
        <f t="shared" si="1175"/>
        <v>5.3430479659987859E-2</v>
      </c>
      <c r="CI762" s="130">
        <f t="shared" si="1175"/>
        <v>4.8442011808817825E-2</v>
      </c>
      <c r="CJ762" s="136">
        <f t="shared" si="1175"/>
        <v>5.4233461419937484E-2</v>
      </c>
      <c r="CK762" s="137">
        <f t="shared" si="1175"/>
        <v>5.4340875514633388E-2</v>
      </c>
    </row>
    <row r="763" spans="1:89" ht="14" thickBot="1">
      <c r="A763" s="147" t="s">
        <v>26</v>
      </c>
      <c r="B763" s="206">
        <v>3063</v>
      </c>
      <c r="C763" s="200">
        <v>1435</v>
      </c>
      <c r="D763" s="201">
        <v>1252</v>
      </c>
      <c r="E763" s="202">
        <v>895</v>
      </c>
      <c r="F763" s="199">
        <v>685</v>
      </c>
      <c r="G763" s="203">
        <v>428</v>
      </c>
      <c r="H763" s="201">
        <v>1825</v>
      </c>
      <c r="I763" s="202">
        <v>2146</v>
      </c>
      <c r="J763" s="199">
        <v>348</v>
      </c>
      <c r="K763" s="200">
        <v>419</v>
      </c>
      <c r="L763" s="201">
        <v>541</v>
      </c>
      <c r="M763" s="199">
        <v>1445</v>
      </c>
      <c r="N763" s="204">
        <v>1442</v>
      </c>
      <c r="O763" s="207">
        <v>1941</v>
      </c>
      <c r="P763" s="199">
        <v>794</v>
      </c>
      <c r="Q763" s="200">
        <v>1148</v>
      </c>
      <c r="R763" s="201">
        <v>1053</v>
      </c>
      <c r="S763" s="202">
        <v>1459</v>
      </c>
      <c r="T763" s="199">
        <v>405</v>
      </c>
      <c r="U763" s="203">
        <v>638</v>
      </c>
      <c r="V763" s="201">
        <v>984</v>
      </c>
      <c r="W763" s="208">
        <v>2046</v>
      </c>
      <c r="X763" s="199">
        <v>976</v>
      </c>
      <c r="Y763" s="203">
        <v>866</v>
      </c>
      <c r="Z763" s="201">
        <v>2912</v>
      </c>
      <c r="AA763" s="199">
        <v>2603</v>
      </c>
      <c r="AB763" s="173">
        <f t="shared" si="1166"/>
        <v>16280</v>
      </c>
      <c r="AC763" s="174">
        <f t="shared" si="1161"/>
        <v>17469</v>
      </c>
      <c r="AE763" s="254" t="str">
        <f>$AE$19</f>
        <v>19:00 - 19:59</v>
      </c>
      <c r="AF763" s="127">
        <f t="shared" si="1171"/>
        <v>2677</v>
      </c>
      <c r="AG763" s="200">
        <f t="shared" si="1171"/>
        <v>3348</v>
      </c>
      <c r="AH763" s="201">
        <f t="shared" si="1171"/>
        <v>1205</v>
      </c>
      <c r="AI763" s="202">
        <f t="shared" si="1171"/>
        <v>1488</v>
      </c>
      <c r="AJ763" s="199">
        <f t="shared" si="1171"/>
        <v>721</v>
      </c>
      <c r="AK763" s="203">
        <f t="shared" si="1171"/>
        <v>528</v>
      </c>
      <c r="AL763" s="201">
        <f t="shared" si="1171"/>
        <v>1935</v>
      </c>
      <c r="AM763" s="202">
        <f t="shared" si="1171"/>
        <v>3223</v>
      </c>
      <c r="AN763" s="199">
        <f t="shared" si="1171"/>
        <v>382</v>
      </c>
      <c r="AO763" s="203">
        <f t="shared" si="1171"/>
        <v>199</v>
      </c>
      <c r="AP763" s="201">
        <f t="shared" si="1172"/>
        <v>1100</v>
      </c>
      <c r="AQ763" s="199">
        <f t="shared" si="1172"/>
        <v>855</v>
      </c>
      <c r="AR763" s="204">
        <f t="shared" si="1172"/>
        <v>2035</v>
      </c>
      <c r="AS763" s="205">
        <f t="shared" si="1172"/>
        <v>2050</v>
      </c>
      <c r="AT763" s="199">
        <f t="shared" si="1172"/>
        <v>1125</v>
      </c>
      <c r="AU763" s="203">
        <f t="shared" si="1172"/>
        <v>1744</v>
      </c>
      <c r="AV763" s="201">
        <f t="shared" si="1172"/>
        <v>1243</v>
      </c>
      <c r="AW763" s="202">
        <f t="shared" si="1172"/>
        <v>2027</v>
      </c>
      <c r="AX763" s="199">
        <f t="shared" si="1172"/>
        <v>899</v>
      </c>
      <c r="AY763" s="203">
        <f t="shared" si="1172"/>
        <v>436</v>
      </c>
      <c r="AZ763" s="201">
        <f t="shared" si="1173"/>
        <v>2884</v>
      </c>
      <c r="BA763" s="202">
        <f t="shared" si="1173"/>
        <v>1734</v>
      </c>
      <c r="BB763" s="199">
        <f t="shared" si="1173"/>
        <v>1832</v>
      </c>
      <c r="BC763" s="203">
        <f t="shared" si="1173"/>
        <v>1008</v>
      </c>
      <c r="BD763" s="201">
        <f t="shared" si="1173"/>
        <v>3351</v>
      </c>
      <c r="BE763" s="199">
        <f t="shared" si="1173"/>
        <v>5536</v>
      </c>
      <c r="BF763" s="173">
        <f>SUM(AF763,AH763,AJ763,AL763,AN763,AP763,AR763,AT763,AV763,AX763,AZ763,BB763,BD763)</f>
        <v>21389</v>
      </c>
      <c r="BG763" s="174">
        <f>SUM(AG763,AI763,AK763,AM763,AO763,AQ763,AS763,AU763,AW763,AY763,BA763,BC763,BE763)</f>
        <v>24176</v>
      </c>
      <c r="BI763" s="147" t="s">
        <v>26</v>
      </c>
      <c r="BJ763" s="130">
        <f t="shared" ref="BJ763:CK763" si="1176">B763/B777</f>
        <v>5.1173669701779299E-2</v>
      </c>
      <c r="BK763" s="131">
        <f t="shared" si="1176"/>
        <v>4.3285472972972971E-2</v>
      </c>
      <c r="BL763" s="132">
        <f t="shared" si="1176"/>
        <v>5.1804038397881495E-2</v>
      </c>
      <c r="BM763" s="133">
        <f t="shared" si="1176"/>
        <v>4.5824586554707898E-2</v>
      </c>
      <c r="BN763" s="130">
        <f t="shared" si="1176"/>
        <v>4.9526426144168897E-2</v>
      </c>
      <c r="BO763" s="131">
        <f t="shared" si="1176"/>
        <v>5.3114916852817079E-2</v>
      </c>
      <c r="BP763" s="132">
        <f t="shared" si="1176"/>
        <v>6.5048474479612206E-2</v>
      </c>
      <c r="BQ763" s="133">
        <f t="shared" si="1176"/>
        <v>5.4417283700172431E-2</v>
      </c>
      <c r="BR763" s="130">
        <f t="shared" si="1176"/>
        <v>5.4511278195488719E-2</v>
      </c>
      <c r="BS763" s="131">
        <f t="shared" si="1176"/>
        <v>5.3226626016260166E-2</v>
      </c>
      <c r="BT763" s="132">
        <f t="shared" si="1176"/>
        <v>4.5940896739130432E-2</v>
      </c>
      <c r="BU763" s="130">
        <f t="shared" si="1176"/>
        <v>6.4025876201869822E-2</v>
      </c>
      <c r="BV763" s="134">
        <f t="shared" si="1176"/>
        <v>5.4989894367539947E-2</v>
      </c>
      <c r="BW763" s="135">
        <f t="shared" si="1176"/>
        <v>5.3095166452389417E-2</v>
      </c>
      <c r="BX763" s="130">
        <f t="shared" si="1176"/>
        <v>5.0253164556962028E-2</v>
      </c>
      <c r="BY763" s="131">
        <f t="shared" si="1176"/>
        <v>5.5392038600723767E-2</v>
      </c>
      <c r="BZ763" s="132">
        <f t="shared" si="1176"/>
        <v>5.1203501094091906E-2</v>
      </c>
      <c r="CA763" s="133">
        <f t="shared" si="1176"/>
        <v>5.9507300758626314E-2</v>
      </c>
      <c r="CB763" s="130">
        <f t="shared" si="1176"/>
        <v>4.6476933669956394E-2</v>
      </c>
      <c r="CC763" s="131">
        <f t="shared" si="1176"/>
        <v>5.2810197831305354E-2</v>
      </c>
      <c r="CD763" s="132">
        <f t="shared" si="1176"/>
        <v>4.1999231721370947E-2</v>
      </c>
      <c r="CE763" s="133">
        <f t="shared" si="1176"/>
        <v>6.7614011896893589E-2</v>
      </c>
      <c r="CF763" s="130">
        <f t="shared" si="1176"/>
        <v>4.2041783329743697E-2</v>
      </c>
      <c r="CG763" s="131">
        <f t="shared" si="1176"/>
        <v>5.3148398183380387E-2</v>
      </c>
      <c r="CH763" s="132">
        <f t="shared" si="1176"/>
        <v>5.2001857209186042E-2</v>
      </c>
      <c r="CI763" s="130">
        <f t="shared" si="1176"/>
        <v>5.6091884670085766E-2</v>
      </c>
      <c r="CJ763" s="136">
        <f t="shared" si="1176"/>
        <v>5.1192714786141492E-2</v>
      </c>
      <c r="CK763" s="137">
        <f t="shared" si="1176"/>
        <v>5.5027578364450214E-2</v>
      </c>
    </row>
    <row r="764" spans="1:89" ht="15" thickTop="1" thickBot="1">
      <c r="A764" s="138" t="s">
        <v>27</v>
      </c>
      <c r="B764" s="209">
        <v>2553</v>
      </c>
      <c r="C764" s="193">
        <v>1567</v>
      </c>
      <c r="D764" s="194">
        <v>1140</v>
      </c>
      <c r="E764" s="195">
        <v>937</v>
      </c>
      <c r="F764" s="192">
        <v>705</v>
      </c>
      <c r="G764" s="196">
        <v>415</v>
      </c>
      <c r="H764" s="194">
        <v>1903</v>
      </c>
      <c r="I764" s="195">
        <v>2256</v>
      </c>
      <c r="J764" s="192">
        <v>354</v>
      </c>
      <c r="K764" s="193">
        <v>371</v>
      </c>
      <c r="L764" s="194">
        <v>643</v>
      </c>
      <c r="M764" s="192">
        <v>1067</v>
      </c>
      <c r="N764" s="197">
        <v>1567</v>
      </c>
      <c r="O764" s="210">
        <v>1983</v>
      </c>
      <c r="P764" s="192">
        <v>830</v>
      </c>
      <c r="Q764" s="193">
        <v>1012</v>
      </c>
      <c r="R764" s="194">
        <v>1104</v>
      </c>
      <c r="S764" s="195">
        <v>1349</v>
      </c>
      <c r="T764" s="192">
        <v>524</v>
      </c>
      <c r="U764" s="196">
        <v>510</v>
      </c>
      <c r="V764" s="194">
        <v>1386</v>
      </c>
      <c r="W764" s="211">
        <v>1501</v>
      </c>
      <c r="X764" s="192">
        <v>1174</v>
      </c>
      <c r="Y764" s="196">
        <v>689</v>
      </c>
      <c r="Z764" s="194">
        <v>3108</v>
      </c>
      <c r="AA764" s="192">
        <v>2845</v>
      </c>
      <c r="AB764" s="173">
        <f t="shared" si="1166"/>
        <v>16991</v>
      </c>
      <c r="AC764" s="174">
        <f t="shared" si="1161"/>
        <v>16502</v>
      </c>
      <c r="AE764" s="253" t="s">
        <v>13</v>
      </c>
      <c r="AF764" s="20">
        <f t="shared" ref="AF764:BG764" si="1177">SUM(AF761:AF763)</f>
        <v>8285</v>
      </c>
      <c r="AG764" s="21">
        <f t="shared" si="1177"/>
        <v>10977</v>
      </c>
      <c r="AH764" s="20">
        <f t="shared" si="1177"/>
        <v>4651</v>
      </c>
      <c r="AI764" s="21">
        <f t="shared" si="1177"/>
        <v>4960</v>
      </c>
      <c r="AJ764" s="20">
        <f t="shared" si="1177"/>
        <v>2728</v>
      </c>
      <c r="AK764" s="21">
        <f t="shared" si="1177"/>
        <v>1617</v>
      </c>
      <c r="AL764" s="20">
        <f t="shared" si="1177"/>
        <v>6241</v>
      </c>
      <c r="AM764" s="21">
        <f t="shared" si="1177"/>
        <v>10716</v>
      </c>
      <c r="AN764" s="20">
        <f t="shared" si="1177"/>
        <v>1715</v>
      </c>
      <c r="AO764" s="21">
        <f t="shared" si="1177"/>
        <v>765</v>
      </c>
      <c r="AP764" s="20">
        <f t="shared" si="1177"/>
        <v>4302</v>
      </c>
      <c r="AQ764" s="21">
        <f t="shared" si="1177"/>
        <v>2828</v>
      </c>
      <c r="AR764" s="20">
        <f t="shared" si="1177"/>
        <v>6719</v>
      </c>
      <c r="AS764" s="21">
        <f t="shared" si="1177"/>
        <v>6255</v>
      </c>
      <c r="AT764" s="20">
        <f t="shared" si="1177"/>
        <v>3736</v>
      </c>
      <c r="AU764" s="21">
        <f t="shared" si="1177"/>
        <v>4563</v>
      </c>
      <c r="AV764" s="20">
        <f t="shared" si="1177"/>
        <v>4026</v>
      </c>
      <c r="AW764" s="21">
        <f t="shared" si="1177"/>
        <v>5660</v>
      </c>
      <c r="AX764" s="20">
        <f t="shared" si="1177"/>
        <v>2994</v>
      </c>
      <c r="AY764" s="21">
        <f t="shared" si="1177"/>
        <v>1215</v>
      </c>
      <c r="AZ764" s="20">
        <f t="shared" si="1177"/>
        <v>7725</v>
      </c>
      <c r="BA764" s="21">
        <f t="shared" si="1177"/>
        <v>4531</v>
      </c>
      <c r="BB764" s="20">
        <f t="shared" si="1177"/>
        <v>7203</v>
      </c>
      <c r="BC764" s="21">
        <f t="shared" si="1177"/>
        <v>2429</v>
      </c>
      <c r="BD764" s="20">
        <f t="shared" si="1177"/>
        <v>11009</v>
      </c>
      <c r="BE764" s="21">
        <f t="shared" si="1177"/>
        <v>13011</v>
      </c>
      <c r="BF764" s="175">
        <f t="shared" si="1177"/>
        <v>71334</v>
      </c>
      <c r="BG764" s="176">
        <f t="shared" si="1177"/>
        <v>69527</v>
      </c>
      <c r="BI764" s="138" t="s">
        <v>27</v>
      </c>
      <c r="BJ764" s="130">
        <f t="shared" ref="BJ764:CK764" si="1178">B764/B777</f>
        <v>4.2653078272491853E-2</v>
      </c>
      <c r="BK764" s="131">
        <f t="shared" si="1178"/>
        <v>4.7267133204633202E-2</v>
      </c>
      <c r="BL764" s="132">
        <f t="shared" si="1178"/>
        <v>4.716981132075472E-2</v>
      </c>
      <c r="BM764" s="133">
        <f t="shared" si="1178"/>
        <v>4.7975014080180227E-2</v>
      </c>
      <c r="BN764" s="130">
        <f t="shared" si="1178"/>
        <v>5.0972453184874554E-2</v>
      </c>
      <c r="BO764" s="131">
        <f t="shared" si="1178"/>
        <v>5.1501613303549271E-2</v>
      </c>
      <c r="BP764" s="132">
        <f t="shared" si="1178"/>
        <v>6.7828628457370976E-2</v>
      </c>
      <c r="BQ764" s="133">
        <f t="shared" si="1178"/>
        <v>5.7206613246779593E-2</v>
      </c>
      <c r="BR764" s="130">
        <f t="shared" si="1178"/>
        <v>5.5451127819548869E-2</v>
      </c>
      <c r="BS764" s="131">
        <f t="shared" si="1178"/>
        <v>4.7129065040650404E-2</v>
      </c>
      <c r="BT764" s="132">
        <f t="shared" si="1178"/>
        <v>5.4602581521739128E-2</v>
      </c>
      <c r="BU764" s="130">
        <f t="shared" si="1178"/>
        <v>4.7277238690238824E-2</v>
      </c>
      <c r="BV764" s="134">
        <f t="shared" si="1178"/>
        <v>5.9756702131716431E-2</v>
      </c>
      <c r="BW764" s="135">
        <f t="shared" si="1178"/>
        <v>5.424405722570233E-2</v>
      </c>
      <c r="BX764" s="130">
        <f t="shared" si="1178"/>
        <v>5.2531645569620256E-2</v>
      </c>
      <c r="BY764" s="131">
        <f t="shared" si="1178"/>
        <v>4.8829915560916766E-2</v>
      </c>
      <c r="BZ764" s="132">
        <f t="shared" si="1178"/>
        <v>5.3683442742523707E-2</v>
      </c>
      <c r="CA764" s="133">
        <f t="shared" si="1178"/>
        <v>5.5020801044130846E-2</v>
      </c>
      <c r="CB764" s="130">
        <f t="shared" si="1178"/>
        <v>6.0133119118659629E-2</v>
      </c>
      <c r="CC764" s="131">
        <f t="shared" si="1178"/>
        <v>4.2215048423143782E-2</v>
      </c>
      <c r="CD764" s="132">
        <f t="shared" si="1178"/>
        <v>5.915745443680908E-2</v>
      </c>
      <c r="CE764" s="133">
        <f t="shared" si="1178"/>
        <v>4.9603436880370125E-2</v>
      </c>
      <c r="CF764" s="130">
        <f t="shared" si="1178"/>
        <v>5.057075166917941E-2</v>
      </c>
      <c r="CG764" s="131">
        <f t="shared" si="1178"/>
        <v>4.2285503866453911E-2</v>
      </c>
      <c r="CH764" s="132">
        <f t="shared" si="1178"/>
        <v>5.5501982213650485E-2</v>
      </c>
      <c r="CI764" s="130">
        <f t="shared" si="1178"/>
        <v>6.1306727578330389E-2</v>
      </c>
      <c r="CJ764" s="136">
        <f t="shared" si="1178"/>
        <v>5.3428465413472362E-2</v>
      </c>
      <c r="CK764" s="137">
        <f t="shared" si="1178"/>
        <v>5.1981515723290253E-2</v>
      </c>
    </row>
    <row r="765" spans="1:89" ht="14" thickTop="1">
      <c r="A765" s="147" t="s">
        <v>28</v>
      </c>
      <c r="B765" s="206">
        <v>2095</v>
      </c>
      <c r="C765" s="200">
        <v>1832</v>
      </c>
      <c r="D765" s="201">
        <v>1054</v>
      </c>
      <c r="E765" s="202">
        <v>1130</v>
      </c>
      <c r="F765" s="199">
        <v>665</v>
      </c>
      <c r="G765" s="203">
        <v>410</v>
      </c>
      <c r="H765" s="201">
        <v>1847</v>
      </c>
      <c r="I765" s="202">
        <v>2667</v>
      </c>
      <c r="J765" s="199">
        <v>353</v>
      </c>
      <c r="K765" s="200">
        <v>350</v>
      </c>
      <c r="L765" s="201">
        <v>888</v>
      </c>
      <c r="M765" s="199">
        <v>961</v>
      </c>
      <c r="N765" s="204">
        <v>1656</v>
      </c>
      <c r="O765" s="207">
        <v>1750</v>
      </c>
      <c r="P765" s="199">
        <v>888</v>
      </c>
      <c r="Q765" s="200">
        <v>1153</v>
      </c>
      <c r="R765" s="201">
        <v>1152</v>
      </c>
      <c r="S765" s="202">
        <v>1483</v>
      </c>
      <c r="T765" s="199">
        <v>624</v>
      </c>
      <c r="U765" s="203">
        <v>426</v>
      </c>
      <c r="V765" s="201">
        <v>1770</v>
      </c>
      <c r="W765" s="208">
        <v>1373</v>
      </c>
      <c r="X765" s="199">
        <v>1473</v>
      </c>
      <c r="Y765" s="203">
        <v>637</v>
      </c>
      <c r="Z765" s="201">
        <v>3015</v>
      </c>
      <c r="AA765" s="199">
        <v>3035</v>
      </c>
      <c r="AB765" s="173">
        <f t="shared" si="1166"/>
        <v>17480</v>
      </c>
      <c r="AC765" s="174">
        <f t="shared" si="1161"/>
        <v>17207</v>
      </c>
      <c r="BI765" s="147" t="s">
        <v>28</v>
      </c>
      <c r="BJ765" s="130">
        <f t="shared" ref="BJ765:CK765" si="1179">B765/B777</f>
        <v>3.5001253028151366E-2</v>
      </c>
      <c r="BK765" s="131">
        <f t="shared" si="1179"/>
        <v>5.5260617760617761E-2</v>
      </c>
      <c r="BL765" s="132">
        <f t="shared" si="1179"/>
        <v>4.3611386957960942E-2</v>
      </c>
      <c r="BM765" s="133">
        <f t="shared" si="1179"/>
        <v>5.7856740566279249E-2</v>
      </c>
      <c r="BN765" s="130">
        <f t="shared" si="1179"/>
        <v>4.8080399103463234E-2</v>
      </c>
      <c r="BO765" s="131">
        <f t="shared" si="1179"/>
        <v>5.0881111938446265E-2</v>
      </c>
      <c r="BP765" s="132">
        <f t="shared" si="1179"/>
        <v>6.5832620473339043E-2</v>
      </c>
      <c r="BQ765" s="133">
        <f t="shared" si="1179"/>
        <v>6.7628562734557252E-2</v>
      </c>
      <c r="BR765" s="130">
        <f t="shared" si="1179"/>
        <v>5.5294486215538848E-2</v>
      </c>
      <c r="BS765" s="131">
        <f t="shared" si="1179"/>
        <v>4.4461382113821141E-2</v>
      </c>
      <c r="BT765" s="132">
        <f t="shared" si="1179"/>
        <v>7.5407608695652176E-2</v>
      </c>
      <c r="BU765" s="130">
        <f t="shared" si="1179"/>
        <v>4.258053081660685E-2</v>
      </c>
      <c r="BV765" s="134">
        <f t="shared" si="1179"/>
        <v>6.3150669259810097E-2</v>
      </c>
      <c r="BW765" s="135">
        <f t="shared" si="1179"/>
        <v>4.7870448888037861E-2</v>
      </c>
      <c r="BX765" s="130">
        <f t="shared" si="1179"/>
        <v>5.6202531645569619E-2</v>
      </c>
      <c r="BY765" s="131">
        <f t="shared" si="1179"/>
        <v>5.5633293124246079E-2</v>
      </c>
      <c r="BZ765" s="132">
        <f t="shared" si="1179"/>
        <v>5.6017505470459521E-2</v>
      </c>
      <c r="CA765" s="133">
        <f t="shared" si="1179"/>
        <v>6.0486173423607147E-2</v>
      </c>
      <c r="CB765" s="130">
        <f t="shared" si="1179"/>
        <v>7.1608905210006887E-2</v>
      </c>
      <c r="CC765" s="131">
        <f t="shared" si="1179"/>
        <v>3.5261981624037743E-2</v>
      </c>
      <c r="CD765" s="132">
        <f t="shared" si="1179"/>
        <v>7.5547398523197751E-2</v>
      </c>
      <c r="CE765" s="133">
        <f t="shared" si="1179"/>
        <v>4.5373430270984796E-2</v>
      </c>
      <c r="CF765" s="130">
        <f t="shared" si="1179"/>
        <v>6.3450355373680808E-2</v>
      </c>
      <c r="CG765" s="131">
        <f t="shared" si="1179"/>
        <v>3.9094145084080031E-2</v>
      </c>
      <c r="CH765" s="132">
        <f t="shared" si="1179"/>
        <v>5.3841208614593378E-2</v>
      </c>
      <c r="CI765" s="130">
        <f t="shared" si="1179"/>
        <v>6.5401025729431544E-2</v>
      </c>
      <c r="CJ765" s="136">
        <f t="shared" si="1179"/>
        <v>5.4966133566446758E-2</v>
      </c>
      <c r="CK765" s="137">
        <f t="shared" si="1179"/>
        <v>5.4202274939440999E-2</v>
      </c>
    </row>
    <row r="766" spans="1:89">
      <c r="A766" s="138" t="s">
        <v>29</v>
      </c>
      <c r="B766" s="209">
        <v>2249</v>
      </c>
      <c r="C766" s="193">
        <v>2829</v>
      </c>
      <c r="D766" s="194">
        <v>1377</v>
      </c>
      <c r="E766" s="195">
        <v>1207</v>
      </c>
      <c r="F766" s="192">
        <v>853</v>
      </c>
      <c r="G766" s="196">
        <v>412</v>
      </c>
      <c r="H766" s="194">
        <v>1842</v>
      </c>
      <c r="I766" s="195">
        <v>2819</v>
      </c>
      <c r="J766" s="192">
        <v>518</v>
      </c>
      <c r="K766" s="193">
        <v>249</v>
      </c>
      <c r="L766" s="194">
        <v>1054</v>
      </c>
      <c r="M766" s="192">
        <v>970</v>
      </c>
      <c r="N766" s="197">
        <v>1821</v>
      </c>
      <c r="O766" s="210">
        <v>1783</v>
      </c>
      <c r="P766" s="192">
        <v>984</v>
      </c>
      <c r="Q766" s="193">
        <v>1059</v>
      </c>
      <c r="R766" s="194">
        <v>1244</v>
      </c>
      <c r="S766" s="195">
        <v>1600</v>
      </c>
      <c r="T766" s="192">
        <v>847</v>
      </c>
      <c r="U766" s="196">
        <v>358</v>
      </c>
      <c r="V766" s="194">
        <v>2190</v>
      </c>
      <c r="W766" s="211">
        <v>1147</v>
      </c>
      <c r="X766" s="192">
        <v>1998</v>
      </c>
      <c r="Y766" s="196">
        <v>580</v>
      </c>
      <c r="Z766" s="194">
        <v>3708</v>
      </c>
      <c r="AA766" s="192">
        <v>2752</v>
      </c>
      <c r="AB766" s="173">
        <f t="shared" si="1166"/>
        <v>20685</v>
      </c>
      <c r="AC766" s="174">
        <f t="shared" si="1161"/>
        <v>17765</v>
      </c>
      <c r="BI766" s="138" t="s">
        <v>29</v>
      </c>
      <c r="BJ766" s="130">
        <f t="shared" ref="BJ766:CK766" si="1180">B766/B777</f>
        <v>3.7574137498955808E-2</v>
      </c>
      <c r="BK766" s="131">
        <f t="shared" si="1180"/>
        <v>8.5334218146718141E-2</v>
      </c>
      <c r="BL766" s="132">
        <f t="shared" si="1180"/>
        <v>5.6976166832174775E-2</v>
      </c>
      <c r="BM766" s="133">
        <f t="shared" si="1180"/>
        <v>6.1799191029645179E-2</v>
      </c>
      <c r="BN766" s="130">
        <f t="shared" si="1180"/>
        <v>6.1673053286096451E-2</v>
      </c>
      <c r="BO766" s="131">
        <f t="shared" si="1180"/>
        <v>5.1129312484487467E-2</v>
      </c>
      <c r="BP766" s="132">
        <f t="shared" si="1180"/>
        <v>6.5654405474764754E-2</v>
      </c>
      <c r="BQ766" s="133">
        <f t="shared" si="1180"/>
        <v>7.1482909017141702E-2</v>
      </c>
      <c r="BR766" s="130">
        <f t="shared" si="1180"/>
        <v>8.1140350877192985E-2</v>
      </c>
      <c r="BS766" s="131">
        <f t="shared" si="1180"/>
        <v>3.163109756097561E-2</v>
      </c>
      <c r="BT766" s="132">
        <f t="shared" si="1180"/>
        <v>8.9504076086956527E-2</v>
      </c>
      <c r="BU766" s="130">
        <f t="shared" si="1180"/>
        <v>4.2979307900217111E-2</v>
      </c>
      <c r="BV766" s="134">
        <f t="shared" si="1180"/>
        <v>6.9442855508523055E-2</v>
      </c>
      <c r="BW766" s="135">
        <f t="shared" si="1180"/>
        <v>4.8773148781355143E-2</v>
      </c>
      <c r="BX766" s="130">
        <f t="shared" si="1180"/>
        <v>6.2278481012658225E-2</v>
      </c>
      <c r="BY766" s="131">
        <f t="shared" si="1180"/>
        <v>5.1097708082026537E-2</v>
      </c>
      <c r="BZ766" s="132">
        <f t="shared" si="1180"/>
        <v>6.0491125699003161E-2</v>
      </c>
      <c r="CA766" s="133">
        <f t="shared" si="1180"/>
        <v>6.5258177665388689E-2</v>
      </c>
      <c r="CB766" s="130">
        <f t="shared" si="1180"/>
        <v>9.7199908193711271E-2</v>
      </c>
      <c r="CC766" s="131">
        <f t="shared" si="1180"/>
        <v>2.9633308500951909E-2</v>
      </c>
      <c r="CD766" s="132">
        <f t="shared" si="1180"/>
        <v>9.3473899867685353E-2</v>
      </c>
      <c r="CE766" s="133">
        <f t="shared" si="1180"/>
        <v>3.7904824851288828E-2</v>
      </c>
      <c r="CF766" s="130">
        <f t="shared" si="1180"/>
        <v>8.6065044152487613E-2</v>
      </c>
      <c r="CG766" s="131">
        <f t="shared" si="1180"/>
        <v>3.5595924880324044E-2</v>
      </c>
      <c r="CH766" s="132">
        <f t="shared" si="1180"/>
        <v>6.6216650594664098E-2</v>
      </c>
      <c r="CI766" s="130">
        <f t="shared" si="1180"/>
        <v>5.9302676378054558E-2</v>
      </c>
      <c r="CJ766" s="136">
        <f t="shared" si="1180"/>
        <v>6.5044306225512091E-2</v>
      </c>
      <c r="CK766" s="137">
        <f t="shared" si="1180"/>
        <v>5.5959982233926273E-2</v>
      </c>
    </row>
    <row r="767" spans="1:89">
      <c r="A767" s="147" t="s">
        <v>30</v>
      </c>
      <c r="B767" s="206">
        <v>2742</v>
      </c>
      <c r="C767" s="200">
        <v>3162</v>
      </c>
      <c r="D767" s="201">
        <v>1783</v>
      </c>
      <c r="E767" s="202">
        <v>1601</v>
      </c>
      <c r="F767" s="199">
        <v>1107</v>
      </c>
      <c r="G767" s="203">
        <v>583</v>
      </c>
      <c r="H767" s="201">
        <v>2135</v>
      </c>
      <c r="I767" s="202">
        <v>3761</v>
      </c>
      <c r="J767" s="199">
        <v>705</v>
      </c>
      <c r="K767" s="200">
        <v>298</v>
      </c>
      <c r="L767" s="201">
        <v>1537</v>
      </c>
      <c r="M767" s="199">
        <v>977</v>
      </c>
      <c r="N767" s="204">
        <v>2353</v>
      </c>
      <c r="O767" s="207">
        <v>2087</v>
      </c>
      <c r="P767" s="199">
        <v>1385</v>
      </c>
      <c r="Q767" s="200">
        <v>1277</v>
      </c>
      <c r="R767" s="201">
        <v>1450</v>
      </c>
      <c r="S767" s="202">
        <v>1781</v>
      </c>
      <c r="T767" s="199">
        <v>1056</v>
      </c>
      <c r="U767" s="203">
        <v>355</v>
      </c>
      <c r="V767" s="201">
        <v>2680</v>
      </c>
      <c r="W767" s="208">
        <v>1390</v>
      </c>
      <c r="X767" s="199">
        <v>2748</v>
      </c>
      <c r="Y767" s="203">
        <v>594</v>
      </c>
      <c r="Z767" s="201">
        <v>4104</v>
      </c>
      <c r="AA767" s="199">
        <v>3746</v>
      </c>
      <c r="AB767" s="173">
        <f t="shared" si="1166"/>
        <v>25785</v>
      </c>
      <c r="AC767" s="174">
        <f t="shared" si="1161"/>
        <v>21612</v>
      </c>
      <c r="BI767" s="147" t="s">
        <v>30</v>
      </c>
      <c r="BJ767" s="130">
        <f t="shared" ref="BJ767:CK767" si="1181">B767/B777</f>
        <v>4.5810709213933674E-2</v>
      </c>
      <c r="BK767" s="131">
        <f t="shared" si="1181"/>
        <v>9.5378861003861004E-2</v>
      </c>
      <c r="BL767" s="132">
        <f t="shared" si="1181"/>
        <v>7.3775239986759347E-2</v>
      </c>
      <c r="BM767" s="133">
        <f t="shared" si="1181"/>
        <v>8.1972249244790338E-2</v>
      </c>
      <c r="BN767" s="130">
        <f t="shared" si="1181"/>
        <v>8.003759670305835E-2</v>
      </c>
      <c r="BO767" s="131">
        <f t="shared" si="1181"/>
        <v>7.235045917101017E-2</v>
      </c>
      <c r="BP767" s="132">
        <f t="shared" si="1181"/>
        <v>7.6097804391217563E-2</v>
      </c>
      <c r="BQ767" s="133">
        <f t="shared" si="1181"/>
        <v>9.5369712952632107E-2</v>
      </c>
      <c r="BR767" s="130">
        <f t="shared" si="1181"/>
        <v>0.11043233082706767</v>
      </c>
      <c r="BS767" s="131">
        <f t="shared" si="1181"/>
        <v>3.785569105691057E-2</v>
      </c>
      <c r="BT767" s="132">
        <f t="shared" si="1181"/>
        <v>0.13051970108695651</v>
      </c>
      <c r="BU767" s="130">
        <f t="shared" si="1181"/>
        <v>4.3289467854136204E-2</v>
      </c>
      <c r="BV767" s="134">
        <f t="shared" si="1181"/>
        <v>8.9730389352858181E-2</v>
      </c>
      <c r="BW767" s="135">
        <f t="shared" si="1181"/>
        <v>5.7088929616762867E-2</v>
      </c>
      <c r="BX767" s="130">
        <f t="shared" si="1181"/>
        <v>8.7658227848101261E-2</v>
      </c>
      <c r="BY767" s="131">
        <f t="shared" si="1181"/>
        <v>6.1616405307599514E-2</v>
      </c>
      <c r="BZ767" s="132">
        <f t="shared" si="1181"/>
        <v>7.0508144906394357E-2</v>
      </c>
      <c r="CA767" s="133">
        <f t="shared" si="1181"/>
        <v>7.2640509013785784E-2</v>
      </c>
      <c r="CB767" s="130">
        <f t="shared" si="1181"/>
        <v>0.12118430112462704</v>
      </c>
      <c r="CC767" s="131">
        <f t="shared" si="1181"/>
        <v>2.9384984686698121E-2</v>
      </c>
      <c r="CD767" s="132">
        <f t="shared" si="1181"/>
        <v>0.11438815143625422</v>
      </c>
      <c r="CE767" s="133">
        <f t="shared" si="1181"/>
        <v>4.5935228023793788E-2</v>
      </c>
      <c r="CF767" s="130">
        <f t="shared" si="1181"/>
        <v>0.1183717424079259</v>
      </c>
      <c r="CG767" s="131">
        <f t="shared" si="1181"/>
        <v>3.6455136860193936E-2</v>
      </c>
      <c r="CH767" s="132">
        <f t="shared" si="1181"/>
        <v>7.3288331726133082E-2</v>
      </c>
      <c r="CI767" s="130">
        <f t="shared" si="1181"/>
        <v>8.0722320389604793E-2</v>
      </c>
      <c r="CJ767" s="136">
        <f t="shared" si="1181"/>
        <v>8.1081336041809476E-2</v>
      </c>
      <c r="CK767" s="137">
        <f t="shared" si="1181"/>
        <v>6.8078082524042474E-2</v>
      </c>
    </row>
    <row r="768" spans="1:89">
      <c r="A768" s="138" t="s">
        <v>31</v>
      </c>
      <c r="B768" s="209">
        <v>2866</v>
      </c>
      <c r="C768" s="193">
        <v>4467</v>
      </c>
      <c r="D768" s="194">
        <v>1663</v>
      </c>
      <c r="E768" s="195">
        <v>1871</v>
      </c>
      <c r="F768" s="192">
        <v>900</v>
      </c>
      <c r="G768" s="196">
        <v>506</v>
      </c>
      <c r="H768" s="194">
        <v>2171</v>
      </c>
      <c r="I768" s="195">
        <v>3732</v>
      </c>
      <c r="J768" s="192">
        <v>628</v>
      </c>
      <c r="K768" s="193">
        <v>268</v>
      </c>
      <c r="L768" s="194">
        <v>1665</v>
      </c>
      <c r="M768" s="192">
        <v>996</v>
      </c>
      <c r="N768" s="197">
        <v>2331</v>
      </c>
      <c r="O768" s="210">
        <v>2118</v>
      </c>
      <c r="P768" s="192">
        <v>1226</v>
      </c>
      <c r="Q768" s="193">
        <v>1542</v>
      </c>
      <c r="R768" s="194">
        <v>1333</v>
      </c>
      <c r="S768" s="195">
        <v>1852</v>
      </c>
      <c r="T768" s="192">
        <v>1039</v>
      </c>
      <c r="U768" s="196">
        <v>424</v>
      </c>
      <c r="V768" s="194">
        <v>2161</v>
      </c>
      <c r="W768" s="211">
        <v>1407</v>
      </c>
      <c r="X768" s="192">
        <v>2623</v>
      </c>
      <c r="Y768" s="196">
        <v>827</v>
      </c>
      <c r="Z768" s="194">
        <v>3554</v>
      </c>
      <c r="AA768" s="192">
        <v>3729</v>
      </c>
      <c r="AB768" s="173">
        <f t="shared" si="1166"/>
        <v>24160</v>
      </c>
      <c r="AC768" s="174">
        <f t="shared" si="1161"/>
        <v>23739</v>
      </c>
      <c r="BI768" s="138" t="s">
        <v>31</v>
      </c>
      <c r="BJ768" s="130">
        <f t="shared" ref="BJ768:CK768" si="1182">B768/B777</f>
        <v>4.7882382424191794E-2</v>
      </c>
      <c r="BK768" s="131">
        <f t="shared" si="1182"/>
        <v>0.13474300193050193</v>
      </c>
      <c r="BL768" s="132">
        <f t="shared" si="1182"/>
        <v>6.8809996689837796E-2</v>
      </c>
      <c r="BM768" s="133">
        <f t="shared" si="1182"/>
        <v>9.5796426194255282E-2</v>
      </c>
      <c r="BN768" s="130">
        <f t="shared" si="1182"/>
        <v>6.507121683175475E-2</v>
      </c>
      <c r="BO768" s="131">
        <f t="shared" si="1182"/>
        <v>6.2794738148423929E-2</v>
      </c>
      <c r="BP768" s="132">
        <f t="shared" si="1182"/>
        <v>7.7380952380952384E-2</v>
      </c>
      <c r="BQ768" s="133">
        <f t="shared" si="1182"/>
        <v>9.4634344253981137E-2</v>
      </c>
      <c r="BR768" s="130">
        <f t="shared" si="1182"/>
        <v>9.8370927318295734E-2</v>
      </c>
      <c r="BS768" s="131">
        <f t="shared" si="1182"/>
        <v>3.4044715447154469E-2</v>
      </c>
      <c r="BT768" s="132">
        <f t="shared" si="1182"/>
        <v>0.14138926630434784</v>
      </c>
      <c r="BU768" s="130">
        <f t="shared" si="1182"/>
        <v>4.4131330586202312E-2</v>
      </c>
      <c r="BV768" s="134">
        <f t="shared" si="1182"/>
        <v>8.8891431186363112E-2</v>
      </c>
      <c r="BW768" s="135">
        <f t="shared" si="1182"/>
        <v>5.7936920425636675E-2</v>
      </c>
      <c r="BX768" s="130">
        <f t="shared" si="1182"/>
        <v>7.7594936708860765E-2</v>
      </c>
      <c r="BY768" s="131">
        <f t="shared" si="1182"/>
        <v>7.440289505428227E-2</v>
      </c>
      <c r="BZ768" s="132">
        <f t="shared" si="1182"/>
        <v>6.481886700705082E-2</v>
      </c>
      <c r="CA768" s="133">
        <f t="shared" si="1182"/>
        <v>7.5536340647687411E-2</v>
      </c>
      <c r="CB768" s="130">
        <f t="shared" si="1182"/>
        <v>0.11923341748909801</v>
      </c>
      <c r="CC768" s="131">
        <f t="shared" si="1182"/>
        <v>3.5096432414535222E-2</v>
      </c>
      <c r="CD768" s="132">
        <f t="shared" si="1182"/>
        <v>9.2236117631994533E-2</v>
      </c>
      <c r="CE768" s="133">
        <f t="shared" si="1182"/>
        <v>4.6497025776602773E-2</v>
      </c>
      <c r="CF768" s="130">
        <f t="shared" si="1182"/>
        <v>0.1129872926986862</v>
      </c>
      <c r="CG768" s="131">
        <f t="shared" si="1182"/>
        <v>5.0754879096599974E-2</v>
      </c>
      <c r="CH768" s="132">
        <f t="shared" si="1182"/>
        <v>6.34665523768706E-2</v>
      </c>
      <c r="CI768" s="130">
        <f t="shared" si="1182"/>
        <v>8.0355988449769433E-2</v>
      </c>
      <c r="CJ768" s="136">
        <f t="shared" si="1182"/>
        <v>7.5971498110146099E-2</v>
      </c>
      <c r="CK768" s="137">
        <f t="shared" si="1182"/>
        <v>7.4778160329365365E-2</v>
      </c>
    </row>
    <row r="769" spans="1:89">
      <c r="A769" s="147" t="s">
        <v>32</v>
      </c>
      <c r="B769" s="206">
        <v>2677</v>
      </c>
      <c r="C769" s="200">
        <v>3348</v>
      </c>
      <c r="D769" s="201">
        <v>1205</v>
      </c>
      <c r="E769" s="202">
        <v>1488</v>
      </c>
      <c r="F769" s="199">
        <v>721</v>
      </c>
      <c r="G769" s="203">
        <v>528</v>
      </c>
      <c r="H769" s="201">
        <v>1935</v>
      </c>
      <c r="I769" s="202">
        <v>3223</v>
      </c>
      <c r="J769" s="199">
        <v>382</v>
      </c>
      <c r="K769" s="200">
        <v>199</v>
      </c>
      <c r="L769" s="201">
        <v>1100</v>
      </c>
      <c r="M769" s="199">
        <v>855</v>
      </c>
      <c r="N769" s="204">
        <v>2035</v>
      </c>
      <c r="O769" s="207">
        <v>2050</v>
      </c>
      <c r="P769" s="199">
        <v>1125</v>
      </c>
      <c r="Q769" s="200">
        <v>1744</v>
      </c>
      <c r="R769" s="201">
        <v>1243</v>
      </c>
      <c r="S769" s="202">
        <v>2027</v>
      </c>
      <c r="T769" s="199">
        <v>899</v>
      </c>
      <c r="U769" s="203">
        <v>436</v>
      </c>
      <c r="V769" s="201">
        <v>2884</v>
      </c>
      <c r="W769" s="208">
        <v>1734</v>
      </c>
      <c r="X769" s="199">
        <v>1832</v>
      </c>
      <c r="Y769" s="203">
        <v>1008</v>
      </c>
      <c r="Z769" s="201">
        <v>3351</v>
      </c>
      <c r="AA769" s="199">
        <v>5536</v>
      </c>
      <c r="AB769" s="173">
        <f t="shared" si="1166"/>
        <v>21389</v>
      </c>
      <c r="AC769" s="174">
        <f t="shared" si="1161"/>
        <v>24176</v>
      </c>
      <c r="BI769" s="147" t="s">
        <v>32</v>
      </c>
      <c r="BJ769" s="130">
        <f t="shared" ref="BJ769:CK769" si="1183">B769/B777</f>
        <v>4.4724751482749979E-2</v>
      </c>
      <c r="BK769" s="131">
        <f t="shared" si="1183"/>
        <v>0.10098938223938224</v>
      </c>
      <c r="BL769" s="132">
        <f t="shared" si="1183"/>
        <v>4.9859318106587225E-2</v>
      </c>
      <c r="BM769" s="133">
        <f t="shared" si="1183"/>
        <v>7.6186575188162409E-2</v>
      </c>
      <c r="BN769" s="130">
        <f t="shared" si="1183"/>
        <v>5.2129274817439085E-2</v>
      </c>
      <c r="BO769" s="131">
        <f t="shared" si="1183"/>
        <v>6.5524944154877141E-2</v>
      </c>
      <c r="BP769" s="132">
        <f t="shared" si="1183"/>
        <v>6.8969204448246363E-2</v>
      </c>
      <c r="BQ769" s="133">
        <f t="shared" si="1183"/>
        <v>8.1727355715589811E-2</v>
      </c>
      <c r="BR769" s="130">
        <f t="shared" si="1183"/>
        <v>5.9837092731829571E-2</v>
      </c>
      <c r="BS769" s="131">
        <f t="shared" si="1183"/>
        <v>2.5279471544715448E-2</v>
      </c>
      <c r="BT769" s="132">
        <f t="shared" si="1183"/>
        <v>9.3410326086956527E-2</v>
      </c>
      <c r="BU769" s="130">
        <f t="shared" si="1183"/>
        <v>3.7883822942974876E-2</v>
      </c>
      <c r="BV769" s="134">
        <f t="shared" si="1183"/>
        <v>7.7603630400793197E-2</v>
      </c>
      <c r="BW769" s="135">
        <f t="shared" si="1183"/>
        <v>5.6076811554558632E-2</v>
      </c>
      <c r="BX769" s="130">
        <f t="shared" si="1183"/>
        <v>7.1202531645569625E-2</v>
      </c>
      <c r="BY769" s="131">
        <f t="shared" si="1183"/>
        <v>8.4149577804583833E-2</v>
      </c>
      <c r="BZ769" s="132">
        <f t="shared" si="1183"/>
        <v>6.0442499392171167E-2</v>
      </c>
      <c r="CA769" s="133">
        <f t="shared" si="1183"/>
        <v>8.2673953829839303E-2</v>
      </c>
      <c r="CB769" s="130">
        <f t="shared" si="1183"/>
        <v>0.10316731696121184</v>
      </c>
      <c r="CC769" s="131">
        <f t="shared" si="1183"/>
        <v>3.6089727671550366E-2</v>
      </c>
      <c r="CD769" s="132">
        <f t="shared" si="1183"/>
        <v>0.12309530923214819</v>
      </c>
      <c r="CE769" s="133">
        <f t="shared" si="1183"/>
        <v>5.7303370786516851E-2</v>
      </c>
      <c r="CF769" s="130">
        <f t="shared" si="1183"/>
        <v>7.8914494938617269E-2</v>
      </c>
      <c r="CG769" s="131">
        <f t="shared" si="1183"/>
        <v>6.1863262550632132E-2</v>
      </c>
      <c r="CH769" s="132">
        <f t="shared" si="1183"/>
        <v>5.9841422907960996E-2</v>
      </c>
      <c r="CI769" s="130">
        <f t="shared" si="1183"/>
        <v>0.1192949187605051</v>
      </c>
      <c r="CJ769" s="136">
        <f t="shared" si="1183"/>
        <v>6.7258045243291181E-2</v>
      </c>
      <c r="CK769" s="137">
        <f t="shared" si="1183"/>
        <v>7.615471604207158E-2</v>
      </c>
    </row>
    <row r="770" spans="1:89">
      <c r="A770" s="138" t="s">
        <v>33</v>
      </c>
      <c r="B770" s="209">
        <v>2238</v>
      </c>
      <c r="C770" s="193">
        <v>3989</v>
      </c>
      <c r="D770" s="194">
        <v>845</v>
      </c>
      <c r="E770" s="195">
        <v>1888</v>
      </c>
      <c r="F770" s="192">
        <v>513</v>
      </c>
      <c r="G770" s="196">
        <v>590</v>
      </c>
      <c r="H770" s="194">
        <v>1458</v>
      </c>
      <c r="I770" s="195">
        <v>3265</v>
      </c>
      <c r="J770" s="192">
        <v>264</v>
      </c>
      <c r="K770" s="193">
        <v>264</v>
      </c>
      <c r="L770" s="194">
        <v>705</v>
      </c>
      <c r="M770" s="192">
        <v>765</v>
      </c>
      <c r="N770" s="197">
        <v>1560</v>
      </c>
      <c r="O770" s="210">
        <v>2075</v>
      </c>
      <c r="P770" s="192">
        <v>797</v>
      </c>
      <c r="Q770" s="193">
        <v>1556</v>
      </c>
      <c r="R770" s="194">
        <v>943</v>
      </c>
      <c r="S770" s="195">
        <v>1327</v>
      </c>
      <c r="T770" s="192">
        <v>610</v>
      </c>
      <c r="U770" s="196">
        <v>461</v>
      </c>
      <c r="V770" s="194">
        <v>2403</v>
      </c>
      <c r="W770" s="211">
        <v>1355</v>
      </c>
      <c r="X770" s="192">
        <v>1462</v>
      </c>
      <c r="Y770" s="196">
        <v>930</v>
      </c>
      <c r="Z770" s="194">
        <v>2461</v>
      </c>
      <c r="AA770" s="192">
        <v>3513</v>
      </c>
      <c r="AB770" s="173">
        <f t="shared" si="1166"/>
        <v>16259</v>
      </c>
      <c r="AC770" s="174">
        <f t="shared" si="1161"/>
        <v>21978</v>
      </c>
      <c r="BI770" s="138" t="s">
        <v>33</v>
      </c>
      <c r="BJ770" s="130">
        <f t="shared" ref="BJ770:CK770" si="1184">B770/B777</f>
        <v>3.7390360036755492E-2</v>
      </c>
      <c r="BK770" s="131">
        <f t="shared" si="1184"/>
        <v>0.12032456563706563</v>
      </c>
      <c r="BL770" s="132">
        <f t="shared" si="1184"/>
        <v>3.4963588215822572E-2</v>
      </c>
      <c r="BM770" s="133">
        <f t="shared" si="1184"/>
        <v>9.6666837335517897E-2</v>
      </c>
      <c r="BN770" s="130">
        <f t="shared" si="1184"/>
        <v>3.7090593594100212E-2</v>
      </c>
      <c r="BO770" s="131">
        <f t="shared" si="1184"/>
        <v>7.3219161082154385E-2</v>
      </c>
      <c r="BP770" s="132">
        <f t="shared" si="1184"/>
        <v>5.1967493584260054E-2</v>
      </c>
      <c r="BQ770" s="133">
        <f t="shared" si="1184"/>
        <v>8.2792372451567092E-2</v>
      </c>
      <c r="BR770" s="130">
        <f t="shared" si="1184"/>
        <v>4.1353383458646614E-2</v>
      </c>
      <c r="BS770" s="131">
        <f t="shared" si="1184"/>
        <v>3.3536585365853661E-2</v>
      </c>
      <c r="BT770" s="132">
        <f t="shared" si="1184"/>
        <v>5.986752717391304E-2</v>
      </c>
      <c r="BU770" s="130">
        <f t="shared" si="1184"/>
        <v>3.3896052106872257E-2</v>
      </c>
      <c r="BV770" s="134">
        <f t="shared" si="1184"/>
        <v>5.9489760896922546E-2</v>
      </c>
      <c r="BW770" s="135">
        <f t="shared" si="1184"/>
        <v>5.6760675110102035E-2</v>
      </c>
      <c r="BX770" s="130">
        <f t="shared" si="1184"/>
        <v>5.0443037974683545E-2</v>
      </c>
      <c r="BY770" s="131">
        <f t="shared" si="1184"/>
        <v>7.5078407720144749E-2</v>
      </c>
      <c r="BZ770" s="132">
        <f t="shared" si="1184"/>
        <v>4.585460734257233E-2</v>
      </c>
      <c r="CA770" s="133">
        <f t="shared" si="1184"/>
        <v>5.412350110123175E-2</v>
      </c>
      <c r="CB770" s="130">
        <f t="shared" si="1184"/>
        <v>7.0002295157218272E-2</v>
      </c>
      <c r="CC770" s="131">
        <f t="shared" si="1184"/>
        <v>3.8159092790331924E-2</v>
      </c>
      <c r="CD770" s="132">
        <f t="shared" si="1184"/>
        <v>0.10256519697810405</v>
      </c>
      <c r="CE770" s="133">
        <f t="shared" si="1184"/>
        <v>4.4778585591539986E-2</v>
      </c>
      <c r="CF770" s="130">
        <f t="shared" si="1184"/>
        <v>6.2976523799267714E-2</v>
      </c>
      <c r="CG770" s="131">
        <f t="shared" si="1184"/>
        <v>5.7076224377071313E-2</v>
      </c>
      <c r="CH770" s="132">
        <f t="shared" si="1184"/>
        <v>4.3947998142790816E-2</v>
      </c>
      <c r="CI770" s="130">
        <f t="shared" si="1184"/>
        <v>7.5701417920096534E-2</v>
      </c>
      <c r="CJ770" s="136">
        <f t="shared" si="1184"/>
        <v>5.1126679957486147E-2</v>
      </c>
      <c r="CK770" s="137">
        <f t="shared" si="1184"/>
        <v>6.9230987308597336E-2</v>
      </c>
    </row>
    <row r="771" spans="1:89">
      <c r="A771" s="147" t="s">
        <v>34</v>
      </c>
      <c r="B771" s="206">
        <v>430</v>
      </c>
      <c r="C771" s="200">
        <v>2178</v>
      </c>
      <c r="D771" s="201">
        <v>177</v>
      </c>
      <c r="E771" s="202">
        <v>976</v>
      </c>
      <c r="F771" s="199">
        <v>114</v>
      </c>
      <c r="G771" s="203">
        <v>292</v>
      </c>
      <c r="H771" s="201">
        <v>469</v>
      </c>
      <c r="I771" s="202">
        <v>2006</v>
      </c>
      <c r="J771" s="199">
        <v>116</v>
      </c>
      <c r="K771" s="200">
        <v>125</v>
      </c>
      <c r="L771" s="201">
        <v>386</v>
      </c>
      <c r="M771" s="199">
        <v>446</v>
      </c>
      <c r="N771" s="204">
        <v>909</v>
      </c>
      <c r="O771" s="207">
        <v>1211</v>
      </c>
      <c r="P771" s="199">
        <v>559</v>
      </c>
      <c r="Q771" s="200">
        <v>960</v>
      </c>
      <c r="R771" s="201">
        <v>649</v>
      </c>
      <c r="S771" s="202">
        <v>913</v>
      </c>
      <c r="T771" s="199">
        <v>460</v>
      </c>
      <c r="U771" s="203">
        <v>267</v>
      </c>
      <c r="V771" s="201">
        <v>2032</v>
      </c>
      <c r="W771" s="208">
        <v>931</v>
      </c>
      <c r="X771" s="199">
        <v>852</v>
      </c>
      <c r="Y771" s="203">
        <v>616</v>
      </c>
      <c r="Z771" s="201">
        <v>1573</v>
      </c>
      <c r="AA771" s="199">
        <v>2331</v>
      </c>
      <c r="AB771" s="173">
        <f t="shared" si="1166"/>
        <v>8726</v>
      </c>
      <c r="AC771" s="174">
        <f t="shared" si="1161"/>
        <v>13252</v>
      </c>
      <c r="BI771" s="147" t="s">
        <v>34</v>
      </c>
      <c r="BJ771" s="130">
        <f t="shared" ref="BJ771:CK771" si="1185">B771/B777</f>
        <v>7.1840280678305904E-3</v>
      </c>
      <c r="BK771" s="131">
        <f t="shared" si="1185"/>
        <v>6.5697393822393826E-2</v>
      </c>
      <c r="BL771" s="132">
        <f t="shared" si="1185"/>
        <v>7.3237338629592854E-3</v>
      </c>
      <c r="BM771" s="133">
        <f t="shared" si="1185"/>
        <v>4.9971839639547384E-2</v>
      </c>
      <c r="BN771" s="130">
        <f t="shared" si="1185"/>
        <v>8.2423541320222685E-3</v>
      </c>
      <c r="BO771" s="131">
        <f t="shared" si="1185"/>
        <v>3.6237279722015389E-2</v>
      </c>
      <c r="BP771" s="132">
        <f t="shared" si="1185"/>
        <v>1.6716566866267466E-2</v>
      </c>
      <c r="BQ771" s="133">
        <f t="shared" si="1185"/>
        <v>5.0867227913581496E-2</v>
      </c>
      <c r="BR771" s="130">
        <f t="shared" si="1185"/>
        <v>1.8170426065162906E-2</v>
      </c>
      <c r="BS771" s="131">
        <f t="shared" si="1185"/>
        <v>1.5879065040650408E-2</v>
      </c>
      <c r="BT771" s="132">
        <f t="shared" si="1185"/>
        <v>3.2778532608695655E-2</v>
      </c>
      <c r="BU771" s="130">
        <f t="shared" si="1185"/>
        <v>1.9761619921130756E-2</v>
      </c>
      <c r="BV771" s="134">
        <f t="shared" si="1185"/>
        <v>3.4664226061091409E-2</v>
      </c>
      <c r="BW771" s="135">
        <f t="shared" si="1185"/>
        <v>3.3126350630522196E-2</v>
      </c>
      <c r="BX771" s="130">
        <f t="shared" si="1185"/>
        <v>3.5379746835443038E-2</v>
      </c>
      <c r="BY771" s="131">
        <f t="shared" si="1185"/>
        <v>4.6320868516284683E-2</v>
      </c>
      <c r="BZ771" s="132">
        <f t="shared" si="1185"/>
        <v>3.1558473133965474E-2</v>
      </c>
      <c r="CA771" s="133">
        <f t="shared" si="1185"/>
        <v>3.7237947630312421E-2</v>
      </c>
      <c r="CB771" s="130">
        <f t="shared" si="1185"/>
        <v>5.2788616020197382E-2</v>
      </c>
      <c r="CC771" s="131">
        <f t="shared" si="1185"/>
        <v>2.2100819468587038E-2</v>
      </c>
      <c r="CD771" s="132">
        <f t="shared" si="1185"/>
        <v>8.6730120790473347E-2</v>
      </c>
      <c r="CE771" s="133">
        <f t="shared" si="1185"/>
        <v>3.076668869795109E-2</v>
      </c>
      <c r="CF771" s="130">
        <f t="shared" si="1185"/>
        <v>3.6700409218177903E-2</v>
      </c>
      <c r="CG771" s="131">
        <f t="shared" si="1185"/>
        <v>3.7805327114275193E-2</v>
      </c>
      <c r="CH771" s="132">
        <f t="shared" si="1185"/>
        <v>2.8090288938890675E-2</v>
      </c>
      <c r="CI771" s="130">
        <f t="shared" si="1185"/>
        <v>5.0230573632719905E-2</v>
      </c>
      <c r="CJ771" s="136">
        <f t="shared" si="1185"/>
        <v>2.743904356411982E-2</v>
      </c>
      <c r="CK771" s="137">
        <f t="shared" si="1185"/>
        <v>4.1743973237488935E-2</v>
      </c>
    </row>
    <row r="772" spans="1:89">
      <c r="A772" s="138" t="s">
        <v>35</v>
      </c>
      <c r="B772" s="209">
        <v>0</v>
      </c>
      <c r="C772" s="193">
        <v>1051</v>
      </c>
      <c r="D772" s="194">
        <v>3</v>
      </c>
      <c r="E772" s="195">
        <v>519</v>
      </c>
      <c r="F772" s="192">
        <v>5</v>
      </c>
      <c r="G772" s="196">
        <v>163</v>
      </c>
      <c r="H772" s="194">
        <v>13</v>
      </c>
      <c r="I772" s="195">
        <v>868</v>
      </c>
      <c r="J772" s="192">
        <v>21</v>
      </c>
      <c r="K772" s="193">
        <v>54</v>
      </c>
      <c r="L772" s="194">
        <v>48</v>
      </c>
      <c r="M772" s="192">
        <v>78</v>
      </c>
      <c r="N772" s="197">
        <v>102</v>
      </c>
      <c r="O772" s="210">
        <v>184</v>
      </c>
      <c r="P772" s="192">
        <v>108</v>
      </c>
      <c r="Q772" s="193">
        <v>95</v>
      </c>
      <c r="R772" s="194">
        <v>94</v>
      </c>
      <c r="S772" s="195">
        <v>87</v>
      </c>
      <c r="T772" s="192">
        <v>50</v>
      </c>
      <c r="U772" s="196">
        <v>8</v>
      </c>
      <c r="V772" s="194">
        <v>91</v>
      </c>
      <c r="W772" s="211">
        <v>29</v>
      </c>
      <c r="X772" s="192">
        <v>95</v>
      </c>
      <c r="Y772" s="196">
        <v>19</v>
      </c>
      <c r="Z772" s="194">
        <v>48</v>
      </c>
      <c r="AA772" s="192">
        <v>114</v>
      </c>
      <c r="AB772" s="173">
        <f t="shared" si="1166"/>
        <v>678</v>
      </c>
      <c r="AC772" s="174">
        <f t="shared" si="1161"/>
        <v>3269</v>
      </c>
      <c r="BI772" s="138" t="s">
        <v>35</v>
      </c>
      <c r="BJ772" s="130">
        <f t="shared" ref="BJ772:CK772" si="1186">B772/B777</f>
        <v>0</v>
      </c>
      <c r="BK772" s="131">
        <f t="shared" si="1186"/>
        <v>3.1702461389961391E-2</v>
      </c>
      <c r="BL772" s="132">
        <f t="shared" si="1186"/>
        <v>1.2413108242303873E-4</v>
      </c>
      <c r="BM772" s="133">
        <f t="shared" si="1186"/>
        <v>2.6573140136193742E-2</v>
      </c>
      <c r="BN772" s="130">
        <f t="shared" si="1186"/>
        <v>3.615067601764153E-4</v>
      </c>
      <c r="BO772" s="131">
        <f t="shared" si="1186"/>
        <v>2.0228344502357904E-2</v>
      </c>
      <c r="BP772" s="132">
        <f t="shared" si="1186"/>
        <v>4.6335899629312805E-4</v>
      </c>
      <c r="BQ772" s="133">
        <f t="shared" si="1186"/>
        <v>2.201034587686378E-2</v>
      </c>
      <c r="BR772" s="130">
        <f t="shared" si="1186"/>
        <v>3.2894736842105261E-3</v>
      </c>
      <c r="BS772" s="131">
        <f t="shared" si="1186"/>
        <v>6.8597560975609756E-3</v>
      </c>
      <c r="BT772" s="132">
        <f t="shared" si="1186"/>
        <v>4.076086956521739E-3</v>
      </c>
      <c r="BU772" s="130">
        <f t="shared" si="1186"/>
        <v>3.4560680579556026E-3</v>
      </c>
      <c r="BV772" s="134">
        <f t="shared" si="1186"/>
        <v>3.8897151355680127E-3</v>
      </c>
      <c r="BW772" s="135">
        <f t="shared" si="1186"/>
        <v>5.0332357687994092E-3</v>
      </c>
      <c r="BX772" s="130">
        <f t="shared" si="1186"/>
        <v>6.8354430379746834E-3</v>
      </c>
      <c r="BY772" s="131">
        <f t="shared" si="1186"/>
        <v>4.583835946924005E-3</v>
      </c>
      <c r="BZ772" s="132">
        <f t="shared" si="1186"/>
        <v>4.5708728422076345E-3</v>
      </c>
      <c r="CA772" s="133">
        <f t="shared" si="1186"/>
        <v>3.5484134105555104E-3</v>
      </c>
      <c r="CB772" s="130">
        <f t="shared" si="1186"/>
        <v>5.7378930456736289E-3</v>
      </c>
      <c r="CC772" s="131">
        <f t="shared" si="1186"/>
        <v>6.6219683801009848E-4</v>
      </c>
      <c r="CD772" s="132">
        <f t="shared" si="1186"/>
        <v>3.884075291305647E-3</v>
      </c>
      <c r="CE772" s="133">
        <f t="shared" si="1186"/>
        <v>9.5836087243886324E-4</v>
      </c>
      <c r="CF772" s="130">
        <f t="shared" si="1186"/>
        <v>4.0921817790221839E-3</v>
      </c>
      <c r="CG772" s="131">
        <f t="shared" si="1186"/>
        <v>1.1660734012519946E-3</v>
      </c>
      <c r="CH772" s="132">
        <f t="shared" si="1186"/>
        <v>8.5717347048108858E-4</v>
      </c>
      <c r="CI772" s="130">
        <f t="shared" si="1186"/>
        <v>2.4565788906606902E-3</v>
      </c>
      <c r="CJ772" s="136">
        <f t="shared" si="1186"/>
        <v>2.1319816108724774E-3</v>
      </c>
      <c r="CK772" s="137">
        <f t="shared" si="1186"/>
        <v>1.0297392734179846E-2</v>
      </c>
    </row>
    <row r="773" spans="1:89">
      <c r="A773" s="147" t="s">
        <v>36</v>
      </c>
      <c r="B773" s="206">
        <v>0</v>
      </c>
      <c r="C773" s="200">
        <v>0</v>
      </c>
      <c r="D773" s="201">
        <v>0</v>
      </c>
      <c r="E773" s="202">
        <v>0</v>
      </c>
      <c r="F773" s="199">
        <v>0</v>
      </c>
      <c r="G773" s="203">
        <v>0</v>
      </c>
      <c r="H773" s="201">
        <v>0</v>
      </c>
      <c r="I773" s="202">
        <v>0</v>
      </c>
      <c r="J773" s="199">
        <v>0</v>
      </c>
      <c r="K773" s="203">
        <v>0</v>
      </c>
      <c r="L773" s="201">
        <v>0</v>
      </c>
      <c r="M773" s="199">
        <v>0</v>
      </c>
      <c r="N773" s="204">
        <v>0</v>
      </c>
      <c r="O773" s="207">
        <v>0</v>
      </c>
      <c r="P773" s="199">
        <v>0</v>
      </c>
      <c r="Q773" s="203">
        <v>0</v>
      </c>
      <c r="R773" s="201">
        <v>0</v>
      </c>
      <c r="S773" s="202">
        <v>0</v>
      </c>
      <c r="T773" s="199">
        <v>0</v>
      </c>
      <c r="U773" s="203">
        <v>0</v>
      </c>
      <c r="V773" s="201">
        <v>0</v>
      </c>
      <c r="W773" s="202">
        <v>0</v>
      </c>
      <c r="X773" s="199">
        <v>0</v>
      </c>
      <c r="Y773" s="203">
        <v>0</v>
      </c>
      <c r="Z773" s="201">
        <v>0</v>
      </c>
      <c r="AA773" s="199">
        <v>0</v>
      </c>
      <c r="AB773" s="173">
        <f t="shared" si="1166"/>
        <v>0</v>
      </c>
      <c r="AC773" s="174">
        <f t="shared" si="1161"/>
        <v>0</v>
      </c>
      <c r="BI773" s="147" t="s">
        <v>36</v>
      </c>
      <c r="BJ773" s="130">
        <f t="shared" ref="BJ773:CK773" si="1187">B773/B777</f>
        <v>0</v>
      </c>
      <c r="BK773" s="131">
        <f t="shared" si="1187"/>
        <v>0</v>
      </c>
      <c r="BL773" s="132">
        <f t="shared" si="1187"/>
        <v>0</v>
      </c>
      <c r="BM773" s="133">
        <f t="shared" si="1187"/>
        <v>0</v>
      </c>
      <c r="BN773" s="130">
        <f t="shared" si="1187"/>
        <v>0</v>
      </c>
      <c r="BO773" s="131">
        <f t="shared" si="1187"/>
        <v>0</v>
      </c>
      <c r="BP773" s="132">
        <f t="shared" si="1187"/>
        <v>0</v>
      </c>
      <c r="BQ773" s="133">
        <f t="shared" si="1187"/>
        <v>0</v>
      </c>
      <c r="BR773" s="130">
        <f t="shared" si="1187"/>
        <v>0</v>
      </c>
      <c r="BS773" s="131">
        <f t="shared" si="1187"/>
        <v>0</v>
      </c>
      <c r="BT773" s="132">
        <f t="shared" si="1187"/>
        <v>0</v>
      </c>
      <c r="BU773" s="130">
        <f t="shared" si="1187"/>
        <v>0</v>
      </c>
      <c r="BV773" s="134">
        <f t="shared" si="1187"/>
        <v>0</v>
      </c>
      <c r="BW773" s="135">
        <f t="shared" si="1187"/>
        <v>0</v>
      </c>
      <c r="BX773" s="130">
        <f t="shared" si="1187"/>
        <v>0</v>
      </c>
      <c r="BY773" s="131">
        <f t="shared" si="1187"/>
        <v>0</v>
      </c>
      <c r="BZ773" s="132">
        <f t="shared" si="1187"/>
        <v>0</v>
      </c>
      <c r="CA773" s="133">
        <f t="shared" si="1187"/>
        <v>0</v>
      </c>
      <c r="CB773" s="130">
        <f t="shared" si="1187"/>
        <v>0</v>
      </c>
      <c r="CC773" s="131">
        <f t="shared" si="1187"/>
        <v>0</v>
      </c>
      <c r="CD773" s="132">
        <f t="shared" si="1187"/>
        <v>0</v>
      </c>
      <c r="CE773" s="133">
        <f t="shared" si="1187"/>
        <v>0</v>
      </c>
      <c r="CF773" s="130">
        <f t="shared" si="1187"/>
        <v>0</v>
      </c>
      <c r="CG773" s="131">
        <f t="shared" si="1187"/>
        <v>0</v>
      </c>
      <c r="CH773" s="132">
        <f t="shared" si="1187"/>
        <v>0</v>
      </c>
      <c r="CI773" s="130">
        <f t="shared" si="1187"/>
        <v>0</v>
      </c>
      <c r="CJ773" s="136">
        <f t="shared" si="1187"/>
        <v>0</v>
      </c>
      <c r="CK773" s="137">
        <f t="shared" si="1187"/>
        <v>0</v>
      </c>
    </row>
    <row r="774" spans="1:89">
      <c r="A774" s="138" t="s">
        <v>37</v>
      </c>
      <c r="B774" s="60">
        <v>0</v>
      </c>
      <c r="C774" s="61">
        <v>0</v>
      </c>
      <c r="D774" s="140">
        <v>0</v>
      </c>
      <c r="E774" s="141">
        <v>0</v>
      </c>
      <c r="F774" s="139">
        <v>0</v>
      </c>
      <c r="G774" s="142">
        <v>0</v>
      </c>
      <c r="H774" s="140">
        <v>0</v>
      </c>
      <c r="I774" s="141">
        <v>0</v>
      </c>
      <c r="J774" s="139">
        <v>0</v>
      </c>
      <c r="K774" s="142">
        <v>0</v>
      </c>
      <c r="L774" s="140">
        <v>0</v>
      </c>
      <c r="M774" s="139">
        <v>0</v>
      </c>
      <c r="N774" s="143">
        <v>0</v>
      </c>
      <c r="O774" s="144">
        <v>0</v>
      </c>
      <c r="P774" s="139">
        <v>0</v>
      </c>
      <c r="Q774" s="142">
        <v>0</v>
      </c>
      <c r="R774" s="140">
        <v>0</v>
      </c>
      <c r="S774" s="141">
        <v>0</v>
      </c>
      <c r="T774" s="139">
        <v>0</v>
      </c>
      <c r="U774" s="142">
        <v>0</v>
      </c>
      <c r="V774" s="140">
        <v>0</v>
      </c>
      <c r="W774" s="141">
        <v>0</v>
      </c>
      <c r="X774" s="139">
        <v>0</v>
      </c>
      <c r="Y774" s="142">
        <v>0</v>
      </c>
      <c r="Z774" s="145">
        <v>0</v>
      </c>
      <c r="AA774" s="146">
        <v>0</v>
      </c>
      <c r="AB774" s="173"/>
      <c r="AC774" s="174"/>
      <c r="BI774" s="138" t="s">
        <v>37</v>
      </c>
      <c r="BJ774" s="130">
        <f t="shared" ref="BJ774:CK774" si="1188">B774/B777</f>
        <v>0</v>
      </c>
      <c r="BK774" s="131">
        <f t="shared" si="1188"/>
        <v>0</v>
      </c>
      <c r="BL774" s="132">
        <f t="shared" si="1188"/>
        <v>0</v>
      </c>
      <c r="BM774" s="133">
        <f t="shared" si="1188"/>
        <v>0</v>
      </c>
      <c r="BN774" s="130">
        <f t="shared" si="1188"/>
        <v>0</v>
      </c>
      <c r="BO774" s="131">
        <f t="shared" si="1188"/>
        <v>0</v>
      </c>
      <c r="BP774" s="132">
        <f t="shared" si="1188"/>
        <v>0</v>
      </c>
      <c r="BQ774" s="133">
        <f t="shared" si="1188"/>
        <v>0</v>
      </c>
      <c r="BR774" s="130">
        <f t="shared" si="1188"/>
        <v>0</v>
      </c>
      <c r="BS774" s="131">
        <f t="shared" si="1188"/>
        <v>0</v>
      </c>
      <c r="BT774" s="132">
        <f t="shared" si="1188"/>
        <v>0</v>
      </c>
      <c r="BU774" s="130">
        <f t="shared" si="1188"/>
        <v>0</v>
      </c>
      <c r="BV774" s="134">
        <f t="shared" si="1188"/>
        <v>0</v>
      </c>
      <c r="BW774" s="135">
        <f t="shared" si="1188"/>
        <v>0</v>
      </c>
      <c r="BX774" s="130">
        <f t="shared" si="1188"/>
        <v>0</v>
      </c>
      <c r="BY774" s="131">
        <f t="shared" si="1188"/>
        <v>0</v>
      </c>
      <c r="BZ774" s="132">
        <f t="shared" si="1188"/>
        <v>0</v>
      </c>
      <c r="CA774" s="133">
        <f t="shared" si="1188"/>
        <v>0</v>
      </c>
      <c r="CB774" s="130">
        <f t="shared" si="1188"/>
        <v>0</v>
      </c>
      <c r="CC774" s="131">
        <f t="shared" si="1188"/>
        <v>0</v>
      </c>
      <c r="CD774" s="132">
        <f t="shared" si="1188"/>
        <v>0</v>
      </c>
      <c r="CE774" s="133">
        <f t="shared" si="1188"/>
        <v>0</v>
      </c>
      <c r="CF774" s="130">
        <f t="shared" si="1188"/>
        <v>0</v>
      </c>
      <c r="CG774" s="131">
        <f t="shared" si="1188"/>
        <v>0</v>
      </c>
      <c r="CH774" s="132">
        <f t="shared" si="1188"/>
        <v>0</v>
      </c>
      <c r="CI774" s="130">
        <f t="shared" si="1188"/>
        <v>0</v>
      </c>
      <c r="CJ774" s="136">
        <f t="shared" si="1188"/>
        <v>0</v>
      </c>
      <c r="CK774" s="137">
        <f t="shared" si="1188"/>
        <v>0</v>
      </c>
    </row>
    <row r="775" spans="1:89">
      <c r="A775" s="147" t="s">
        <v>38</v>
      </c>
      <c r="B775" s="58"/>
      <c r="C775" s="59"/>
      <c r="D775" s="153"/>
      <c r="E775" s="150"/>
      <c r="F775" s="151"/>
      <c r="G775" s="152"/>
      <c r="H775" s="153"/>
      <c r="I775" s="150"/>
      <c r="J775" s="151"/>
      <c r="K775" s="152"/>
      <c r="L775" s="153"/>
      <c r="M775" s="151"/>
      <c r="N775" s="155"/>
      <c r="O775" s="154"/>
      <c r="P775" s="151"/>
      <c r="Q775" s="152"/>
      <c r="R775" s="153"/>
      <c r="S775" s="150"/>
      <c r="T775" s="151"/>
      <c r="U775" s="152"/>
      <c r="V775" s="153"/>
      <c r="W775" s="150"/>
      <c r="X775" s="151"/>
      <c r="Y775" s="152"/>
      <c r="Z775" s="149"/>
      <c r="AA775" s="148"/>
      <c r="AB775" s="173"/>
      <c r="AC775" s="174"/>
      <c r="BI775" s="147" t="s">
        <v>38</v>
      </c>
      <c r="BJ775" s="130">
        <f t="shared" ref="BJ775:CK775" si="1189">B775/B777</f>
        <v>0</v>
      </c>
      <c r="BK775" s="131">
        <f t="shared" si="1189"/>
        <v>0</v>
      </c>
      <c r="BL775" s="132">
        <f t="shared" si="1189"/>
        <v>0</v>
      </c>
      <c r="BM775" s="133">
        <f t="shared" si="1189"/>
        <v>0</v>
      </c>
      <c r="BN775" s="130">
        <f t="shared" si="1189"/>
        <v>0</v>
      </c>
      <c r="BO775" s="131">
        <f t="shared" si="1189"/>
        <v>0</v>
      </c>
      <c r="BP775" s="132">
        <f t="shared" si="1189"/>
        <v>0</v>
      </c>
      <c r="BQ775" s="133">
        <f t="shared" si="1189"/>
        <v>0</v>
      </c>
      <c r="BR775" s="130">
        <f t="shared" si="1189"/>
        <v>0</v>
      </c>
      <c r="BS775" s="131">
        <f t="shared" si="1189"/>
        <v>0</v>
      </c>
      <c r="BT775" s="132">
        <f t="shared" si="1189"/>
        <v>0</v>
      </c>
      <c r="BU775" s="130">
        <f t="shared" si="1189"/>
        <v>0</v>
      </c>
      <c r="BV775" s="134">
        <f t="shared" si="1189"/>
        <v>0</v>
      </c>
      <c r="BW775" s="135">
        <f t="shared" si="1189"/>
        <v>0</v>
      </c>
      <c r="BX775" s="130">
        <f t="shared" si="1189"/>
        <v>0</v>
      </c>
      <c r="BY775" s="131">
        <f t="shared" si="1189"/>
        <v>0</v>
      </c>
      <c r="BZ775" s="132">
        <f t="shared" si="1189"/>
        <v>0</v>
      </c>
      <c r="CA775" s="133">
        <f t="shared" si="1189"/>
        <v>0</v>
      </c>
      <c r="CB775" s="130">
        <f t="shared" si="1189"/>
        <v>0</v>
      </c>
      <c r="CC775" s="131">
        <f t="shared" si="1189"/>
        <v>0</v>
      </c>
      <c r="CD775" s="132">
        <f t="shared" si="1189"/>
        <v>0</v>
      </c>
      <c r="CE775" s="133">
        <f t="shared" si="1189"/>
        <v>0</v>
      </c>
      <c r="CF775" s="130">
        <f t="shared" si="1189"/>
        <v>0</v>
      </c>
      <c r="CG775" s="131">
        <f t="shared" si="1189"/>
        <v>0</v>
      </c>
      <c r="CH775" s="132">
        <f t="shared" si="1189"/>
        <v>0</v>
      </c>
      <c r="CI775" s="130">
        <f t="shared" si="1189"/>
        <v>0</v>
      </c>
      <c r="CJ775" s="136">
        <f t="shared" si="1189"/>
        <v>0</v>
      </c>
      <c r="CK775" s="137">
        <f t="shared" si="1189"/>
        <v>0</v>
      </c>
    </row>
    <row r="776" spans="1:89" ht="14" thickBot="1">
      <c r="A776" s="138" t="s">
        <v>39</v>
      </c>
      <c r="B776" s="60"/>
      <c r="C776" s="61"/>
      <c r="D776" s="140"/>
      <c r="E776" s="141"/>
      <c r="F776" s="139"/>
      <c r="G776" s="142"/>
      <c r="H776" s="140"/>
      <c r="I776" s="141"/>
      <c r="J776" s="139"/>
      <c r="K776" s="142"/>
      <c r="L776" s="140"/>
      <c r="M776" s="139"/>
      <c r="N776" s="143"/>
      <c r="O776" s="144"/>
      <c r="P776" s="139"/>
      <c r="Q776" s="142"/>
      <c r="R776" s="140"/>
      <c r="S776" s="141"/>
      <c r="T776" s="139"/>
      <c r="U776" s="142"/>
      <c r="V776" s="140"/>
      <c r="W776" s="141"/>
      <c r="X776" s="139"/>
      <c r="Y776" s="142"/>
      <c r="Z776" s="145"/>
      <c r="AA776" s="146"/>
      <c r="AB776" s="173"/>
      <c r="AC776" s="174"/>
      <c r="BI776" s="138" t="s">
        <v>39</v>
      </c>
      <c r="BJ776" s="130">
        <f t="shared" ref="BJ776:CK776" si="1190">B776/B777</f>
        <v>0</v>
      </c>
      <c r="BK776" s="131">
        <f t="shared" si="1190"/>
        <v>0</v>
      </c>
      <c r="BL776" s="132">
        <f t="shared" si="1190"/>
        <v>0</v>
      </c>
      <c r="BM776" s="133">
        <f t="shared" si="1190"/>
        <v>0</v>
      </c>
      <c r="BN776" s="130">
        <f t="shared" si="1190"/>
        <v>0</v>
      </c>
      <c r="BO776" s="131">
        <f t="shared" si="1190"/>
        <v>0</v>
      </c>
      <c r="BP776" s="132">
        <f t="shared" si="1190"/>
        <v>0</v>
      </c>
      <c r="BQ776" s="133">
        <f t="shared" si="1190"/>
        <v>0</v>
      </c>
      <c r="BR776" s="130">
        <f t="shared" si="1190"/>
        <v>0</v>
      </c>
      <c r="BS776" s="131">
        <f t="shared" si="1190"/>
        <v>0</v>
      </c>
      <c r="BT776" s="132">
        <f t="shared" si="1190"/>
        <v>0</v>
      </c>
      <c r="BU776" s="130">
        <f t="shared" si="1190"/>
        <v>0</v>
      </c>
      <c r="BV776" s="134">
        <f t="shared" si="1190"/>
        <v>0</v>
      </c>
      <c r="BW776" s="135">
        <f t="shared" si="1190"/>
        <v>0</v>
      </c>
      <c r="BX776" s="130">
        <f t="shared" si="1190"/>
        <v>0</v>
      </c>
      <c r="BY776" s="131">
        <f t="shared" si="1190"/>
        <v>0</v>
      </c>
      <c r="BZ776" s="132">
        <f t="shared" si="1190"/>
        <v>0</v>
      </c>
      <c r="CA776" s="133">
        <f t="shared" si="1190"/>
        <v>0</v>
      </c>
      <c r="CB776" s="130">
        <f t="shared" si="1190"/>
        <v>0</v>
      </c>
      <c r="CC776" s="131">
        <f t="shared" si="1190"/>
        <v>0</v>
      </c>
      <c r="CD776" s="132">
        <f t="shared" si="1190"/>
        <v>0</v>
      </c>
      <c r="CE776" s="133">
        <f t="shared" si="1190"/>
        <v>0</v>
      </c>
      <c r="CF776" s="130">
        <f t="shared" si="1190"/>
        <v>0</v>
      </c>
      <c r="CG776" s="131">
        <f t="shared" si="1190"/>
        <v>0</v>
      </c>
      <c r="CH776" s="132">
        <f t="shared" si="1190"/>
        <v>0</v>
      </c>
      <c r="CI776" s="130">
        <f t="shared" si="1190"/>
        <v>0</v>
      </c>
      <c r="CJ776" s="136">
        <f t="shared" si="1190"/>
        <v>0</v>
      </c>
      <c r="CK776" s="137">
        <f t="shared" si="1190"/>
        <v>0</v>
      </c>
    </row>
    <row r="777" spans="1:89" ht="15" thickTop="1" thickBot="1">
      <c r="A777" s="243" t="s">
        <v>13</v>
      </c>
      <c r="B777" s="281">
        <f>SUM(B753:B776)</f>
        <v>59855</v>
      </c>
      <c r="C777" s="276">
        <f t="shared" ref="C777" si="1191">SUM(C753:C776)</f>
        <v>33152</v>
      </c>
      <c r="D777" s="20">
        <f t="shared" ref="D777" si="1192">SUM(D753:D776)</f>
        <v>24168</v>
      </c>
      <c r="E777" s="277">
        <f t="shared" ref="E777" si="1193">SUM(E753:E776)</f>
        <v>19531</v>
      </c>
      <c r="F777" s="278">
        <f t="shared" ref="F777" si="1194">SUM(F753:F776)</f>
        <v>13831</v>
      </c>
      <c r="G777" s="279">
        <f t="shared" ref="G777" si="1195">SUM(G753:G776)</f>
        <v>8058</v>
      </c>
      <c r="H777" s="20">
        <f t="shared" ref="H777" si="1196">SUM(H753:H776)</f>
        <v>28056</v>
      </c>
      <c r="I777" s="277">
        <f t="shared" ref="I777" si="1197">SUM(I753:I776)</f>
        <v>39436</v>
      </c>
      <c r="J777" s="278">
        <f t="shared" ref="J777" si="1198">SUM(J753:J776)</f>
        <v>6384</v>
      </c>
      <c r="K777" s="279">
        <f t="shared" ref="K777" si="1199">SUM(K753:K776)</f>
        <v>7872</v>
      </c>
      <c r="L777" s="20">
        <f t="shared" ref="L777" si="1200">SUM(L753:L776)</f>
        <v>11776</v>
      </c>
      <c r="M777" s="278">
        <f t="shared" ref="M777" si="1201">SUM(M753:M776)</f>
        <v>22569</v>
      </c>
      <c r="N777" s="22">
        <f t="shared" ref="N777" si="1202">SUM(N753:N776)</f>
        <v>26223</v>
      </c>
      <c r="O777" s="21">
        <f t="shared" ref="O777" si="1203">SUM(O753:O776)</f>
        <v>36557</v>
      </c>
      <c r="P777" s="278">
        <f t="shared" ref="P777" si="1204">SUM(P753:P776)</f>
        <v>15800</v>
      </c>
      <c r="Q777" s="279">
        <f t="shared" ref="Q777" si="1205">SUM(Q753:Q776)</f>
        <v>20725</v>
      </c>
      <c r="R777" s="20">
        <f t="shared" ref="R777" si="1206">SUM(R753:R776)</f>
        <v>20565</v>
      </c>
      <c r="S777" s="277">
        <f t="shared" ref="S777" si="1207">SUM(S753:S776)</f>
        <v>24518</v>
      </c>
      <c r="T777" s="278">
        <f t="shared" ref="T777" si="1208">SUM(T753:T776)</f>
        <v>8714</v>
      </c>
      <c r="U777" s="279">
        <f t="shared" ref="U777" si="1209">SUM(U753:U776)</f>
        <v>12081</v>
      </c>
      <c r="V777" s="20">
        <f t="shared" ref="V777" si="1210">SUM(V753:V776)</f>
        <v>23429</v>
      </c>
      <c r="W777" s="277">
        <f t="shared" ref="W777" si="1211">SUM(W753:W776)</f>
        <v>30260</v>
      </c>
      <c r="X777" s="278">
        <f t="shared" ref="X777" si="1212">SUM(X753:X776)</f>
        <v>23215</v>
      </c>
      <c r="Y777" s="279">
        <f t="shared" ref="Y777" si="1213">SUM(Y753:Y776)</f>
        <v>16294</v>
      </c>
      <c r="Z777" s="20">
        <f t="shared" ref="Z777" si="1214">SUM(Z753:Z776)</f>
        <v>55998</v>
      </c>
      <c r="AA777" s="277">
        <f t="shared" ref="AA777" si="1215">SUM(AA753:AA776)</f>
        <v>46406</v>
      </c>
      <c r="AB777" s="175">
        <f>SUM(AB753:AB776)</f>
        <v>318014</v>
      </c>
      <c r="AC777" s="176">
        <f>SUM(AC753:AC776)</f>
        <v>317459</v>
      </c>
      <c r="BI777" s="242" t="s">
        <v>13</v>
      </c>
      <c r="BJ777" s="156">
        <f>SUM(BJ753:BJ776)</f>
        <v>0.99999999999999989</v>
      </c>
      <c r="BK777" s="157">
        <f t="shared" ref="BK777:CK777" si="1216">SUM(BK753:BK776)</f>
        <v>0.99999999999999989</v>
      </c>
      <c r="BL777" s="156">
        <f t="shared" si="1216"/>
        <v>0.99999999999999989</v>
      </c>
      <c r="BM777" s="157">
        <f t="shared" si="1216"/>
        <v>1</v>
      </c>
      <c r="BN777" s="156">
        <f t="shared" si="1216"/>
        <v>1</v>
      </c>
      <c r="BO777" s="157">
        <f t="shared" si="1216"/>
        <v>1</v>
      </c>
      <c r="BP777" s="156">
        <f t="shared" si="1216"/>
        <v>1</v>
      </c>
      <c r="BQ777" s="157">
        <f t="shared" si="1216"/>
        <v>1</v>
      </c>
      <c r="BR777" s="156">
        <f t="shared" si="1216"/>
        <v>1.0000000000000002</v>
      </c>
      <c r="BS777" s="157">
        <f t="shared" si="1216"/>
        <v>0.99999999999999989</v>
      </c>
      <c r="BT777" s="156">
        <f t="shared" si="1216"/>
        <v>1.0000000000000002</v>
      </c>
      <c r="BU777" s="157">
        <f t="shared" si="1216"/>
        <v>1</v>
      </c>
      <c r="BV777" s="156">
        <f t="shared" si="1216"/>
        <v>1</v>
      </c>
      <c r="BW777" s="157">
        <f t="shared" si="1216"/>
        <v>1</v>
      </c>
      <c r="BX777" s="156">
        <f t="shared" si="1216"/>
        <v>1</v>
      </c>
      <c r="BY777" s="157">
        <f t="shared" si="1216"/>
        <v>0.99999999999999989</v>
      </c>
      <c r="BZ777" s="156">
        <f t="shared" si="1216"/>
        <v>0.99999999999999978</v>
      </c>
      <c r="CA777" s="157">
        <f t="shared" si="1216"/>
        <v>1.0000000000000002</v>
      </c>
      <c r="CB777" s="156">
        <f t="shared" si="1216"/>
        <v>1</v>
      </c>
      <c r="CC777" s="157">
        <f t="shared" si="1216"/>
        <v>1</v>
      </c>
      <c r="CD777" s="156">
        <f t="shared" si="1216"/>
        <v>1</v>
      </c>
      <c r="CE777" s="157">
        <f t="shared" si="1216"/>
        <v>1.0000000000000002</v>
      </c>
      <c r="CF777" s="156">
        <f t="shared" si="1216"/>
        <v>0.99999999999999978</v>
      </c>
      <c r="CG777" s="157">
        <f t="shared" si="1216"/>
        <v>0.99999999999999989</v>
      </c>
      <c r="CH777" s="156">
        <f t="shared" si="1216"/>
        <v>1</v>
      </c>
      <c r="CI777" s="157">
        <f t="shared" si="1216"/>
        <v>1</v>
      </c>
      <c r="CJ777" s="156">
        <f t="shared" si="1216"/>
        <v>0.99999999999999989</v>
      </c>
      <c r="CK777" s="157">
        <f t="shared" si="1216"/>
        <v>1</v>
      </c>
    </row>
    <row r="778" spans="1:89" ht="14" thickTop="1">
      <c r="A778" s="190"/>
    </row>
    <row r="780" spans="1:89">
      <c r="A780" s="318">
        <f>+A749+1</f>
        <v>43550</v>
      </c>
      <c r="B780" s="318"/>
      <c r="C780" s="318"/>
      <c r="D780" s="318"/>
      <c r="BI780" s="317">
        <f>+BI718+2</f>
        <v>43550</v>
      </c>
      <c r="BJ780" s="317"/>
      <c r="BK780" s="317"/>
      <c r="BL780" s="317"/>
    </row>
    <row r="781" spans="1:89" ht="14" thickBot="1">
      <c r="AE781" s="246" t="s">
        <v>87</v>
      </c>
    </row>
    <row r="782" spans="1:89" ht="15" thickTop="1" thickBot="1">
      <c r="A782" s="315" t="s">
        <v>0</v>
      </c>
      <c r="B782" s="309" t="s">
        <v>1</v>
      </c>
      <c r="C782" s="310"/>
      <c r="D782" s="309" t="s">
        <v>2</v>
      </c>
      <c r="E782" s="310"/>
      <c r="F782" s="309" t="s">
        <v>3</v>
      </c>
      <c r="G782" s="310"/>
      <c r="H782" s="309" t="s">
        <v>4</v>
      </c>
      <c r="I782" s="310"/>
      <c r="J782" s="309" t="s">
        <v>5</v>
      </c>
      <c r="K782" s="310"/>
      <c r="L782" s="309" t="s">
        <v>6</v>
      </c>
      <c r="M782" s="310"/>
      <c r="N782" s="309" t="s">
        <v>7</v>
      </c>
      <c r="O782" s="310"/>
      <c r="P782" s="309" t="s">
        <v>8</v>
      </c>
      <c r="Q782" s="310"/>
      <c r="R782" s="309" t="s">
        <v>9</v>
      </c>
      <c r="S782" s="310"/>
      <c r="T782" s="309" t="s">
        <v>10</v>
      </c>
      <c r="U782" s="310"/>
      <c r="V782" s="309" t="s">
        <v>11</v>
      </c>
      <c r="W782" s="310"/>
      <c r="X782" s="309" t="s">
        <v>12</v>
      </c>
      <c r="Y782" s="310"/>
      <c r="Z782" s="311" t="s">
        <v>40</v>
      </c>
      <c r="AA782" s="312"/>
      <c r="AB782" s="313" t="s">
        <v>41</v>
      </c>
      <c r="AC782" s="314"/>
      <c r="AE782" s="315" t="s">
        <v>0</v>
      </c>
      <c r="AF782" s="309" t="s">
        <v>1</v>
      </c>
      <c r="AG782" s="310"/>
      <c r="AH782" s="309" t="s">
        <v>2</v>
      </c>
      <c r="AI782" s="310"/>
      <c r="AJ782" s="309" t="s">
        <v>3</v>
      </c>
      <c r="AK782" s="310"/>
      <c r="AL782" s="309" t="s">
        <v>4</v>
      </c>
      <c r="AM782" s="310"/>
      <c r="AN782" s="309" t="s">
        <v>5</v>
      </c>
      <c r="AO782" s="310"/>
      <c r="AP782" s="309" t="s">
        <v>6</v>
      </c>
      <c r="AQ782" s="310"/>
      <c r="AR782" s="309" t="s">
        <v>7</v>
      </c>
      <c r="AS782" s="310"/>
      <c r="AT782" s="309" t="s">
        <v>8</v>
      </c>
      <c r="AU782" s="310"/>
      <c r="AV782" s="309" t="s">
        <v>9</v>
      </c>
      <c r="AW782" s="310"/>
      <c r="AX782" s="309" t="s">
        <v>10</v>
      </c>
      <c r="AY782" s="310"/>
      <c r="AZ782" s="309" t="s">
        <v>11</v>
      </c>
      <c r="BA782" s="310"/>
      <c r="BB782" s="309" t="s">
        <v>12</v>
      </c>
      <c r="BC782" s="310"/>
      <c r="BD782" s="311" t="s">
        <v>40</v>
      </c>
      <c r="BE782" s="312"/>
      <c r="BF782" s="313" t="s">
        <v>41</v>
      </c>
      <c r="BG782" s="314"/>
      <c r="BI782" s="315" t="s">
        <v>0</v>
      </c>
      <c r="BJ782" s="309" t="s">
        <v>1</v>
      </c>
      <c r="BK782" s="310"/>
      <c r="BL782" s="309" t="s">
        <v>2</v>
      </c>
      <c r="BM782" s="310"/>
      <c r="BN782" s="309" t="s">
        <v>3</v>
      </c>
      <c r="BO782" s="310"/>
      <c r="BP782" s="309" t="s">
        <v>4</v>
      </c>
      <c r="BQ782" s="310"/>
      <c r="BR782" s="309" t="s">
        <v>5</v>
      </c>
      <c r="BS782" s="310"/>
      <c r="BT782" s="309" t="s">
        <v>6</v>
      </c>
      <c r="BU782" s="310"/>
      <c r="BV782" s="309" t="s">
        <v>7</v>
      </c>
      <c r="BW782" s="310"/>
      <c r="BX782" s="309" t="s">
        <v>8</v>
      </c>
      <c r="BY782" s="310"/>
      <c r="BZ782" s="309" t="s">
        <v>9</v>
      </c>
      <c r="CA782" s="310"/>
      <c r="CB782" s="309" t="s">
        <v>10</v>
      </c>
      <c r="CC782" s="310"/>
      <c r="CD782" s="309" t="s">
        <v>11</v>
      </c>
      <c r="CE782" s="310"/>
      <c r="CF782" s="309" t="s">
        <v>12</v>
      </c>
      <c r="CG782" s="310"/>
      <c r="CH782" s="311" t="s">
        <v>40</v>
      </c>
      <c r="CI782" s="312"/>
      <c r="CJ782" s="309" t="s">
        <v>41</v>
      </c>
      <c r="CK782" s="310"/>
    </row>
    <row r="783" spans="1:89" ht="15" thickTop="1" thickBot="1">
      <c r="A783" s="316"/>
      <c r="B783" s="117" t="s">
        <v>14</v>
      </c>
      <c r="C783" s="118" t="s">
        <v>15</v>
      </c>
      <c r="D783" s="119" t="s">
        <v>14</v>
      </c>
      <c r="E783" s="120" t="s">
        <v>15</v>
      </c>
      <c r="F783" s="117" t="s">
        <v>14</v>
      </c>
      <c r="G783" s="118" t="s">
        <v>15</v>
      </c>
      <c r="H783" s="119" t="s">
        <v>14</v>
      </c>
      <c r="I783" s="120" t="s">
        <v>15</v>
      </c>
      <c r="J783" s="117" t="s">
        <v>14</v>
      </c>
      <c r="K783" s="118" t="s">
        <v>15</v>
      </c>
      <c r="L783" s="119" t="s">
        <v>14</v>
      </c>
      <c r="M783" s="117" t="s">
        <v>15</v>
      </c>
      <c r="N783" s="121" t="s">
        <v>14</v>
      </c>
      <c r="O783" s="122" t="s">
        <v>15</v>
      </c>
      <c r="P783" s="117" t="s">
        <v>14</v>
      </c>
      <c r="Q783" s="118" t="s">
        <v>15</v>
      </c>
      <c r="R783" s="119" t="s">
        <v>14</v>
      </c>
      <c r="S783" s="120" t="s">
        <v>15</v>
      </c>
      <c r="T783" s="117" t="s">
        <v>14</v>
      </c>
      <c r="U783" s="118" t="s">
        <v>15</v>
      </c>
      <c r="V783" s="119" t="s">
        <v>14</v>
      </c>
      <c r="W783" s="120" t="s">
        <v>15</v>
      </c>
      <c r="X783" s="117" t="s">
        <v>14</v>
      </c>
      <c r="Y783" s="118" t="s">
        <v>15</v>
      </c>
      <c r="Z783" s="28" t="s">
        <v>14</v>
      </c>
      <c r="AA783" s="123" t="s">
        <v>15</v>
      </c>
      <c r="AB783" s="177" t="s">
        <v>14</v>
      </c>
      <c r="AC783" s="178" t="s">
        <v>15</v>
      </c>
      <c r="AE783" s="316"/>
      <c r="AF783" s="117" t="s">
        <v>14</v>
      </c>
      <c r="AG783" s="118" t="s">
        <v>15</v>
      </c>
      <c r="AH783" s="119" t="s">
        <v>14</v>
      </c>
      <c r="AI783" s="120" t="s">
        <v>15</v>
      </c>
      <c r="AJ783" s="117" t="s">
        <v>14</v>
      </c>
      <c r="AK783" s="118" t="s">
        <v>15</v>
      </c>
      <c r="AL783" s="119" t="s">
        <v>14</v>
      </c>
      <c r="AM783" s="120" t="s">
        <v>15</v>
      </c>
      <c r="AN783" s="117" t="s">
        <v>14</v>
      </c>
      <c r="AO783" s="118" t="s">
        <v>15</v>
      </c>
      <c r="AP783" s="119" t="s">
        <v>14</v>
      </c>
      <c r="AQ783" s="117" t="s">
        <v>15</v>
      </c>
      <c r="AR783" s="121" t="s">
        <v>14</v>
      </c>
      <c r="AS783" s="122" t="s">
        <v>15</v>
      </c>
      <c r="AT783" s="117" t="s">
        <v>14</v>
      </c>
      <c r="AU783" s="118" t="s">
        <v>15</v>
      </c>
      <c r="AV783" s="119" t="s">
        <v>14</v>
      </c>
      <c r="AW783" s="120" t="s">
        <v>15</v>
      </c>
      <c r="AX783" s="117" t="s">
        <v>14</v>
      </c>
      <c r="AY783" s="118" t="s">
        <v>15</v>
      </c>
      <c r="AZ783" s="119" t="s">
        <v>14</v>
      </c>
      <c r="BA783" s="120" t="s">
        <v>15</v>
      </c>
      <c r="BB783" s="117" t="s">
        <v>14</v>
      </c>
      <c r="BC783" s="118" t="s">
        <v>15</v>
      </c>
      <c r="BD783" s="28" t="s">
        <v>14</v>
      </c>
      <c r="BE783" s="123" t="s">
        <v>15</v>
      </c>
      <c r="BF783" s="177" t="s">
        <v>14</v>
      </c>
      <c r="BG783" s="178" t="s">
        <v>15</v>
      </c>
      <c r="BI783" s="316"/>
      <c r="BJ783" s="117" t="s">
        <v>14</v>
      </c>
      <c r="BK783" s="118" t="s">
        <v>15</v>
      </c>
      <c r="BL783" s="119" t="s">
        <v>14</v>
      </c>
      <c r="BM783" s="120" t="s">
        <v>15</v>
      </c>
      <c r="BN783" s="117" t="s">
        <v>14</v>
      </c>
      <c r="BO783" s="118" t="s">
        <v>15</v>
      </c>
      <c r="BP783" s="119" t="s">
        <v>14</v>
      </c>
      <c r="BQ783" s="120" t="s">
        <v>15</v>
      </c>
      <c r="BR783" s="117" t="s">
        <v>14</v>
      </c>
      <c r="BS783" s="118" t="s">
        <v>15</v>
      </c>
      <c r="BT783" s="119" t="s">
        <v>14</v>
      </c>
      <c r="BU783" s="117" t="s">
        <v>15</v>
      </c>
      <c r="BV783" s="121" t="s">
        <v>14</v>
      </c>
      <c r="BW783" s="122" t="s">
        <v>15</v>
      </c>
      <c r="BX783" s="117" t="s">
        <v>14</v>
      </c>
      <c r="BY783" s="118" t="s">
        <v>15</v>
      </c>
      <c r="BZ783" s="119" t="s">
        <v>14</v>
      </c>
      <c r="CA783" s="120" t="s">
        <v>15</v>
      </c>
      <c r="CB783" s="117" t="s">
        <v>14</v>
      </c>
      <c r="CC783" s="118" t="s">
        <v>15</v>
      </c>
      <c r="CD783" s="119" t="s">
        <v>14</v>
      </c>
      <c r="CE783" s="120" t="s">
        <v>15</v>
      </c>
      <c r="CF783" s="117" t="s">
        <v>14</v>
      </c>
      <c r="CG783" s="118" t="s">
        <v>15</v>
      </c>
      <c r="CH783" s="28" t="s">
        <v>14</v>
      </c>
      <c r="CI783" s="123" t="s">
        <v>15</v>
      </c>
      <c r="CJ783" s="121" t="s">
        <v>14</v>
      </c>
      <c r="CK783" s="122" t="s">
        <v>15</v>
      </c>
    </row>
    <row r="784" spans="1:89" ht="14" thickTop="1">
      <c r="A784" s="126" t="s">
        <v>16</v>
      </c>
      <c r="B784" s="127"/>
      <c r="C784" s="189"/>
      <c r="D784" s="128"/>
      <c r="E784" s="181"/>
      <c r="F784" s="127"/>
      <c r="G784" s="129"/>
      <c r="H784" s="128"/>
      <c r="I784" s="181"/>
      <c r="J784" s="127"/>
      <c r="K784" s="129"/>
      <c r="L784" s="128"/>
      <c r="M784" s="127"/>
      <c r="N784" s="180"/>
      <c r="O784" s="182"/>
      <c r="P784" s="127"/>
      <c r="Q784" s="129"/>
      <c r="R784" s="128"/>
      <c r="S784" s="181"/>
      <c r="T784" s="127"/>
      <c r="U784" s="129"/>
      <c r="V784" s="128"/>
      <c r="W784" s="181"/>
      <c r="X784" s="127"/>
      <c r="Y784" s="129"/>
      <c r="Z784" s="187"/>
      <c r="AA784" s="188"/>
      <c r="AB784" s="171">
        <f>B784+D784+F784+H784+J784+L784+N784+P784+R784+T784+V784+X784+Z784</f>
        <v>0</v>
      </c>
      <c r="AC784" s="172">
        <f>C784+E784+G784+I784+K784+M784+O784+Q784+S784+U784+W784+Y784+AA784</f>
        <v>0</v>
      </c>
      <c r="AE784" s="254" t="str">
        <f>$AE$9</f>
        <v>07:00 - 07:59</v>
      </c>
      <c r="AF784" s="127">
        <f>SUMIF($A$9:$A$32,$AE784,B$784:B$807)</f>
        <v>5633</v>
      </c>
      <c r="AG784" s="189">
        <f t="shared" ref="AG784:BE786" si="1217">SUMIF($A$9:$A$32,$AE784,C$784:C$807)</f>
        <v>1047</v>
      </c>
      <c r="AH784" s="128">
        <f t="shared" si="1217"/>
        <v>1858</v>
      </c>
      <c r="AI784" s="181">
        <f t="shared" si="1217"/>
        <v>1091</v>
      </c>
      <c r="AJ784" s="127">
        <f t="shared" si="1217"/>
        <v>1036</v>
      </c>
      <c r="AK784" s="129">
        <f t="shared" si="1217"/>
        <v>507</v>
      </c>
      <c r="AL784" s="128">
        <f t="shared" si="1217"/>
        <v>1425</v>
      </c>
      <c r="AM784" s="181">
        <f t="shared" si="1217"/>
        <v>1397</v>
      </c>
      <c r="AN784" s="127">
        <f t="shared" si="1217"/>
        <v>472</v>
      </c>
      <c r="AO784" s="129">
        <f t="shared" si="1217"/>
        <v>826</v>
      </c>
      <c r="AP784" s="128">
        <f t="shared" si="1217"/>
        <v>513</v>
      </c>
      <c r="AQ784" s="127">
        <f t="shared" si="1217"/>
        <v>1920</v>
      </c>
      <c r="AR784" s="180">
        <f t="shared" si="1217"/>
        <v>1938</v>
      </c>
      <c r="AS784" s="182">
        <f t="shared" si="1217"/>
        <v>2780</v>
      </c>
      <c r="AT784" s="127">
        <f t="shared" si="1217"/>
        <v>1407</v>
      </c>
      <c r="AU784" s="129">
        <f t="shared" si="1217"/>
        <v>1493</v>
      </c>
      <c r="AV784" s="128">
        <f t="shared" si="1217"/>
        <v>1521</v>
      </c>
      <c r="AW784" s="181">
        <f t="shared" si="1217"/>
        <v>1591</v>
      </c>
      <c r="AX784" s="127">
        <f t="shared" si="1217"/>
        <v>362</v>
      </c>
      <c r="AY784" s="129">
        <f t="shared" si="1217"/>
        <v>1732</v>
      </c>
      <c r="AZ784" s="128">
        <f t="shared" si="1217"/>
        <v>1085</v>
      </c>
      <c r="BA784" s="181">
        <f t="shared" si="1217"/>
        <v>2563</v>
      </c>
      <c r="BB784" s="127">
        <f t="shared" si="1217"/>
        <v>1214</v>
      </c>
      <c r="BC784" s="129">
        <f t="shared" si="1217"/>
        <v>1681</v>
      </c>
      <c r="BD784" s="187">
        <f t="shared" si="1217"/>
        <v>4490</v>
      </c>
      <c r="BE784" s="188">
        <f t="shared" si="1217"/>
        <v>2450</v>
      </c>
      <c r="BF784" s="171">
        <f>AF784+AH784+AJ784+AL784+AN784+AP784+AR784+AT784+AV784+AX784+AZ784+BB784+BD784</f>
        <v>22954</v>
      </c>
      <c r="BG784" s="172">
        <f>AG784+AI784+AK784+AM784+AO784+AQ784+AS784+AU784+AW784+AY784+BA784+BC784+BE784</f>
        <v>21078</v>
      </c>
      <c r="BI784" s="126" t="s">
        <v>16</v>
      </c>
      <c r="BJ784" s="130">
        <f t="shared" ref="BJ784:CK784" si="1218">B784/B808</f>
        <v>0</v>
      </c>
      <c r="BK784" s="131">
        <f t="shared" si="1218"/>
        <v>0</v>
      </c>
      <c r="BL784" s="132">
        <f t="shared" si="1218"/>
        <v>0</v>
      </c>
      <c r="BM784" s="133">
        <f t="shared" si="1218"/>
        <v>0</v>
      </c>
      <c r="BN784" s="130">
        <f t="shared" si="1218"/>
        <v>0</v>
      </c>
      <c r="BO784" s="131">
        <f t="shared" si="1218"/>
        <v>0</v>
      </c>
      <c r="BP784" s="132">
        <f t="shared" si="1218"/>
        <v>0</v>
      </c>
      <c r="BQ784" s="133">
        <f t="shared" si="1218"/>
        <v>0</v>
      </c>
      <c r="BR784" s="130">
        <f t="shared" si="1218"/>
        <v>0</v>
      </c>
      <c r="BS784" s="131">
        <f t="shared" si="1218"/>
        <v>0</v>
      </c>
      <c r="BT784" s="132">
        <f t="shared" si="1218"/>
        <v>0</v>
      </c>
      <c r="BU784" s="130">
        <f t="shared" si="1218"/>
        <v>0</v>
      </c>
      <c r="BV784" s="134">
        <f t="shared" si="1218"/>
        <v>0</v>
      </c>
      <c r="BW784" s="135">
        <f t="shared" si="1218"/>
        <v>0</v>
      </c>
      <c r="BX784" s="130">
        <f t="shared" si="1218"/>
        <v>0</v>
      </c>
      <c r="BY784" s="131">
        <f t="shared" si="1218"/>
        <v>0</v>
      </c>
      <c r="BZ784" s="132">
        <f t="shared" si="1218"/>
        <v>0</v>
      </c>
      <c r="CA784" s="133">
        <f t="shared" si="1218"/>
        <v>0</v>
      </c>
      <c r="CB784" s="130">
        <f t="shared" si="1218"/>
        <v>0</v>
      </c>
      <c r="CC784" s="131">
        <f t="shared" si="1218"/>
        <v>0</v>
      </c>
      <c r="CD784" s="132">
        <f t="shared" si="1218"/>
        <v>0</v>
      </c>
      <c r="CE784" s="133">
        <f t="shared" si="1218"/>
        <v>0</v>
      </c>
      <c r="CF784" s="130">
        <f t="shared" si="1218"/>
        <v>0</v>
      </c>
      <c r="CG784" s="131">
        <f t="shared" si="1218"/>
        <v>0</v>
      </c>
      <c r="CH784" s="132">
        <f t="shared" si="1218"/>
        <v>0</v>
      </c>
      <c r="CI784" s="130">
        <f t="shared" si="1218"/>
        <v>0</v>
      </c>
      <c r="CJ784" s="136">
        <f t="shared" si="1218"/>
        <v>0</v>
      </c>
      <c r="CK784" s="137">
        <f t="shared" si="1218"/>
        <v>0</v>
      </c>
    </row>
    <row r="785" spans="1:89">
      <c r="A785" s="138" t="s">
        <v>17</v>
      </c>
      <c r="B785" s="192">
        <v>631</v>
      </c>
      <c r="C785" s="193">
        <v>0</v>
      </c>
      <c r="D785" s="194">
        <v>200</v>
      </c>
      <c r="E785" s="195">
        <v>0</v>
      </c>
      <c r="F785" s="192">
        <v>88</v>
      </c>
      <c r="G785" s="196">
        <v>0</v>
      </c>
      <c r="H785" s="194">
        <v>324</v>
      </c>
      <c r="I785" s="195">
        <v>9</v>
      </c>
      <c r="J785" s="192">
        <v>9</v>
      </c>
      <c r="K785" s="196">
        <v>7</v>
      </c>
      <c r="L785" s="194">
        <v>10</v>
      </c>
      <c r="M785" s="192">
        <v>19</v>
      </c>
      <c r="N785" s="197">
        <v>45</v>
      </c>
      <c r="O785" s="198">
        <v>27</v>
      </c>
      <c r="P785" s="192">
        <v>18</v>
      </c>
      <c r="Q785" s="196">
        <v>16</v>
      </c>
      <c r="R785" s="194">
        <v>7</v>
      </c>
      <c r="S785" s="195">
        <v>0</v>
      </c>
      <c r="T785" s="192">
        <v>2</v>
      </c>
      <c r="U785" s="196">
        <v>0</v>
      </c>
      <c r="V785" s="194">
        <v>7</v>
      </c>
      <c r="W785" s="195">
        <v>0</v>
      </c>
      <c r="X785" s="192">
        <v>0</v>
      </c>
      <c r="Y785" s="196">
        <v>0</v>
      </c>
      <c r="Z785" s="194">
        <v>0</v>
      </c>
      <c r="AA785" s="192">
        <v>0</v>
      </c>
      <c r="AB785" s="173">
        <f>B785+D785+F785+H785+J785+L785+N785+P785+R785+T785+V785+X785+Z785</f>
        <v>1341</v>
      </c>
      <c r="AC785" s="174">
        <f t="shared" ref="AC785:AC804" si="1219">C785+E785+G785+I785+K785+M785+O785+Q785+S785+U785+W785+Y785+AA785</f>
        <v>78</v>
      </c>
      <c r="AE785" s="255" t="str">
        <f>$AE$10</f>
        <v>08:00 - 08:59</v>
      </c>
      <c r="AF785" s="127">
        <f>SUMIF($A$9:$A$32,$AE785,B$784:B$807)</f>
        <v>4520</v>
      </c>
      <c r="AG785" s="193">
        <f t="shared" si="1217"/>
        <v>1171</v>
      </c>
      <c r="AH785" s="194">
        <f t="shared" si="1217"/>
        <v>1038</v>
      </c>
      <c r="AI785" s="195">
        <f t="shared" si="1217"/>
        <v>1544</v>
      </c>
      <c r="AJ785" s="192">
        <f t="shared" si="1217"/>
        <v>529</v>
      </c>
      <c r="AK785" s="196">
        <f t="shared" si="1217"/>
        <v>754</v>
      </c>
      <c r="AL785" s="194">
        <f t="shared" si="1217"/>
        <v>501</v>
      </c>
      <c r="AM785" s="195">
        <f t="shared" si="1217"/>
        <v>1884</v>
      </c>
      <c r="AN785" s="192">
        <f t="shared" si="1217"/>
        <v>427</v>
      </c>
      <c r="AO785" s="196">
        <f t="shared" si="1217"/>
        <v>988</v>
      </c>
      <c r="AP785" s="194">
        <f t="shared" si="1217"/>
        <v>513</v>
      </c>
      <c r="AQ785" s="192">
        <f t="shared" si="1217"/>
        <v>2344</v>
      </c>
      <c r="AR785" s="197">
        <f t="shared" si="1217"/>
        <v>1723</v>
      </c>
      <c r="AS785" s="198">
        <f t="shared" si="1217"/>
        <v>2886</v>
      </c>
      <c r="AT785" s="192">
        <f t="shared" si="1217"/>
        <v>1340</v>
      </c>
      <c r="AU785" s="196">
        <f t="shared" si="1217"/>
        <v>1545</v>
      </c>
      <c r="AV785" s="194">
        <f t="shared" si="1217"/>
        <v>1678</v>
      </c>
      <c r="AW785" s="195">
        <f t="shared" si="1217"/>
        <v>1279</v>
      </c>
      <c r="AX785" s="192">
        <f t="shared" si="1217"/>
        <v>298</v>
      </c>
      <c r="AY785" s="196">
        <f t="shared" si="1217"/>
        <v>1628</v>
      </c>
      <c r="AZ785" s="194">
        <f t="shared" si="1217"/>
        <v>939</v>
      </c>
      <c r="BA785" s="195">
        <f t="shared" si="1217"/>
        <v>2255</v>
      </c>
      <c r="BB785" s="192">
        <f t="shared" si="1217"/>
        <v>1247</v>
      </c>
      <c r="BC785" s="196">
        <f t="shared" si="1217"/>
        <v>1626</v>
      </c>
      <c r="BD785" s="194">
        <f t="shared" si="1217"/>
        <v>4863</v>
      </c>
      <c r="BE785" s="192">
        <f t="shared" si="1217"/>
        <v>2410</v>
      </c>
      <c r="BF785" s="173">
        <f>SUM(AF785,AH785,AJ785,AL785,AN785,AP785,AR785,AT785,AV785,AX785,AZ785,BB785,BD785)</f>
        <v>19616</v>
      </c>
      <c r="BG785" s="174">
        <f>SUM(AG785,AI785,AK785,AM785,AO785,AQ785,AS785,AU785,AW785,AY785,BA785,BC785,BE785)</f>
        <v>22314</v>
      </c>
      <c r="BI785" s="138" t="s">
        <v>17</v>
      </c>
      <c r="BJ785" s="130">
        <f t="shared" ref="BJ785:CK785" si="1220">B785/B808</f>
        <v>1.1177439640054559E-2</v>
      </c>
      <c r="BK785" s="131">
        <f t="shared" si="1220"/>
        <v>0</v>
      </c>
      <c r="BL785" s="132">
        <f t="shared" si="1220"/>
        <v>8.579272477693892E-3</v>
      </c>
      <c r="BM785" s="133">
        <f t="shared" si="1220"/>
        <v>0</v>
      </c>
      <c r="BN785" s="130">
        <f t="shared" si="1220"/>
        <v>6.8376068376068376E-3</v>
      </c>
      <c r="BO785" s="131">
        <f t="shared" si="1220"/>
        <v>0</v>
      </c>
      <c r="BP785" s="132">
        <f t="shared" si="1220"/>
        <v>1.1850334662228887E-2</v>
      </c>
      <c r="BQ785" s="133">
        <f t="shared" si="1220"/>
        <v>2.2192084823079768E-4</v>
      </c>
      <c r="BR785" s="130">
        <f t="shared" si="1220"/>
        <v>1.3154048523823444E-3</v>
      </c>
      <c r="BS785" s="131">
        <f t="shared" si="1220"/>
        <v>8.8239001638724317E-4</v>
      </c>
      <c r="BT785" s="132">
        <f t="shared" si="1220"/>
        <v>7.7315602288541827E-4</v>
      </c>
      <c r="BU785" s="130">
        <f t="shared" si="1220"/>
        <v>8.3977900552486184E-4</v>
      </c>
      <c r="BV785" s="134">
        <f t="shared" si="1220"/>
        <v>1.6469640961827032E-3</v>
      </c>
      <c r="BW785" s="135">
        <f t="shared" si="1220"/>
        <v>7.4517704854690475E-4</v>
      </c>
      <c r="BX785" s="130">
        <f t="shared" si="1220"/>
        <v>1.0428736964078794E-3</v>
      </c>
      <c r="BY785" s="131">
        <f t="shared" si="1220"/>
        <v>7.5603647876010022E-4</v>
      </c>
      <c r="BZ785" s="132">
        <f t="shared" si="1220"/>
        <v>3.2905561039815728E-4</v>
      </c>
      <c r="CA785" s="133">
        <f t="shared" si="1220"/>
        <v>0</v>
      </c>
      <c r="CB785" s="130">
        <f t="shared" si="1220"/>
        <v>1.9700551615445234E-4</v>
      </c>
      <c r="CC785" s="131">
        <f t="shared" si="1220"/>
        <v>0</v>
      </c>
      <c r="CD785" s="132">
        <f t="shared" si="1220"/>
        <v>2.5358643674829734E-4</v>
      </c>
      <c r="CE785" s="133">
        <f t="shared" si="1220"/>
        <v>0</v>
      </c>
      <c r="CF785" s="130">
        <f t="shared" si="1220"/>
        <v>0</v>
      </c>
      <c r="CG785" s="131">
        <f t="shared" si="1220"/>
        <v>0</v>
      </c>
      <c r="CH785" s="132">
        <f t="shared" si="1220"/>
        <v>0</v>
      </c>
      <c r="CI785" s="130">
        <f t="shared" si="1220"/>
        <v>0</v>
      </c>
      <c r="CJ785" s="136">
        <f t="shared" si="1220"/>
        <v>4.1330592343515474E-3</v>
      </c>
      <c r="CK785" s="137">
        <f t="shared" si="1220"/>
        <v>2.4072365233332202E-4</v>
      </c>
    </row>
    <row r="786" spans="1:89" ht="14" thickBot="1">
      <c r="A786" s="147" t="s">
        <v>18</v>
      </c>
      <c r="B786" s="199">
        <v>3654</v>
      </c>
      <c r="C786" s="200">
        <v>2</v>
      </c>
      <c r="D786" s="201">
        <v>1260</v>
      </c>
      <c r="E786" s="202">
        <v>1</v>
      </c>
      <c r="F786" s="199">
        <v>536</v>
      </c>
      <c r="G786" s="203">
        <v>1</v>
      </c>
      <c r="H786" s="201">
        <v>1235</v>
      </c>
      <c r="I786" s="202">
        <v>121</v>
      </c>
      <c r="J786" s="199">
        <v>94</v>
      </c>
      <c r="K786" s="203">
        <v>72</v>
      </c>
      <c r="L786" s="201">
        <v>110</v>
      </c>
      <c r="M786" s="199">
        <v>441</v>
      </c>
      <c r="N786" s="204">
        <v>529</v>
      </c>
      <c r="O786" s="205">
        <v>715</v>
      </c>
      <c r="P786" s="199">
        <v>343</v>
      </c>
      <c r="Q786" s="203">
        <v>457</v>
      </c>
      <c r="R786" s="201">
        <v>450</v>
      </c>
      <c r="S786" s="202">
        <v>590</v>
      </c>
      <c r="T786" s="199">
        <v>92</v>
      </c>
      <c r="U786" s="203">
        <v>395</v>
      </c>
      <c r="V786" s="201">
        <v>314</v>
      </c>
      <c r="W786" s="202">
        <v>806</v>
      </c>
      <c r="X786" s="199">
        <v>443</v>
      </c>
      <c r="Y786" s="203">
        <v>518</v>
      </c>
      <c r="Z786" s="201">
        <v>1372</v>
      </c>
      <c r="AA786" s="199">
        <v>701</v>
      </c>
      <c r="AB786" s="173">
        <f>B786+D786+F786+H786+J786+L786+N786+P786+R786+T786+V786+X786+Z786</f>
        <v>10432</v>
      </c>
      <c r="AC786" s="174">
        <f t="shared" si="1219"/>
        <v>4820</v>
      </c>
      <c r="AE786" s="254" t="str">
        <f>$AE$11</f>
        <v>09:00 - 09:59</v>
      </c>
      <c r="AF786" s="127">
        <f>SUMIF($A$9:$A$32,$AE786,B$784:B$807)</f>
        <v>5025</v>
      </c>
      <c r="AG786" s="200">
        <f t="shared" si="1217"/>
        <v>1209</v>
      </c>
      <c r="AH786" s="201">
        <f t="shared" si="1217"/>
        <v>1621</v>
      </c>
      <c r="AI786" s="202">
        <f t="shared" si="1217"/>
        <v>1128</v>
      </c>
      <c r="AJ786" s="199">
        <f t="shared" si="1217"/>
        <v>580</v>
      </c>
      <c r="AK786" s="203">
        <f t="shared" si="1217"/>
        <v>560</v>
      </c>
      <c r="AL786" s="201">
        <f t="shared" si="1217"/>
        <v>1115</v>
      </c>
      <c r="AM786" s="202">
        <f t="shared" si="1217"/>
        <v>1894</v>
      </c>
      <c r="AN786" s="199">
        <f t="shared" si="1217"/>
        <v>384</v>
      </c>
      <c r="AO786" s="203">
        <f t="shared" si="1217"/>
        <v>840</v>
      </c>
      <c r="AP786" s="201">
        <f t="shared" si="1217"/>
        <v>559</v>
      </c>
      <c r="AQ786" s="199">
        <f t="shared" si="1217"/>
        <v>2164</v>
      </c>
      <c r="AR786" s="204">
        <f t="shared" si="1217"/>
        <v>1459</v>
      </c>
      <c r="AS786" s="205">
        <f t="shared" si="1217"/>
        <v>2537</v>
      </c>
      <c r="AT786" s="199">
        <f t="shared" si="1217"/>
        <v>930</v>
      </c>
      <c r="AU786" s="203">
        <f t="shared" si="1217"/>
        <v>1197</v>
      </c>
      <c r="AV786" s="201">
        <f t="shared" si="1217"/>
        <v>1487</v>
      </c>
      <c r="AW786" s="202">
        <f t="shared" si="1217"/>
        <v>1091</v>
      </c>
      <c r="AX786" s="199">
        <f t="shared" si="1217"/>
        <v>332</v>
      </c>
      <c r="AY786" s="203">
        <f t="shared" si="1217"/>
        <v>934</v>
      </c>
      <c r="AZ786" s="201">
        <f t="shared" si="1217"/>
        <v>773</v>
      </c>
      <c r="BA786" s="202">
        <f t="shared" si="1217"/>
        <v>2166</v>
      </c>
      <c r="BB786" s="199">
        <f t="shared" si="1217"/>
        <v>1130</v>
      </c>
      <c r="BC786" s="203">
        <f t="shared" si="1217"/>
        <v>1125</v>
      </c>
      <c r="BD786" s="201">
        <f t="shared" si="1217"/>
        <v>3760</v>
      </c>
      <c r="BE786" s="199">
        <f t="shared" si="1217"/>
        <v>1620</v>
      </c>
      <c r="BF786" s="173">
        <f>SUM(AF786,AH786,AJ786,AL786,AN786,AP786,AR786,AT786,AV786,AX786,AZ786,BB786,BD786)</f>
        <v>19155</v>
      </c>
      <c r="BG786" s="174">
        <f>SUM(AG786,AI786,AK786,AM786,AO786,AQ786,AS786,AU786,AW786,AY786,BA786,BC786,BE786)</f>
        <v>18465</v>
      </c>
      <c r="BI786" s="147" t="s">
        <v>18</v>
      </c>
      <c r="BJ786" s="130">
        <f t="shared" ref="BJ786:CK786" si="1221">B786/B808</f>
        <v>6.4726409579650326E-2</v>
      </c>
      <c r="BK786" s="131">
        <f t="shared" si="1221"/>
        <v>5.736740957462066E-5</v>
      </c>
      <c r="BL786" s="132">
        <f t="shared" si="1221"/>
        <v>5.4049416609471518E-2</v>
      </c>
      <c r="BM786" s="133">
        <f t="shared" si="1221"/>
        <v>4.8019207683073229E-5</v>
      </c>
      <c r="BN786" s="130">
        <f t="shared" si="1221"/>
        <v>4.1647241647241651E-2</v>
      </c>
      <c r="BO786" s="131">
        <f t="shared" si="1221"/>
        <v>1.2150668286755772E-4</v>
      </c>
      <c r="BP786" s="132">
        <f t="shared" si="1221"/>
        <v>4.5170257123002086E-2</v>
      </c>
      <c r="BQ786" s="133">
        <f t="shared" si="1221"/>
        <v>2.9836025151029465E-3</v>
      </c>
      <c r="BR786" s="130">
        <f t="shared" si="1221"/>
        <v>1.3738672902660041E-2</v>
      </c>
      <c r="BS786" s="131">
        <f t="shared" si="1221"/>
        <v>9.0760115971259304E-3</v>
      </c>
      <c r="BT786" s="132">
        <f t="shared" si="1221"/>
        <v>8.5047162517396004E-3</v>
      </c>
      <c r="BU786" s="130">
        <f t="shared" si="1221"/>
        <v>1.9491712707182321E-2</v>
      </c>
      <c r="BV786" s="134">
        <f t="shared" si="1221"/>
        <v>1.936097793068111E-2</v>
      </c>
      <c r="BW786" s="135">
        <f t="shared" si="1221"/>
        <v>1.9733392211519884E-2</v>
      </c>
      <c r="BX786" s="130">
        <f t="shared" si="1221"/>
        <v>1.9872537659327925E-2</v>
      </c>
      <c r="BY786" s="131">
        <f t="shared" si="1221"/>
        <v>2.1594291924585361E-2</v>
      </c>
      <c r="BZ786" s="132">
        <f t="shared" si="1221"/>
        <v>2.1153574954167254E-2</v>
      </c>
      <c r="CA786" s="133">
        <f t="shared" si="1221"/>
        <v>2.458948070350921E-2</v>
      </c>
      <c r="CB786" s="130">
        <f t="shared" si="1221"/>
        <v>9.0622537431048061E-3</v>
      </c>
      <c r="CC786" s="131">
        <f t="shared" si="1221"/>
        <v>3.3032279645425655E-2</v>
      </c>
      <c r="CD786" s="132">
        <f t="shared" si="1221"/>
        <v>1.1375163019852195E-2</v>
      </c>
      <c r="CE786" s="133">
        <f t="shared" si="1221"/>
        <v>2.7027933335568896E-2</v>
      </c>
      <c r="CF786" s="130">
        <f t="shared" si="1221"/>
        <v>1.7755511022044087E-2</v>
      </c>
      <c r="CG786" s="131">
        <f t="shared" si="1221"/>
        <v>3.2352757479233024E-2</v>
      </c>
      <c r="CH786" s="132">
        <f t="shared" si="1221"/>
        <v>2.4437596850898597E-2</v>
      </c>
      <c r="CI786" s="130">
        <f t="shared" si="1221"/>
        <v>1.4072914157231189E-2</v>
      </c>
      <c r="CJ786" s="136">
        <f t="shared" si="1221"/>
        <v>3.2152180412196377E-2</v>
      </c>
      <c r="CK786" s="137">
        <f t="shared" si="1221"/>
        <v>1.4875487233930925E-2</v>
      </c>
    </row>
    <row r="787" spans="1:89" ht="15" thickTop="1" thickBot="1">
      <c r="A787" s="138" t="s">
        <v>19</v>
      </c>
      <c r="B787" s="192">
        <v>5347</v>
      </c>
      <c r="C787" s="193">
        <v>694</v>
      </c>
      <c r="D787" s="194">
        <v>1770</v>
      </c>
      <c r="E787" s="195">
        <v>890</v>
      </c>
      <c r="F787" s="192">
        <v>867</v>
      </c>
      <c r="G787" s="196">
        <v>370</v>
      </c>
      <c r="H787" s="194">
        <v>695</v>
      </c>
      <c r="I787" s="195">
        <v>1326</v>
      </c>
      <c r="J787" s="192">
        <v>227</v>
      </c>
      <c r="K787" s="196">
        <v>356</v>
      </c>
      <c r="L787" s="194">
        <v>370</v>
      </c>
      <c r="M787" s="192">
        <v>966</v>
      </c>
      <c r="N787" s="197">
        <v>1320</v>
      </c>
      <c r="O787" s="198">
        <v>1512</v>
      </c>
      <c r="P787" s="192">
        <v>1138</v>
      </c>
      <c r="Q787" s="196">
        <v>787</v>
      </c>
      <c r="R787" s="194">
        <v>1316</v>
      </c>
      <c r="S787" s="195">
        <v>1021</v>
      </c>
      <c r="T787" s="192">
        <v>297</v>
      </c>
      <c r="U787" s="196">
        <v>730</v>
      </c>
      <c r="V787" s="194">
        <v>921</v>
      </c>
      <c r="W787" s="195">
        <v>1659</v>
      </c>
      <c r="X787" s="192">
        <v>1164</v>
      </c>
      <c r="Y787" s="196">
        <v>1031</v>
      </c>
      <c r="Z787" s="194">
        <v>3606</v>
      </c>
      <c r="AA787" s="192">
        <v>1846</v>
      </c>
      <c r="AB787" s="173">
        <f>B787+D787+F787+H787+J787+L787+N787+P787+R787+T787+V787+X787+Z787</f>
        <v>19038</v>
      </c>
      <c r="AC787" s="174">
        <f t="shared" si="1219"/>
        <v>13188</v>
      </c>
      <c r="AE787" s="253" t="s">
        <v>13</v>
      </c>
      <c r="AF787" s="20">
        <f t="shared" ref="AF787:BG787" si="1222">SUM(AF784:AF786)</f>
        <v>15178</v>
      </c>
      <c r="AG787" s="21">
        <f t="shared" si="1222"/>
        <v>3427</v>
      </c>
      <c r="AH787" s="20">
        <f t="shared" si="1222"/>
        <v>4517</v>
      </c>
      <c r="AI787" s="21">
        <f t="shared" si="1222"/>
        <v>3763</v>
      </c>
      <c r="AJ787" s="20">
        <f t="shared" si="1222"/>
        <v>2145</v>
      </c>
      <c r="AK787" s="21">
        <f t="shared" si="1222"/>
        <v>1821</v>
      </c>
      <c r="AL787" s="20">
        <f t="shared" si="1222"/>
        <v>3041</v>
      </c>
      <c r="AM787" s="21">
        <f t="shared" si="1222"/>
        <v>5175</v>
      </c>
      <c r="AN787" s="20">
        <f t="shared" si="1222"/>
        <v>1283</v>
      </c>
      <c r="AO787" s="21">
        <f t="shared" si="1222"/>
        <v>2654</v>
      </c>
      <c r="AP787" s="20">
        <f t="shared" si="1222"/>
        <v>1585</v>
      </c>
      <c r="AQ787" s="21">
        <f t="shared" si="1222"/>
        <v>6428</v>
      </c>
      <c r="AR787" s="20">
        <f t="shared" si="1222"/>
        <v>5120</v>
      </c>
      <c r="AS787" s="21">
        <f t="shared" si="1222"/>
        <v>8203</v>
      </c>
      <c r="AT787" s="20">
        <f t="shared" si="1222"/>
        <v>3677</v>
      </c>
      <c r="AU787" s="21">
        <f t="shared" si="1222"/>
        <v>4235</v>
      </c>
      <c r="AV787" s="20">
        <f t="shared" si="1222"/>
        <v>4686</v>
      </c>
      <c r="AW787" s="21">
        <f t="shared" si="1222"/>
        <v>3961</v>
      </c>
      <c r="AX787" s="20">
        <f t="shared" si="1222"/>
        <v>992</v>
      </c>
      <c r="AY787" s="21">
        <f t="shared" si="1222"/>
        <v>4294</v>
      </c>
      <c r="AZ787" s="20">
        <f t="shared" si="1222"/>
        <v>2797</v>
      </c>
      <c r="BA787" s="21">
        <f t="shared" si="1222"/>
        <v>6984</v>
      </c>
      <c r="BB787" s="20">
        <f t="shared" si="1222"/>
        <v>3591</v>
      </c>
      <c r="BC787" s="21">
        <f t="shared" si="1222"/>
        <v>4432</v>
      </c>
      <c r="BD787" s="20">
        <f t="shared" si="1222"/>
        <v>13113</v>
      </c>
      <c r="BE787" s="21">
        <f t="shared" si="1222"/>
        <v>6480</v>
      </c>
      <c r="BF787" s="175">
        <f t="shared" si="1222"/>
        <v>61725</v>
      </c>
      <c r="BG787" s="176">
        <f t="shared" si="1222"/>
        <v>61857</v>
      </c>
      <c r="BI787" s="138" t="s">
        <v>19</v>
      </c>
      <c r="BJ787" s="130">
        <f t="shared" ref="BJ787:CK787" si="1223">B787/B808</f>
        <v>9.4715958407879122E-2</v>
      </c>
      <c r="BK787" s="131">
        <f t="shared" si="1223"/>
        <v>1.9906491122393368E-2</v>
      </c>
      <c r="BL787" s="132">
        <f t="shared" si="1223"/>
        <v>7.5926561427590938E-2</v>
      </c>
      <c r="BM787" s="133">
        <f t="shared" si="1223"/>
        <v>4.2737094837935176E-2</v>
      </c>
      <c r="BN787" s="130">
        <f t="shared" si="1223"/>
        <v>6.7365967365967366E-2</v>
      </c>
      <c r="BO787" s="131">
        <f t="shared" si="1223"/>
        <v>4.4957472660996353E-2</v>
      </c>
      <c r="BP787" s="132">
        <f t="shared" si="1223"/>
        <v>2.5419699352620607E-2</v>
      </c>
      <c r="BQ787" s="133">
        <f t="shared" si="1223"/>
        <v>3.2696338306004193E-2</v>
      </c>
      <c r="BR787" s="130">
        <f t="shared" si="1223"/>
        <v>3.3177433498976908E-2</v>
      </c>
      <c r="BS787" s="131">
        <f t="shared" si="1223"/>
        <v>4.4875835119122652E-2</v>
      </c>
      <c r="BT787" s="132">
        <f t="shared" si="1223"/>
        <v>2.8606772846760477E-2</v>
      </c>
      <c r="BU787" s="130">
        <f t="shared" si="1223"/>
        <v>4.2696132596685081E-2</v>
      </c>
      <c r="BV787" s="134">
        <f t="shared" si="1223"/>
        <v>4.8310946821359294E-2</v>
      </c>
      <c r="BW787" s="135">
        <f t="shared" si="1223"/>
        <v>4.1729914718626665E-2</v>
      </c>
      <c r="BX787" s="130">
        <f t="shared" si="1223"/>
        <v>6.5932792584009275E-2</v>
      </c>
      <c r="BY787" s="131">
        <f t="shared" si="1223"/>
        <v>3.7187544299012429E-2</v>
      </c>
      <c r="BZ787" s="132">
        <f t="shared" si="1223"/>
        <v>6.1862454754853573E-2</v>
      </c>
      <c r="CA787" s="133">
        <f t="shared" si="1223"/>
        <v>4.2552304742852383E-2</v>
      </c>
      <c r="CB787" s="130">
        <f t="shared" si="1223"/>
        <v>2.9255319148936171E-2</v>
      </c>
      <c r="CC787" s="131">
        <f t="shared" si="1223"/>
        <v>6.1046997825723363E-2</v>
      </c>
      <c r="CD787" s="132">
        <f t="shared" si="1223"/>
        <v>3.3364729749311692E-2</v>
      </c>
      <c r="CE787" s="133">
        <f t="shared" si="1223"/>
        <v>5.5631937225445155E-2</v>
      </c>
      <c r="CF787" s="130">
        <f t="shared" si="1223"/>
        <v>4.6653306613226454E-2</v>
      </c>
      <c r="CG787" s="131">
        <f t="shared" si="1223"/>
        <v>6.4393229654612458E-2</v>
      </c>
      <c r="CH787" s="132">
        <f t="shared" si="1223"/>
        <v>6.422884420141424E-2</v>
      </c>
      <c r="CI787" s="130">
        <f t="shared" si="1223"/>
        <v>3.7059343130169439E-2</v>
      </c>
      <c r="CJ787" s="136">
        <f t="shared" si="1223"/>
        <v>5.8676496423254856E-2</v>
      </c>
      <c r="CK787" s="137">
        <f t="shared" si="1223"/>
        <v>4.0700814448357062E-2</v>
      </c>
    </row>
    <row r="788" spans="1:89" ht="14" thickTop="1">
      <c r="A788" s="147" t="s">
        <v>20</v>
      </c>
      <c r="B788" s="199">
        <v>5633</v>
      </c>
      <c r="C788" s="200">
        <v>1047</v>
      </c>
      <c r="D788" s="201">
        <v>1858</v>
      </c>
      <c r="E788" s="202">
        <v>1091</v>
      </c>
      <c r="F788" s="199">
        <v>1036</v>
      </c>
      <c r="G788" s="203">
        <v>507</v>
      </c>
      <c r="H788" s="201">
        <v>1425</v>
      </c>
      <c r="I788" s="202">
        <v>1397</v>
      </c>
      <c r="J788" s="199">
        <v>472</v>
      </c>
      <c r="K788" s="203">
        <v>826</v>
      </c>
      <c r="L788" s="201">
        <v>513</v>
      </c>
      <c r="M788" s="199">
        <v>1920</v>
      </c>
      <c r="N788" s="204">
        <v>1938</v>
      </c>
      <c r="O788" s="205">
        <v>2780</v>
      </c>
      <c r="P788" s="199">
        <v>1407</v>
      </c>
      <c r="Q788" s="203">
        <v>1493</v>
      </c>
      <c r="R788" s="201">
        <v>1521</v>
      </c>
      <c r="S788" s="202">
        <v>1591</v>
      </c>
      <c r="T788" s="199">
        <v>362</v>
      </c>
      <c r="U788" s="203">
        <v>1732</v>
      </c>
      <c r="V788" s="201">
        <v>1085</v>
      </c>
      <c r="W788" s="202">
        <v>2563</v>
      </c>
      <c r="X788" s="199">
        <v>1214</v>
      </c>
      <c r="Y788" s="203">
        <v>1681</v>
      </c>
      <c r="Z788" s="201">
        <v>4490</v>
      </c>
      <c r="AA788" s="199">
        <v>2450</v>
      </c>
      <c r="AB788" s="173">
        <f t="shared" ref="AB788:AB804" si="1224">B788+D788+F788+H788+J788+L788+N788+P788+R788+T788+V788+X788+Z788</f>
        <v>22954</v>
      </c>
      <c r="AC788" s="174">
        <f t="shared" si="1219"/>
        <v>21078</v>
      </c>
      <c r="BI788" s="147" t="s">
        <v>20</v>
      </c>
      <c r="BJ788" s="130">
        <f t="shared" ref="BJ788:CK788" si="1225">B788/B808</f>
        <v>9.9782119639346009E-2</v>
      </c>
      <c r="BK788" s="131">
        <f t="shared" si="1225"/>
        <v>3.0031838912313914E-2</v>
      </c>
      <c r="BL788" s="132">
        <f t="shared" si="1225"/>
        <v>7.9701441317776248E-2</v>
      </c>
      <c r="BM788" s="133">
        <f t="shared" si="1225"/>
        <v>5.2388955582232895E-2</v>
      </c>
      <c r="BN788" s="130">
        <f t="shared" si="1225"/>
        <v>8.0497280497280499E-2</v>
      </c>
      <c r="BO788" s="131">
        <f t="shared" si="1225"/>
        <v>6.1603888213851765E-2</v>
      </c>
      <c r="BP788" s="132">
        <f t="shared" si="1225"/>
        <v>5.2119527449617793E-2</v>
      </c>
      <c r="BQ788" s="133">
        <f t="shared" si="1225"/>
        <v>3.4447047219824931E-2</v>
      </c>
      <c r="BR788" s="130">
        <f t="shared" si="1225"/>
        <v>6.8985676702718504E-2</v>
      </c>
      <c r="BS788" s="131">
        <f t="shared" si="1225"/>
        <v>0.10412202193369469</v>
      </c>
      <c r="BT788" s="132">
        <f t="shared" si="1225"/>
        <v>3.966290397402196E-2</v>
      </c>
      <c r="BU788" s="130">
        <f t="shared" si="1225"/>
        <v>8.4861878453038678E-2</v>
      </c>
      <c r="BV788" s="134">
        <f t="shared" si="1225"/>
        <v>7.0929253742268425E-2</v>
      </c>
      <c r="BW788" s="135">
        <f t="shared" si="1225"/>
        <v>7.6725636850385012E-2</v>
      </c>
      <c r="BX788" s="130">
        <f t="shared" si="1225"/>
        <v>8.1517960602549247E-2</v>
      </c>
      <c r="BY788" s="131">
        <f t="shared" si="1225"/>
        <v>7.0547653924301845E-2</v>
      </c>
      <c r="BZ788" s="132">
        <f t="shared" si="1225"/>
        <v>7.1499083345085312E-2</v>
      </c>
      <c r="CA788" s="133">
        <f t="shared" si="1225"/>
        <v>6.6308243727598568E-2</v>
      </c>
      <c r="CB788" s="130">
        <f t="shared" si="1225"/>
        <v>3.5657998423955874E-2</v>
      </c>
      <c r="CC788" s="131">
        <f t="shared" si="1225"/>
        <v>0.14484027429336011</v>
      </c>
      <c r="CD788" s="132">
        <f t="shared" si="1225"/>
        <v>3.9305897695986088E-2</v>
      </c>
      <c r="CE788" s="133">
        <f t="shared" si="1225"/>
        <v>8.5946145333825164E-2</v>
      </c>
      <c r="CF788" s="130">
        <f t="shared" si="1225"/>
        <v>4.865731462925852E-2</v>
      </c>
      <c r="CG788" s="131">
        <f t="shared" si="1225"/>
        <v>0.10499031915558053</v>
      </c>
      <c r="CH788" s="132">
        <f t="shared" si="1225"/>
        <v>7.9974351210302261E-2</v>
      </c>
      <c r="CI788" s="130">
        <f t="shared" si="1225"/>
        <v>4.91849353569421E-2</v>
      </c>
      <c r="CJ788" s="136">
        <f t="shared" si="1225"/>
        <v>7.0745892367863841E-2</v>
      </c>
      <c r="CK788" s="137">
        <f t="shared" si="1225"/>
        <v>6.5050937742073864E-2</v>
      </c>
    </row>
    <row r="789" spans="1:89" ht="14" thickBot="1">
      <c r="A789" s="138" t="s">
        <v>21</v>
      </c>
      <c r="B789" s="192">
        <v>4520</v>
      </c>
      <c r="C789" s="193">
        <v>1171</v>
      </c>
      <c r="D789" s="194">
        <v>1038</v>
      </c>
      <c r="E789" s="195">
        <v>1544</v>
      </c>
      <c r="F789" s="192">
        <v>529</v>
      </c>
      <c r="G789" s="196">
        <v>754</v>
      </c>
      <c r="H789" s="194">
        <v>501</v>
      </c>
      <c r="I789" s="195">
        <v>1884</v>
      </c>
      <c r="J789" s="192">
        <v>427</v>
      </c>
      <c r="K789" s="196">
        <v>988</v>
      </c>
      <c r="L789" s="194">
        <v>513</v>
      </c>
      <c r="M789" s="192">
        <v>2344</v>
      </c>
      <c r="N789" s="197">
        <v>1723</v>
      </c>
      <c r="O789" s="198">
        <v>2886</v>
      </c>
      <c r="P789" s="192">
        <v>1340</v>
      </c>
      <c r="Q789" s="196">
        <v>1545</v>
      </c>
      <c r="R789" s="194">
        <v>1678</v>
      </c>
      <c r="S789" s="195">
        <v>1279</v>
      </c>
      <c r="T789" s="192">
        <v>298</v>
      </c>
      <c r="U789" s="196">
        <v>1628</v>
      </c>
      <c r="V789" s="194">
        <v>939</v>
      </c>
      <c r="W789" s="195">
        <v>2255</v>
      </c>
      <c r="X789" s="192">
        <v>1247</v>
      </c>
      <c r="Y789" s="196">
        <v>1626</v>
      </c>
      <c r="Z789" s="194">
        <v>4863</v>
      </c>
      <c r="AA789" s="192">
        <v>2410</v>
      </c>
      <c r="AB789" s="173">
        <f t="shared" si="1224"/>
        <v>19616</v>
      </c>
      <c r="AC789" s="174">
        <f t="shared" si="1219"/>
        <v>22314</v>
      </c>
      <c r="AE789" s="246" t="s">
        <v>88</v>
      </c>
      <c r="BI789" s="138" t="s">
        <v>21</v>
      </c>
      <c r="BJ789" s="130">
        <f t="shared" ref="BJ789:CK789" si="1226">B789/B808</f>
        <v>8.0066604077728379E-2</v>
      </c>
      <c r="BK789" s="131">
        <f t="shared" si="1226"/>
        <v>3.3588618305940399E-2</v>
      </c>
      <c r="BL789" s="132">
        <f t="shared" si="1226"/>
        <v>4.4526424159231297E-2</v>
      </c>
      <c r="BM789" s="133">
        <f t="shared" si="1226"/>
        <v>7.4141656662665062E-2</v>
      </c>
      <c r="BN789" s="130">
        <f t="shared" si="1226"/>
        <v>4.1103341103341101E-2</v>
      </c>
      <c r="BO789" s="131">
        <f t="shared" si="1226"/>
        <v>9.1616038882138512E-2</v>
      </c>
      <c r="BP789" s="132">
        <f t="shared" si="1226"/>
        <v>1.832412859807615E-2</v>
      </c>
      <c r="BQ789" s="133">
        <f t="shared" si="1226"/>
        <v>4.6455430896313647E-2</v>
      </c>
      <c r="BR789" s="130">
        <f t="shared" si="1226"/>
        <v>6.2408652440806782E-2</v>
      </c>
      <c r="BS789" s="131">
        <f t="shared" si="1226"/>
        <v>0.12454304802722803</v>
      </c>
      <c r="BT789" s="132">
        <f t="shared" si="1226"/>
        <v>3.966290397402196E-2</v>
      </c>
      <c r="BU789" s="130">
        <f t="shared" si="1226"/>
        <v>0.10360220994475138</v>
      </c>
      <c r="BV789" s="134">
        <f t="shared" si="1226"/>
        <v>6.306042528272883E-2</v>
      </c>
      <c r="BW789" s="135">
        <f t="shared" si="1226"/>
        <v>7.9651146744680268E-2</v>
      </c>
      <c r="BX789" s="130">
        <f t="shared" si="1226"/>
        <v>7.7636152954808801E-2</v>
      </c>
      <c r="BY789" s="131">
        <f t="shared" si="1226"/>
        <v>7.3004772480272179E-2</v>
      </c>
      <c r="BZ789" s="132">
        <f t="shared" si="1226"/>
        <v>7.8879330606872564E-2</v>
      </c>
      <c r="CA789" s="133">
        <f t="shared" si="1226"/>
        <v>5.3304992914895391E-2</v>
      </c>
      <c r="CB789" s="130">
        <f t="shared" si="1226"/>
        <v>2.9353821907013397E-2</v>
      </c>
      <c r="CC789" s="131">
        <f t="shared" si="1226"/>
        <v>0.13614316775380497</v>
      </c>
      <c r="CD789" s="132">
        <f t="shared" si="1226"/>
        <v>3.4016809158093027E-2</v>
      </c>
      <c r="CE789" s="133">
        <f t="shared" si="1226"/>
        <v>7.5617853190704534E-2</v>
      </c>
      <c r="CF789" s="130">
        <f t="shared" si="1226"/>
        <v>4.9979959919839681E-2</v>
      </c>
      <c r="CG789" s="131">
        <f t="shared" si="1226"/>
        <v>0.10155518081319093</v>
      </c>
      <c r="CH789" s="132">
        <f t="shared" si="1226"/>
        <v>8.6618100208396415E-2</v>
      </c>
      <c r="CI789" s="130">
        <f t="shared" si="1226"/>
        <v>4.8381916004175698E-2</v>
      </c>
      <c r="CJ789" s="136">
        <f t="shared" si="1226"/>
        <v>6.0457934333363127E-2</v>
      </c>
      <c r="CK789" s="137">
        <f t="shared" si="1226"/>
        <v>6.8865481771355735E-2</v>
      </c>
    </row>
    <row r="790" spans="1:89" ht="15" thickTop="1" thickBot="1">
      <c r="A790" s="147" t="s">
        <v>22</v>
      </c>
      <c r="B790" s="199">
        <v>5025</v>
      </c>
      <c r="C790" s="200">
        <v>1209</v>
      </c>
      <c r="D790" s="201">
        <v>1621</v>
      </c>
      <c r="E790" s="202">
        <v>1128</v>
      </c>
      <c r="F790" s="199">
        <v>580</v>
      </c>
      <c r="G790" s="203">
        <v>560</v>
      </c>
      <c r="H790" s="201">
        <v>1115</v>
      </c>
      <c r="I790" s="202">
        <v>1894</v>
      </c>
      <c r="J790" s="199">
        <v>384</v>
      </c>
      <c r="K790" s="203">
        <v>840</v>
      </c>
      <c r="L790" s="201">
        <v>559</v>
      </c>
      <c r="M790" s="199">
        <v>2164</v>
      </c>
      <c r="N790" s="204">
        <v>1459</v>
      </c>
      <c r="O790" s="205">
        <v>2537</v>
      </c>
      <c r="P790" s="199">
        <v>930</v>
      </c>
      <c r="Q790" s="203">
        <v>1197</v>
      </c>
      <c r="R790" s="201">
        <v>1487</v>
      </c>
      <c r="S790" s="202">
        <v>1091</v>
      </c>
      <c r="T790" s="199">
        <v>332</v>
      </c>
      <c r="U790" s="203">
        <v>934</v>
      </c>
      <c r="V790" s="201">
        <v>773</v>
      </c>
      <c r="W790" s="202">
        <v>2166</v>
      </c>
      <c r="X790" s="199">
        <v>1130</v>
      </c>
      <c r="Y790" s="203">
        <v>1125</v>
      </c>
      <c r="Z790" s="201">
        <v>3760</v>
      </c>
      <c r="AA790" s="199">
        <v>1620</v>
      </c>
      <c r="AB790" s="173">
        <f t="shared" si="1224"/>
        <v>19155</v>
      </c>
      <c r="AC790" s="174">
        <f t="shared" si="1219"/>
        <v>18465</v>
      </c>
      <c r="AE790" s="315" t="s">
        <v>0</v>
      </c>
      <c r="AF790" s="309" t="s">
        <v>1</v>
      </c>
      <c r="AG790" s="310"/>
      <c r="AH790" s="309" t="s">
        <v>2</v>
      </c>
      <c r="AI790" s="310"/>
      <c r="AJ790" s="309" t="s">
        <v>3</v>
      </c>
      <c r="AK790" s="310"/>
      <c r="AL790" s="309" t="s">
        <v>4</v>
      </c>
      <c r="AM790" s="310"/>
      <c r="AN790" s="309" t="s">
        <v>5</v>
      </c>
      <c r="AO790" s="310"/>
      <c r="AP790" s="309" t="s">
        <v>6</v>
      </c>
      <c r="AQ790" s="310"/>
      <c r="AR790" s="309" t="s">
        <v>7</v>
      </c>
      <c r="AS790" s="310"/>
      <c r="AT790" s="309" t="s">
        <v>8</v>
      </c>
      <c r="AU790" s="310"/>
      <c r="AV790" s="309" t="s">
        <v>9</v>
      </c>
      <c r="AW790" s="310"/>
      <c r="AX790" s="309" t="s">
        <v>10</v>
      </c>
      <c r="AY790" s="310"/>
      <c r="AZ790" s="309" t="s">
        <v>11</v>
      </c>
      <c r="BA790" s="310"/>
      <c r="BB790" s="309" t="s">
        <v>12</v>
      </c>
      <c r="BC790" s="310"/>
      <c r="BD790" s="311" t="s">
        <v>40</v>
      </c>
      <c r="BE790" s="312"/>
      <c r="BF790" s="313" t="s">
        <v>41</v>
      </c>
      <c r="BG790" s="314"/>
      <c r="BI790" s="147" t="s">
        <v>22</v>
      </c>
      <c r="BJ790" s="130">
        <f t="shared" ref="BJ790:CK790" si="1227">B790/B808</f>
        <v>8.9012098559863959E-2</v>
      </c>
      <c r="BK790" s="131">
        <f t="shared" si="1227"/>
        <v>3.467859908785819E-2</v>
      </c>
      <c r="BL790" s="132">
        <f t="shared" si="1227"/>
        <v>6.9535003431708986E-2</v>
      </c>
      <c r="BM790" s="133">
        <f t="shared" si="1227"/>
        <v>5.4165666266506603E-2</v>
      </c>
      <c r="BN790" s="130">
        <f t="shared" si="1227"/>
        <v>4.5066045066045064E-2</v>
      </c>
      <c r="BO790" s="131">
        <f t="shared" si="1227"/>
        <v>6.8043742405832316E-2</v>
      </c>
      <c r="BP790" s="132">
        <f t="shared" si="1227"/>
        <v>4.0781244285139531E-2</v>
      </c>
      <c r="BQ790" s="133">
        <f t="shared" si="1227"/>
        <v>4.6702009616570089E-2</v>
      </c>
      <c r="BR790" s="130">
        <f t="shared" si="1227"/>
        <v>5.6123940368313356E-2</v>
      </c>
      <c r="BS790" s="131">
        <f t="shared" si="1227"/>
        <v>0.10588680196646919</v>
      </c>
      <c r="BT790" s="132">
        <f t="shared" si="1227"/>
        <v>4.3219421679294885E-2</v>
      </c>
      <c r="BU790" s="130">
        <f t="shared" si="1227"/>
        <v>9.5646408839779012E-2</v>
      </c>
      <c r="BV790" s="134">
        <f t="shared" si="1227"/>
        <v>5.3398235918456979E-2</v>
      </c>
      <c r="BW790" s="135">
        <f t="shared" si="1227"/>
        <v>7.0019043413462864E-2</v>
      </c>
      <c r="BX790" s="130">
        <f t="shared" si="1227"/>
        <v>5.3881807647740441E-2</v>
      </c>
      <c r="BY790" s="131">
        <f t="shared" si="1227"/>
        <v>5.6560979067239996E-2</v>
      </c>
      <c r="BZ790" s="132">
        <f t="shared" si="1227"/>
        <v>6.9900813237437132E-2</v>
      </c>
      <c r="CA790" s="133">
        <f t="shared" si="1227"/>
        <v>4.5469700758522962E-2</v>
      </c>
      <c r="CB790" s="130">
        <f t="shared" si="1227"/>
        <v>3.2702915681639085E-2</v>
      </c>
      <c r="CC790" s="131">
        <f t="shared" si="1227"/>
        <v>7.8106706807158394E-2</v>
      </c>
      <c r="CD790" s="132">
        <f t="shared" si="1227"/>
        <v>2.8003187943776264E-2</v>
      </c>
      <c r="CE790" s="133">
        <f t="shared" si="1227"/>
        <v>7.2633379162335268E-2</v>
      </c>
      <c r="CF790" s="130">
        <f t="shared" si="1227"/>
        <v>4.529058116232465E-2</v>
      </c>
      <c r="CG790" s="131">
        <f t="shared" si="1227"/>
        <v>7.0264193367060149E-2</v>
      </c>
      <c r="CH790" s="132">
        <f t="shared" si="1227"/>
        <v>6.6971839766311034E-2</v>
      </c>
      <c r="CI790" s="130">
        <f t="shared" si="1227"/>
        <v>3.2522283787039266E-2</v>
      </c>
      <c r="CJ790" s="136">
        <f t="shared" si="1227"/>
        <v>5.9037098906788883E-2</v>
      </c>
      <c r="CK790" s="137">
        <f t="shared" si="1227"/>
        <v>5.6986695388907577E-2</v>
      </c>
    </row>
    <row r="791" spans="1:89" ht="15" thickTop="1" thickBot="1">
      <c r="A791" s="138" t="s">
        <v>23</v>
      </c>
      <c r="B791" s="192">
        <v>4013</v>
      </c>
      <c r="C791" s="193">
        <v>1194</v>
      </c>
      <c r="D791" s="194">
        <v>1635</v>
      </c>
      <c r="E791" s="195">
        <v>915</v>
      </c>
      <c r="F791" s="192">
        <v>902</v>
      </c>
      <c r="G791" s="196">
        <v>506</v>
      </c>
      <c r="H791" s="194">
        <v>1782</v>
      </c>
      <c r="I791" s="195">
        <v>1806</v>
      </c>
      <c r="J791" s="192">
        <v>312</v>
      </c>
      <c r="K791" s="196">
        <v>851</v>
      </c>
      <c r="L791" s="194">
        <v>460</v>
      </c>
      <c r="M791" s="192">
        <v>2264</v>
      </c>
      <c r="N791" s="197">
        <v>1339</v>
      </c>
      <c r="O791" s="198">
        <v>3065</v>
      </c>
      <c r="P791" s="192">
        <v>813</v>
      </c>
      <c r="Q791" s="196">
        <v>1428</v>
      </c>
      <c r="R791" s="194">
        <v>1345</v>
      </c>
      <c r="S791" s="195">
        <v>1599</v>
      </c>
      <c r="T791" s="192">
        <v>368</v>
      </c>
      <c r="U791" s="196">
        <v>964</v>
      </c>
      <c r="V791" s="194">
        <v>781</v>
      </c>
      <c r="W791" s="195">
        <v>2805</v>
      </c>
      <c r="X791" s="192">
        <v>1039</v>
      </c>
      <c r="Y791" s="196">
        <v>1209</v>
      </c>
      <c r="Z791" s="194">
        <v>3279</v>
      </c>
      <c r="AA791" s="192">
        <v>2879</v>
      </c>
      <c r="AB791" s="173">
        <f t="shared" si="1224"/>
        <v>18068</v>
      </c>
      <c r="AC791" s="174">
        <f t="shared" si="1219"/>
        <v>21485</v>
      </c>
      <c r="AE791" s="316"/>
      <c r="AF791" s="117" t="s">
        <v>14</v>
      </c>
      <c r="AG791" s="118" t="s">
        <v>15</v>
      </c>
      <c r="AH791" s="119" t="s">
        <v>14</v>
      </c>
      <c r="AI791" s="120" t="s">
        <v>15</v>
      </c>
      <c r="AJ791" s="117" t="s">
        <v>14</v>
      </c>
      <c r="AK791" s="118" t="s">
        <v>15</v>
      </c>
      <c r="AL791" s="119" t="s">
        <v>14</v>
      </c>
      <c r="AM791" s="120" t="s">
        <v>15</v>
      </c>
      <c r="AN791" s="117" t="s">
        <v>14</v>
      </c>
      <c r="AO791" s="118" t="s">
        <v>15</v>
      </c>
      <c r="AP791" s="119" t="s">
        <v>14</v>
      </c>
      <c r="AQ791" s="117" t="s">
        <v>15</v>
      </c>
      <c r="AR791" s="121" t="s">
        <v>14</v>
      </c>
      <c r="AS791" s="122" t="s">
        <v>15</v>
      </c>
      <c r="AT791" s="117" t="s">
        <v>14</v>
      </c>
      <c r="AU791" s="118" t="s">
        <v>15</v>
      </c>
      <c r="AV791" s="119" t="s">
        <v>14</v>
      </c>
      <c r="AW791" s="120" t="s">
        <v>15</v>
      </c>
      <c r="AX791" s="117" t="s">
        <v>14</v>
      </c>
      <c r="AY791" s="118" t="s">
        <v>15</v>
      </c>
      <c r="AZ791" s="119" t="s">
        <v>14</v>
      </c>
      <c r="BA791" s="120" t="s">
        <v>15</v>
      </c>
      <c r="BB791" s="117" t="s">
        <v>14</v>
      </c>
      <c r="BC791" s="118" t="s">
        <v>15</v>
      </c>
      <c r="BD791" s="28" t="s">
        <v>14</v>
      </c>
      <c r="BE791" s="123" t="s">
        <v>15</v>
      </c>
      <c r="BF791" s="177" t="s">
        <v>14</v>
      </c>
      <c r="BG791" s="178" t="s">
        <v>15</v>
      </c>
      <c r="BI791" s="138" t="s">
        <v>23</v>
      </c>
      <c r="BJ791" s="130">
        <f t="shared" ref="BJ791:CK791" si="1228">B791/B808</f>
        <v>7.1085681894673444E-2</v>
      </c>
      <c r="BK791" s="131">
        <f t="shared" si="1228"/>
        <v>3.4248343516048531E-2</v>
      </c>
      <c r="BL791" s="132">
        <f t="shared" si="1228"/>
        <v>7.0135552505147566E-2</v>
      </c>
      <c r="BM791" s="133">
        <f t="shared" si="1228"/>
        <v>4.3937575030012006E-2</v>
      </c>
      <c r="BN791" s="130">
        <f t="shared" si="1228"/>
        <v>7.0085470085470086E-2</v>
      </c>
      <c r="BO791" s="131">
        <f t="shared" si="1228"/>
        <v>6.1482381530984204E-2</v>
      </c>
      <c r="BP791" s="132">
        <f t="shared" si="1228"/>
        <v>6.5176840642258885E-2</v>
      </c>
      <c r="BQ791" s="133">
        <f t="shared" si="1228"/>
        <v>4.4532116878313405E-2</v>
      </c>
      <c r="BR791" s="130">
        <f t="shared" si="1228"/>
        <v>4.5600701549254601E-2</v>
      </c>
      <c r="BS791" s="131">
        <f t="shared" si="1228"/>
        <v>0.10727341484936342</v>
      </c>
      <c r="BT791" s="132">
        <f t="shared" si="1228"/>
        <v>3.5565177052729241E-2</v>
      </c>
      <c r="BU791" s="130">
        <f t="shared" si="1228"/>
        <v>0.10006629834254144</v>
      </c>
      <c r="BV791" s="134">
        <f t="shared" si="1228"/>
        <v>4.9006331661969771E-2</v>
      </c>
      <c r="BW791" s="135">
        <f t="shared" si="1228"/>
        <v>8.4591394585046775E-2</v>
      </c>
      <c r="BX791" s="130">
        <f t="shared" si="1228"/>
        <v>4.7103128621089223E-2</v>
      </c>
      <c r="BY791" s="131">
        <f t="shared" si="1228"/>
        <v>6.7476255729338935E-2</v>
      </c>
      <c r="BZ791" s="132">
        <f t="shared" si="1228"/>
        <v>6.3225685140788787E-2</v>
      </c>
      <c r="CA791" s="133">
        <f t="shared" si="1228"/>
        <v>6.6641660415103776E-2</v>
      </c>
      <c r="CB791" s="130">
        <f t="shared" si="1228"/>
        <v>3.6249014972419225E-2</v>
      </c>
      <c r="CC791" s="131">
        <f t="shared" si="1228"/>
        <v>8.0615487539722364E-2</v>
      </c>
      <c r="CD791" s="132">
        <f t="shared" si="1228"/>
        <v>2.8293001014345748E-2</v>
      </c>
      <c r="CE791" s="133">
        <f t="shared" si="1228"/>
        <v>9.4061232017705637E-2</v>
      </c>
      <c r="CF791" s="130">
        <f t="shared" si="1228"/>
        <v>4.1643286573146296E-2</v>
      </c>
      <c r="CG791" s="131">
        <f t="shared" si="1228"/>
        <v>7.5510586471800631E-2</v>
      </c>
      <c r="CH791" s="132">
        <f t="shared" si="1228"/>
        <v>5.8404431540886662E-2</v>
      </c>
      <c r="CI791" s="130">
        <f t="shared" si="1228"/>
        <v>5.7797317915361759E-2</v>
      </c>
      <c r="CJ791" s="136">
        <f t="shared" si="1228"/>
        <v>5.5686886089682149E-2</v>
      </c>
      <c r="CK791" s="137">
        <f t="shared" si="1228"/>
        <v>6.6307021415146453E-2</v>
      </c>
    </row>
    <row r="792" spans="1:89" ht="14" thickTop="1">
      <c r="A792" s="147" t="s">
        <v>24</v>
      </c>
      <c r="B792" s="206">
        <v>3585</v>
      </c>
      <c r="C792" s="200">
        <v>1440</v>
      </c>
      <c r="D792" s="201">
        <v>1472</v>
      </c>
      <c r="E792" s="202">
        <v>873</v>
      </c>
      <c r="F792" s="199">
        <v>761</v>
      </c>
      <c r="G792" s="203">
        <v>462</v>
      </c>
      <c r="H792" s="201">
        <v>1804</v>
      </c>
      <c r="I792" s="202">
        <v>1880</v>
      </c>
      <c r="J792" s="199">
        <v>346</v>
      </c>
      <c r="K792" s="203">
        <v>600</v>
      </c>
      <c r="L792" s="201">
        <v>482</v>
      </c>
      <c r="M792" s="199">
        <v>1493</v>
      </c>
      <c r="N792" s="204">
        <v>1303</v>
      </c>
      <c r="O792" s="207">
        <v>2215</v>
      </c>
      <c r="P792" s="199">
        <v>828</v>
      </c>
      <c r="Q792" s="203">
        <v>1040</v>
      </c>
      <c r="R792" s="201">
        <v>1228</v>
      </c>
      <c r="S792" s="202">
        <v>1126</v>
      </c>
      <c r="T792" s="199">
        <v>421</v>
      </c>
      <c r="U792" s="203">
        <v>689</v>
      </c>
      <c r="V792" s="201">
        <v>841</v>
      </c>
      <c r="W792" s="208">
        <v>2097</v>
      </c>
      <c r="X792" s="199">
        <v>1032</v>
      </c>
      <c r="Y792" s="203">
        <v>857</v>
      </c>
      <c r="Z792" s="201">
        <v>2996</v>
      </c>
      <c r="AA792" s="199">
        <v>2409</v>
      </c>
      <c r="AB792" s="173">
        <f t="shared" si="1224"/>
        <v>17099</v>
      </c>
      <c r="AC792" s="174">
        <f t="shared" si="1219"/>
        <v>17181</v>
      </c>
      <c r="AE792" s="254" t="str">
        <f>$AE$17</f>
        <v>17:00 - 17:59</v>
      </c>
      <c r="AF792" s="127">
        <f t="shared" ref="AF792:AO794" si="1229">SUMIF($A$9:$A$32,$AE792,B$784:B$807)</f>
        <v>2634</v>
      </c>
      <c r="AG792" s="189">
        <f t="shared" si="1229"/>
        <v>4039</v>
      </c>
      <c r="AH792" s="128">
        <f t="shared" si="1229"/>
        <v>1951</v>
      </c>
      <c r="AI792" s="181">
        <f t="shared" si="1229"/>
        <v>2189</v>
      </c>
      <c r="AJ792" s="127">
        <f t="shared" si="1229"/>
        <v>1394</v>
      </c>
      <c r="AK792" s="129">
        <f t="shared" si="1229"/>
        <v>666</v>
      </c>
      <c r="AL792" s="128">
        <f t="shared" si="1229"/>
        <v>2482</v>
      </c>
      <c r="AM792" s="181">
        <f t="shared" si="1229"/>
        <v>4575</v>
      </c>
      <c r="AN792" s="127">
        <f t="shared" si="1229"/>
        <v>945</v>
      </c>
      <c r="AO792" s="129">
        <f t="shared" si="1229"/>
        <v>334</v>
      </c>
      <c r="AP792" s="128">
        <f t="shared" ref="AP792:AY794" si="1230">SUMIF($A$9:$A$32,$AE792,L$784:L$807)</f>
        <v>1628</v>
      </c>
      <c r="AQ792" s="127">
        <f t="shared" si="1230"/>
        <v>1244</v>
      </c>
      <c r="AR792" s="180">
        <f t="shared" si="1230"/>
        <v>2378</v>
      </c>
      <c r="AS792" s="182">
        <f t="shared" si="1230"/>
        <v>2399</v>
      </c>
      <c r="AT792" s="127">
        <f t="shared" si="1230"/>
        <v>1607</v>
      </c>
      <c r="AU792" s="129">
        <f t="shared" si="1230"/>
        <v>1301</v>
      </c>
      <c r="AV792" s="128">
        <f t="shared" si="1230"/>
        <v>1616</v>
      </c>
      <c r="AW792" s="181">
        <f t="shared" si="1230"/>
        <v>1828</v>
      </c>
      <c r="AX792" s="127">
        <f t="shared" si="1230"/>
        <v>1319</v>
      </c>
      <c r="AY792" s="129">
        <f t="shared" si="1230"/>
        <v>500</v>
      </c>
      <c r="AZ792" s="128">
        <f t="shared" ref="AZ792:BE794" si="1231">SUMIF($A$9:$A$32,$AE792,V$784:V$807)</f>
        <v>2554</v>
      </c>
      <c r="BA792" s="181">
        <f t="shared" si="1231"/>
        <v>1390</v>
      </c>
      <c r="BB792" s="127">
        <f t="shared" si="1231"/>
        <v>2773</v>
      </c>
      <c r="BC792" s="129">
        <f t="shared" si="1231"/>
        <v>662</v>
      </c>
      <c r="BD792" s="187">
        <f t="shared" si="1231"/>
        <v>4370</v>
      </c>
      <c r="BE792" s="188">
        <f t="shared" si="1231"/>
        <v>4372</v>
      </c>
      <c r="BF792" s="171">
        <f>AF792+AH792+AJ792+AL792+AN792+AP792+AR792+AT792+AV792+AX792+AZ792+BB792+BD792</f>
        <v>27651</v>
      </c>
      <c r="BG792" s="172">
        <f>AG792+AI792+AK792+AM792+AO792+AQ792+AS792+AU792+AW792+AY792+BA792+BC792+BE792</f>
        <v>25499</v>
      </c>
      <c r="BI792" s="147" t="s">
        <v>24</v>
      </c>
      <c r="BJ792" s="130">
        <f t="shared" ref="BJ792:CK792" si="1232">B792/B808</f>
        <v>6.3504153897932791E-2</v>
      </c>
      <c r="BK792" s="131">
        <f t="shared" si="1232"/>
        <v>4.1304534893726874E-2</v>
      </c>
      <c r="BL792" s="132">
        <f t="shared" si="1232"/>
        <v>6.3143445435827047E-2</v>
      </c>
      <c r="BM792" s="133">
        <f t="shared" si="1232"/>
        <v>4.1920768307322928E-2</v>
      </c>
      <c r="BN792" s="130">
        <f t="shared" si="1232"/>
        <v>5.9129759129759131E-2</v>
      </c>
      <c r="BO792" s="131">
        <f t="shared" si="1232"/>
        <v>5.6136087484811664E-2</v>
      </c>
      <c r="BP792" s="132">
        <f t="shared" si="1232"/>
        <v>6.5981492995867017E-2</v>
      </c>
      <c r="BQ792" s="133">
        <f t="shared" si="1232"/>
        <v>4.6356799408211073E-2</v>
      </c>
      <c r="BR792" s="130">
        <f t="shared" si="1232"/>
        <v>5.0570008769365682E-2</v>
      </c>
      <c r="BS792" s="131">
        <f t="shared" si="1232"/>
        <v>7.563342997604941E-2</v>
      </c>
      <c r="BT792" s="132">
        <f t="shared" si="1232"/>
        <v>3.726612030307716E-2</v>
      </c>
      <c r="BU792" s="130">
        <f t="shared" si="1232"/>
        <v>6.5988950276243089E-2</v>
      </c>
      <c r="BV792" s="134">
        <f t="shared" si="1232"/>
        <v>4.7688760385023607E-2</v>
      </c>
      <c r="BW792" s="135">
        <f t="shared" si="1232"/>
        <v>6.113211713079237E-2</v>
      </c>
      <c r="BX792" s="130">
        <f t="shared" si="1232"/>
        <v>4.7972190034762455E-2</v>
      </c>
      <c r="BY792" s="131">
        <f t="shared" si="1232"/>
        <v>4.914237111940651E-2</v>
      </c>
      <c r="BZ792" s="132">
        <f t="shared" si="1232"/>
        <v>5.772575565270531E-2</v>
      </c>
      <c r="CA792" s="133">
        <f t="shared" si="1232"/>
        <v>4.6928398766358258E-2</v>
      </c>
      <c r="CB792" s="130">
        <f t="shared" si="1232"/>
        <v>4.1469661150512212E-2</v>
      </c>
      <c r="CC792" s="131">
        <f t="shared" si="1232"/>
        <v>5.7618330824552602E-2</v>
      </c>
      <c r="CD792" s="132">
        <f t="shared" si="1232"/>
        <v>3.0466599043616868E-2</v>
      </c>
      <c r="CE792" s="133">
        <f t="shared" si="1232"/>
        <v>7.0319573454947853E-2</v>
      </c>
      <c r="CF792" s="130">
        <f t="shared" si="1232"/>
        <v>4.1362725450901805E-2</v>
      </c>
      <c r="CG792" s="131">
        <f t="shared" si="1232"/>
        <v>5.3525701080507151E-2</v>
      </c>
      <c r="CH792" s="132">
        <f t="shared" si="1232"/>
        <v>5.3363731898901021E-2</v>
      </c>
      <c r="CI792" s="130">
        <f t="shared" si="1232"/>
        <v>4.8361840520356539E-2</v>
      </c>
      <c r="CJ792" s="136">
        <f t="shared" si="1232"/>
        <v>5.2700357828618274E-2</v>
      </c>
      <c r="CK792" s="137">
        <f t="shared" si="1232"/>
        <v>5.3024013727420584E-2</v>
      </c>
    </row>
    <row r="793" spans="1:89">
      <c r="A793" s="138" t="s">
        <v>25</v>
      </c>
      <c r="B793" s="209">
        <v>3523</v>
      </c>
      <c r="C793" s="193">
        <v>1474</v>
      </c>
      <c r="D793" s="194">
        <v>1453</v>
      </c>
      <c r="E793" s="195">
        <v>814</v>
      </c>
      <c r="F793" s="192">
        <v>717</v>
      </c>
      <c r="G793" s="196">
        <v>400</v>
      </c>
      <c r="H793" s="194">
        <v>1917</v>
      </c>
      <c r="I793" s="195">
        <v>2092</v>
      </c>
      <c r="J793" s="192">
        <v>317</v>
      </c>
      <c r="K793" s="193">
        <v>475</v>
      </c>
      <c r="L793" s="194">
        <v>535</v>
      </c>
      <c r="M793" s="192">
        <v>1520</v>
      </c>
      <c r="N793" s="197">
        <v>1378</v>
      </c>
      <c r="O793" s="210">
        <v>2396</v>
      </c>
      <c r="P793" s="192">
        <v>832</v>
      </c>
      <c r="Q793" s="193">
        <v>1118</v>
      </c>
      <c r="R793" s="194">
        <v>1145</v>
      </c>
      <c r="S793" s="195">
        <v>1363</v>
      </c>
      <c r="T793" s="201">
        <v>491</v>
      </c>
      <c r="U793" s="192">
        <v>634</v>
      </c>
      <c r="V793" s="194">
        <v>902</v>
      </c>
      <c r="W793" s="211">
        <v>2149</v>
      </c>
      <c r="X793" s="192">
        <v>1119</v>
      </c>
      <c r="Y793" s="196">
        <v>853</v>
      </c>
      <c r="Z793" s="194">
        <v>3076</v>
      </c>
      <c r="AA793" s="192">
        <v>2622</v>
      </c>
      <c r="AB793" s="173">
        <f t="shared" si="1224"/>
        <v>17405</v>
      </c>
      <c r="AC793" s="174">
        <f t="shared" si="1219"/>
        <v>17910</v>
      </c>
      <c r="AE793" s="255" t="str">
        <f>$AE$18</f>
        <v>18:00 - 18:59</v>
      </c>
      <c r="AF793" s="127">
        <f t="shared" si="1229"/>
        <v>2886</v>
      </c>
      <c r="AG793" s="193">
        <f t="shared" si="1229"/>
        <v>3451</v>
      </c>
      <c r="AH793" s="194">
        <f t="shared" si="1229"/>
        <v>1771</v>
      </c>
      <c r="AI793" s="195">
        <f t="shared" si="1229"/>
        <v>1744</v>
      </c>
      <c r="AJ793" s="192">
        <f t="shared" si="1229"/>
        <v>1428</v>
      </c>
      <c r="AK793" s="196">
        <f t="shared" si="1229"/>
        <v>571</v>
      </c>
      <c r="AL793" s="194">
        <f t="shared" si="1229"/>
        <v>2359</v>
      </c>
      <c r="AM793" s="195">
        <f t="shared" si="1229"/>
        <v>3534</v>
      </c>
      <c r="AN793" s="192">
        <f t="shared" si="1229"/>
        <v>732</v>
      </c>
      <c r="AO793" s="196">
        <f t="shared" si="1229"/>
        <v>305</v>
      </c>
      <c r="AP793" s="194">
        <f t="shared" si="1230"/>
        <v>1742</v>
      </c>
      <c r="AQ793" s="192">
        <f t="shared" si="1230"/>
        <v>1220</v>
      </c>
      <c r="AR793" s="197">
        <f t="shared" si="1230"/>
        <v>2606</v>
      </c>
      <c r="AS793" s="198">
        <f t="shared" si="1230"/>
        <v>2460</v>
      </c>
      <c r="AT793" s="192">
        <f t="shared" si="1230"/>
        <v>1418</v>
      </c>
      <c r="AU793" s="196">
        <f t="shared" si="1230"/>
        <v>1826</v>
      </c>
      <c r="AV793" s="194">
        <f t="shared" si="1230"/>
        <v>1524</v>
      </c>
      <c r="AW793" s="195">
        <f t="shared" si="1230"/>
        <v>2175</v>
      </c>
      <c r="AX793" s="192">
        <f t="shared" si="1230"/>
        <v>1064</v>
      </c>
      <c r="AY793" s="196">
        <f t="shared" si="1230"/>
        <v>511</v>
      </c>
      <c r="AZ793" s="194">
        <f t="shared" si="1231"/>
        <v>3402</v>
      </c>
      <c r="BA793" s="195">
        <f t="shared" si="1231"/>
        <v>1734</v>
      </c>
      <c r="BB793" s="192">
        <f t="shared" si="1231"/>
        <v>2904</v>
      </c>
      <c r="BC793" s="196">
        <f t="shared" si="1231"/>
        <v>1119</v>
      </c>
      <c r="BD793" s="194">
        <f t="shared" si="1231"/>
        <v>3828</v>
      </c>
      <c r="BE793" s="192">
        <f t="shared" si="1231"/>
        <v>5852</v>
      </c>
      <c r="BF793" s="173">
        <f>SUM(AF793,AH793,AJ793,AL793,AN793,AP793,AR793,AT793,AV793,AX793,AZ793,BB793,BD793)</f>
        <v>27664</v>
      </c>
      <c r="BG793" s="174">
        <f>SUM(AG793,AI793,AK793,AM793,AO793,AQ793,AS793,AU793,AW793,AY793,BA793,BC793,BE793)</f>
        <v>26502</v>
      </c>
      <c r="BI793" s="138" t="s">
        <v>25</v>
      </c>
      <c r="BJ793" s="130">
        <f t="shared" ref="BJ793:CK793" si="1233">B793/B808</f>
        <v>6.2405895169432977E-2</v>
      </c>
      <c r="BK793" s="131">
        <f t="shared" si="1233"/>
        <v>4.2279780856495426E-2</v>
      </c>
      <c r="BL793" s="132">
        <f t="shared" si="1233"/>
        <v>6.2328414550446125E-2</v>
      </c>
      <c r="BM793" s="133">
        <f t="shared" si="1233"/>
        <v>3.9087635054021609E-2</v>
      </c>
      <c r="BN793" s="130">
        <f t="shared" si="1233"/>
        <v>5.571095571095571E-2</v>
      </c>
      <c r="BO793" s="131">
        <f t="shared" si="1233"/>
        <v>4.8602673147023087E-2</v>
      </c>
      <c r="BP793" s="132">
        <f t="shared" si="1233"/>
        <v>7.0114480084854242E-2</v>
      </c>
      <c r="BQ793" s="133">
        <f t="shared" si="1233"/>
        <v>5.1584268277647637E-2</v>
      </c>
      <c r="BR793" s="130">
        <f t="shared" si="1233"/>
        <v>4.6331482022800352E-2</v>
      </c>
      <c r="BS793" s="131">
        <f t="shared" si="1233"/>
        <v>5.9876465397705789E-2</v>
      </c>
      <c r="BT793" s="132">
        <f t="shared" si="1233"/>
        <v>4.1363847224369879E-2</v>
      </c>
      <c r="BU793" s="130">
        <f t="shared" si="1233"/>
        <v>6.7182320441988949E-2</v>
      </c>
      <c r="BV793" s="134">
        <f t="shared" si="1233"/>
        <v>5.0433700545328114E-2</v>
      </c>
      <c r="BW793" s="135">
        <f t="shared" si="1233"/>
        <v>6.6127563271051251E-2</v>
      </c>
      <c r="BX793" s="130">
        <f t="shared" si="1233"/>
        <v>4.8203939745075322E-2</v>
      </c>
      <c r="BY793" s="131">
        <f t="shared" si="1233"/>
        <v>5.2828048953362003E-2</v>
      </c>
      <c r="BZ793" s="132">
        <f t="shared" si="1233"/>
        <v>5.3824096272270014E-2</v>
      </c>
      <c r="CA793" s="133">
        <f t="shared" si="1233"/>
        <v>5.6805868133700095E-2</v>
      </c>
      <c r="CB793" s="130">
        <f t="shared" si="1233"/>
        <v>4.8364854215918046E-2</v>
      </c>
      <c r="CC793" s="131">
        <f t="shared" si="1233"/>
        <v>5.3018899481518646E-2</v>
      </c>
      <c r="CD793" s="132">
        <f t="shared" si="1233"/>
        <v>3.2676423706709173E-2</v>
      </c>
      <c r="CE793" s="133">
        <f t="shared" si="1233"/>
        <v>7.206331108950069E-2</v>
      </c>
      <c r="CF793" s="130">
        <f t="shared" si="1233"/>
        <v>4.4849699398797592E-2</v>
      </c>
      <c r="CG793" s="131">
        <f t="shared" si="1233"/>
        <v>5.3275872837424271E-2</v>
      </c>
      <c r="CH793" s="132">
        <f t="shared" si="1233"/>
        <v>5.4788664659886362E-2</v>
      </c>
      <c r="CI793" s="130">
        <f t="shared" si="1233"/>
        <v>5.2637918573837629E-2</v>
      </c>
      <c r="CJ793" s="136">
        <f t="shared" si="1233"/>
        <v>5.3643472016322656E-2</v>
      </c>
      <c r="CK793" s="137">
        <f t="shared" si="1233"/>
        <v>5.527385401653586E-2</v>
      </c>
    </row>
    <row r="794" spans="1:89" ht="14" thickBot="1">
      <c r="A794" s="147" t="s">
        <v>26</v>
      </c>
      <c r="B794" s="206">
        <v>3141</v>
      </c>
      <c r="C794" s="200">
        <v>1304</v>
      </c>
      <c r="D794" s="201">
        <v>1264</v>
      </c>
      <c r="E794" s="202">
        <v>967</v>
      </c>
      <c r="F794" s="199">
        <v>583</v>
      </c>
      <c r="G794" s="203">
        <v>492</v>
      </c>
      <c r="H794" s="201">
        <v>1890</v>
      </c>
      <c r="I794" s="202">
        <v>1906</v>
      </c>
      <c r="J794" s="199">
        <v>284</v>
      </c>
      <c r="K794" s="200">
        <v>462</v>
      </c>
      <c r="L794" s="201">
        <v>543</v>
      </c>
      <c r="M794" s="199">
        <v>1491</v>
      </c>
      <c r="N794" s="204">
        <v>1411</v>
      </c>
      <c r="O794" s="207">
        <v>2086</v>
      </c>
      <c r="P794" s="199">
        <v>837</v>
      </c>
      <c r="Q794" s="200">
        <v>1175</v>
      </c>
      <c r="R794" s="201">
        <v>1134</v>
      </c>
      <c r="S794" s="202">
        <v>1206</v>
      </c>
      <c r="T794" s="199">
        <v>424</v>
      </c>
      <c r="U794" s="203">
        <v>647</v>
      </c>
      <c r="V794" s="201">
        <v>1012</v>
      </c>
      <c r="W794" s="208">
        <v>1766</v>
      </c>
      <c r="X794" s="199">
        <v>1058</v>
      </c>
      <c r="Y794" s="203">
        <v>797</v>
      </c>
      <c r="Z794" s="201">
        <v>2998</v>
      </c>
      <c r="AA794" s="199">
        <v>2586</v>
      </c>
      <c r="AB794" s="173">
        <f t="shared" si="1224"/>
        <v>16579</v>
      </c>
      <c r="AC794" s="174">
        <f t="shared" si="1219"/>
        <v>16885</v>
      </c>
      <c r="AE794" s="254" t="str">
        <f>$AE$19</f>
        <v>19:00 - 19:59</v>
      </c>
      <c r="AF794" s="127">
        <f t="shared" si="1229"/>
        <v>2750</v>
      </c>
      <c r="AG794" s="200">
        <f t="shared" si="1229"/>
        <v>4571</v>
      </c>
      <c r="AH794" s="201">
        <f t="shared" si="1229"/>
        <v>1338</v>
      </c>
      <c r="AI794" s="202">
        <f t="shared" si="1229"/>
        <v>1606</v>
      </c>
      <c r="AJ794" s="199">
        <f t="shared" si="1229"/>
        <v>711</v>
      </c>
      <c r="AK794" s="203">
        <f t="shared" si="1229"/>
        <v>585</v>
      </c>
      <c r="AL794" s="201">
        <f t="shared" si="1229"/>
        <v>2124</v>
      </c>
      <c r="AM794" s="202">
        <f t="shared" si="1229"/>
        <v>3872</v>
      </c>
      <c r="AN794" s="199">
        <f t="shared" si="1229"/>
        <v>422</v>
      </c>
      <c r="AO794" s="203">
        <f t="shared" si="1229"/>
        <v>265</v>
      </c>
      <c r="AP794" s="201">
        <f t="shared" si="1230"/>
        <v>1343</v>
      </c>
      <c r="AQ794" s="199">
        <f t="shared" si="1230"/>
        <v>908</v>
      </c>
      <c r="AR794" s="204">
        <f t="shared" si="1230"/>
        <v>2031</v>
      </c>
      <c r="AS794" s="205">
        <f t="shared" si="1230"/>
        <v>2274</v>
      </c>
      <c r="AT794" s="199">
        <f t="shared" si="1230"/>
        <v>1097</v>
      </c>
      <c r="AU794" s="203">
        <f t="shared" si="1230"/>
        <v>1987</v>
      </c>
      <c r="AV794" s="201">
        <f t="shared" si="1230"/>
        <v>1305</v>
      </c>
      <c r="AW794" s="202">
        <f t="shared" si="1230"/>
        <v>2062</v>
      </c>
      <c r="AX794" s="199">
        <f t="shared" si="1230"/>
        <v>949</v>
      </c>
      <c r="AY794" s="203">
        <f t="shared" si="1230"/>
        <v>498</v>
      </c>
      <c r="AZ794" s="201">
        <f t="shared" si="1231"/>
        <v>2845</v>
      </c>
      <c r="BA794" s="202">
        <f t="shared" si="1231"/>
        <v>1739</v>
      </c>
      <c r="BB794" s="199">
        <f t="shared" si="1231"/>
        <v>2281</v>
      </c>
      <c r="BC794" s="203">
        <f t="shared" si="1231"/>
        <v>1013</v>
      </c>
      <c r="BD794" s="201">
        <f t="shared" si="1231"/>
        <v>3268</v>
      </c>
      <c r="BE794" s="199">
        <f t="shared" si="1231"/>
        <v>4848</v>
      </c>
      <c r="BF794" s="173">
        <f>SUM(AF794,AH794,AJ794,AL794,AN794,AP794,AR794,AT794,AV794,AX794,AZ794,BB794,BD794)</f>
        <v>22464</v>
      </c>
      <c r="BG794" s="174">
        <f>SUM(AG794,AI794,AK794,AM794,AO794,AQ794,AS794,AU794,AW794,AY794,BA794,BC794,BE794)</f>
        <v>26228</v>
      </c>
      <c r="BI794" s="147" t="s">
        <v>26</v>
      </c>
      <c r="BJ794" s="130">
        <f t="shared" ref="BJ794:CK794" si="1234">B794/B808</f>
        <v>5.5639204293837355E-2</v>
      </c>
      <c r="BK794" s="131">
        <f t="shared" si="1234"/>
        <v>3.7403551042652666E-2</v>
      </c>
      <c r="BL794" s="132">
        <f t="shared" si="1234"/>
        <v>5.4221002059025393E-2</v>
      </c>
      <c r="BM794" s="133">
        <f t="shared" si="1234"/>
        <v>4.6434573829531811E-2</v>
      </c>
      <c r="BN794" s="130">
        <f t="shared" si="1234"/>
        <v>4.5299145299145298E-2</v>
      </c>
      <c r="BO794" s="131">
        <f t="shared" si="1234"/>
        <v>5.9781287970838398E-2</v>
      </c>
      <c r="BP794" s="132">
        <f t="shared" si="1234"/>
        <v>6.9126952196335176E-2</v>
      </c>
      <c r="BQ794" s="133">
        <f t="shared" si="1234"/>
        <v>4.6997904080877818E-2</v>
      </c>
      <c r="BR794" s="130">
        <f t="shared" si="1234"/>
        <v>4.1508330897398422E-2</v>
      </c>
      <c r="BS794" s="131">
        <f t="shared" si="1234"/>
        <v>5.8237741081558048E-2</v>
      </c>
      <c r="BT794" s="132">
        <f t="shared" si="1234"/>
        <v>4.1982372042678212E-2</v>
      </c>
      <c r="BU794" s="130">
        <f t="shared" si="1234"/>
        <v>6.5900552486187841E-2</v>
      </c>
      <c r="BV794" s="134">
        <f t="shared" si="1234"/>
        <v>5.1641474215862092E-2</v>
      </c>
      <c r="BW794" s="135">
        <f t="shared" si="1234"/>
        <v>5.7571826787734939E-2</v>
      </c>
      <c r="BX794" s="130">
        <f t="shared" si="1234"/>
        <v>4.8493626882966399E-2</v>
      </c>
      <c r="BY794" s="131">
        <f t="shared" si="1234"/>
        <v>5.5521428908944855E-2</v>
      </c>
      <c r="BZ794" s="132">
        <f t="shared" si="1234"/>
        <v>5.3307008884501482E-2</v>
      </c>
      <c r="CA794" s="133">
        <f t="shared" si="1234"/>
        <v>5.0262565641410351E-2</v>
      </c>
      <c r="CB794" s="130">
        <f t="shared" si="1234"/>
        <v>4.1765169424743891E-2</v>
      </c>
      <c r="CC794" s="131">
        <f t="shared" si="1234"/>
        <v>5.4106037798963037E-2</v>
      </c>
      <c r="CD794" s="132">
        <f t="shared" si="1234"/>
        <v>3.6661353427039557E-2</v>
      </c>
      <c r="CE794" s="133">
        <f t="shared" si="1234"/>
        <v>5.92200127426981E-2</v>
      </c>
      <c r="CF794" s="130">
        <f t="shared" si="1234"/>
        <v>4.2404809619238475E-2</v>
      </c>
      <c r="CG794" s="131">
        <f t="shared" si="1234"/>
        <v>4.9778277434263947E-2</v>
      </c>
      <c r="CH794" s="132">
        <f t="shared" si="1234"/>
        <v>5.3399355217925652E-2</v>
      </c>
      <c r="CI794" s="130">
        <f t="shared" si="1234"/>
        <v>5.1915201156347866E-2</v>
      </c>
      <c r="CJ794" s="136">
        <f t="shared" si="1234"/>
        <v>5.1097680124022597E-2</v>
      </c>
      <c r="CK794" s="137">
        <f t="shared" si="1234"/>
        <v>5.2110498328822336E-2</v>
      </c>
    </row>
    <row r="795" spans="1:89" ht="15" thickTop="1" thickBot="1">
      <c r="A795" s="138" t="s">
        <v>27</v>
      </c>
      <c r="B795" s="209">
        <v>2422</v>
      </c>
      <c r="C795" s="193">
        <v>1541</v>
      </c>
      <c r="D795" s="194">
        <v>1110</v>
      </c>
      <c r="E795" s="195">
        <v>1034</v>
      </c>
      <c r="F795" s="192">
        <v>614</v>
      </c>
      <c r="G795" s="196">
        <v>442</v>
      </c>
      <c r="H795" s="194">
        <v>1826</v>
      </c>
      <c r="I795" s="195">
        <v>2505</v>
      </c>
      <c r="J795" s="192">
        <v>368</v>
      </c>
      <c r="K795" s="193">
        <v>384</v>
      </c>
      <c r="L795" s="194">
        <v>707</v>
      </c>
      <c r="M795" s="192">
        <v>1146</v>
      </c>
      <c r="N795" s="197">
        <v>1534</v>
      </c>
      <c r="O795" s="210">
        <v>1829</v>
      </c>
      <c r="P795" s="192">
        <v>913</v>
      </c>
      <c r="Q795" s="193">
        <v>1016</v>
      </c>
      <c r="R795" s="194">
        <v>1103</v>
      </c>
      <c r="S795" s="195">
        <v>1352</v>
      </c>
      <c r="T795" s="192">
        <v>507</v>
      </c>
      <c r="U795" s="196">
        <v>576</v>
      </c>
      <c r="V795" s="194">
        <v>1471</v>
      </c>
      <c r="W795" s="211">
        <v>1712</v>
      </c>
      <c r="X795" s="192">
        <v>1195</v>
      </c>
      <c r="Y795" s="196">
        <v>723</v>
      </c>
      <c r="Z795" s="194">
        <v>3011</v>
      </c>
      <c r="AA795" s="192">
        <v>2744</v>
      </c>
      <c r="AB795" s="173">
        <f t="shared" si="1224"/>
        <v>16781</v>
      </c>
      <c r="AC795" s="174">
        <f t="shared" si="1219"/>
        <v>17004</v>
      </c>
      <c r="AE795" s="253" t="s">
        <v>13</v>
      </c>
      <c r="AF795" s="20">
        <f t="shared" ref="AF795:BG795" si="1235">SUM(AF792:AF794)</f>
        <v>8270</v>
      </c>
      <c r="AG795" s="21">
        <f t="shared" si="1235"/>
        <v>12061</v>
      </c>
      <c r="AH795" s="20">
        <f t="shared" si="1235"/>
        <v>5060</v>
      </c>
      <c r="AI795" s="21">
        <f t="shared" si="1235"/>
        <v>5539</v>
      </c>
      <c r="AJ795" s="20">
        <f t="shared" si="1235"/>
        <v>3533</v>
      </c>
      <c r="AK795" s="21">
        <f t="shared" si="1235"/>
        <v>1822</v>
      </c>
      <c r="AL795" s="20">
        <f t="shared" si="1235"/>
        <v>6965</v>
      </c>
      <c r="AM795" s="21">
        <f t="shared" si="1235"/>
        <v>11981</v>
      </c>
      <c r="AN795" s="20">
        <f t="shared" si="1235"/>
        <v>2099</v>
      </c>
      <c r="AO795" s="21">
        <f t="shared" si="1235"/>
        <v>904</v>
      </c>
      <c r="AP795" s="20">
        <f t="shared" si="1235"/>
        <v>4713</v>
      </c>
      <c r="AQ795" s="21">
        <f t="shared" si="1235"/>
        <v>3372</v>
      </c>
      <c r="AR795" s="20">
        <f t="shared" si="1235"/>
        <v>7015</v>
      </c>
      <c r="AS795" s="21">
        <f t="shared" si="1235"/>
        <v>7133</v>
      </c>
      <c r="AT795" s="20">
        <f t="shared" si="1235"/>
        <v>4122</v>
      </c>
      <c r="AU795" s="21">
        <f t="shared" si="1235"/>
        <v>5114</v>
      </c>
      <c r="AV795" s="20">
        <f t="shared" si="1235"/>
        <v>4445</v>
      </c>
      <c r="AW795" s="21">
        <f t="shared" si="1235"/>
        <v>6065</v>
      </c>
      <c r="AX795" s="20">
        <f t="shared" si="1235"/>
        <v>3332</v>
      </c>
      <c r="AY795" s="21">
        <f t="shared" si="1235"/>
        <v>1509</v>
      </c>
      <c r="AZ795" s="20">
        <f t="shared" si="1235"/>
        <v>8801</v>
      </c>
      <c r="BA795" s="21">
        <f t="shared" si="1235"/>
        <v>4863</v>
      </c>
      <c r="BB795" s="20">
        <f t="shared" si="1235"/>
        <v>7958</v>
      </c>
      <c r="BC795" s="21">
        <f t="shared" si="1235"/>
        <v>2794</v>
      </c>
      <c r="BD795" s="20">
        <f t="shared" si="1235"/>
        <v>11466</v>
      </c>
      <c r="BE795" s="21">
        <f t="shared" si="1235"/>
        <v>15072</v>
      </c>
      <c r="BF795" s="175">
        <f t="shared" si="1235"/>
        <v>77779</v>
      </c>
      <c r="BG795" s="176">
        <f t="shared" si="1235"/>
        <v>78229</v>
      </c>
      <c r="BI795" s="138" t="s">
        <v>27</v>
      </c>
      <c r="BJ795" s="130">
        <f t="shared" ref="BJ795:CK795" si="1236">B795/B808</f>
        <v>4.2902945813331442E-2</v>
      </c>
      <c r="BK795" s="131">
        <f t="shared" si="1236"/>
        <v>4.4201589077245217E-2</v>
      </c>
      <c r="BL795" s="132">
        <f t="shared" si="1236"/>
        <v>4.7614962251201098E-2</v>
      </c>
      <c r="BM795" s="133">
        <f t="shared" si="1236"/>
        <v>4.965186074429772E-2</v>
      </c>
      <c r="BN795" s="130">
        <f t="shared" si="1236"/>
        <v>4.7707847707847709E-2</v>
      </c>
      <c r="BO795" s="131">
        <f t="shared" si="1236"/>
        <v>5.3705953827460511E-2</v>
      </c>
      <c r="BP795" s="132">
        <f t="shared" si="1236"/>
        <v>6.6786145349475148E-2</v>
      </c>
      <c r="BQ795" s="133">
        <f t="shared" si="1236"/>
        <v>6.1767969424238685E-2</v>
      </c>
      <c r="BR795" s="130">
        <f t="shared" si="1236"/>
        <v>5.3785442852966971E-2</v>
      </c>
      <c r="BS795" s="131">
        <f t="shared" si="1236"/>
        <v>4.8405395184671622E-2</v>
      </c>
      <c r="BT795" s="132">
        <f t="shared" si="1236"/>
        <v>5.4662130817999074E-2</v>
      </c>
      <c r="BU795" s="130">
        <f t="shared" si="1236"/>
        <v>5.0651933701657458E-2</v>
      </c>
      <c r="BV795" s="134">
        <f t="shared" si="1236"/>
        <v>5.6143176078761486E-2</v>
      </c>
      <c r="BW795" s="135">
        <f t="shared" si="1236"/>
        <v>5.0478845251566248E-2</v>
      </c>
      <c r="BX795" s="130">
        <f t="shared" si="1236"/>
        <v>5.2896871378910776E-2</v>
      </c>
      <c r="BY795" s="131">
        <f t="shared" si="1236"/>
        <v>4.8008316401266363E-2</v>
      </c>
      <c r="BZ795" s="132">
        <f t="shared" si="1236"/>
        <v>5.184976260988107E-2</v>
      </c>
      <c r="CA795" s="133">
        <f t="shared" si="1236"/>
        <v>5.6347420188380432E-2</v>
      </c>
      <c r="CB795" s="130">
        <f t="shared" si="1236"/>
        <v>4.9940898345153667E-2</v>
      </c>
      <c r="CC795" s="131">
        <f t="shared" si="1236"/>
        <v>4.8168590065228299E-2</v>
      </c>
      <c r="CD795" s="132">
        <f t="shared" si="1236"/>
        <v>5.3289378350963632E-2</v>
      </c>
      <c r="CE795" s="133">
        <f t="shared" si="1236"/>
        <v>5.7409208276047084E-2</v>
      </c>
      <c r="CF795" s="130">
        <f t="shared" si="1236"/>
        <v>4.7895791583166335E-2</v>
      </c>
      <c r="CG795" s="131">
        <f t="shared" si="1236"/>
        <v>4.5156454937230653E-2</v>
      </c>
      <c r="CH795" s="132">
        <f t="shared" si="1236"/>
        <v>5.3630906791585775E-2</v>
      </c>
      <c r="CI795" s="130">
        <f t="shared" si="1236"/>
        <v>5.5087127599775153E-2</v>
      </c>
      <c r="CJ795" s="136">
        <f t="shared" si="1236"/>
        <v>5.1720258770807839E-2</v>
      </c>
      <c r="CK795" s="137">
        <f t="shared" si="1236"/>
        <v>5.2477756208664197E-2</v>
      </c>
    </row>
    <row r="796" spans="1:89" ht="14" thickTop="1">
      <c r="A796" s="147" t="s">
        <v>28</v>
      </c>
      <c r="B796" s="206">
        <v>2025</v>
      </c>
      <c r="C796" s="200">
        <v>1886</v>
      </c>
      <c r="D796" s="201">
        <v>1067</v>
      </c>
      <c r="E796" s="202">
        <v>1084</v>
      </c>
      <c r="F796" s="199">
        <v>625</v>
      </c>
      <c r="G796" s="203">
        <v>447</v>
      </c>
      <c r="H796" s="201">
        <v>1759</v>
      </c>
      <c r="I796" s="202">
        <v>2583</v>
      </c>
      <c r="J796" s="199">
        <v>416</v>
      </c>
      <c r="K796" s="200">
        <v>375</v>
      </c>
      <c r="L796" s="201">
        <v>909</v>
      </c>
      <c r="M796" s="199">
        <v>970</v>
      </c>
      <c r="N796" s="204">
        <v>1770</v>
      </c>
      <c r="O796" s="207">
        <v>1595</v>
      </c>
      <c r="P796" s="199">
        <v>913</v>
      </c>
      <c r="Q796" s="200">
        <v>997</v>
      </c>
      <c r="R796" s="201">
        <v>1226</v>
      </c>
      <c r="S796" s="202">
        <v>1390</v>
      </c>
      <c r="T796" s="199">
        <v>805</v>
      </c>
      <c r="U796" s="203">
        <v>441</v>
      </c>
      <c r="V796" s="201">
        <v>2033</v>
      </c>
      <c r="W796" s="208">
        <v>1275</v>
      </c>
      <c r="X796" s="199">
        <v>1563</v>
      </c>
      <c r="Y796" s="203">
        <v>565</v>
      </c>
      <c r="Z796" s="201">
        <v>3137</v>
      </c>
      <c r="AA796" s="199">
        <v>2743</v>
      </c>
      <c r="AB796" s="173">
        <f t="shared" si="1224"/>
        <v>18248</v>
      </c>
      <c r="AC796" s="174">
        <f t="shared" si="1219"/>
        <v>16351</v>
      </c>
      <c r="BI796" s="147" t="s">
        <v>28</v>
      </c>
      <c r="BJ796" s="130">
        <f t="shared" ref="BJ796:CK796" si="1237">B796/B808</f>
        <v>3.5870547180840699E-2</v>
      </c>
      <c r="BK796" s="131">
        <f t="shared" si="1237"/>
        <v>5.4097467228867283E-2</v>
      </c>
      <c r="BL796" s="132">
        <f t="shared" si="1237"/>
        <v>4.5770418668496911E-2</v>
      </c>
      <c r="BM796" s="133">
        <f t="shared" si="1237"/>
        <v>5.2052821128451381E-2</v>
      </c>
      <c r="BN796" s="130">
        <f t="shared" si="1237"/>
        <v>4.856254856254856E-2</v>
      </c>
      <c r="BO796" s="131">
        <f t="shared" si="1237"/>
        <v>5.4313487241798297E-2</v>
      </c>
      <c r="BP796" s="132">
        <f t="shared" si="1237"/>
        <v>6.4335613181668555E-2</v>
      </c>
      <c r="BQ796" s="133">
        <f t="shared" si="1237"/>
        <v>6.3691283442238941E-2</v>
      </c>
      <c r="BR796" s="130">
        <f t="shared" si="1237"/>
        <v>6.0800935399006141E-2</v>
      </c>
      <c r="BS796" s="131">
        <f t="shared" si="1237"/>
        <v>4.7270893735030885E-2</v>
      </c>
      <c r="BT796" s="132">
        <f t="shared" si="1237"/>
        <v>7.0279882480284522E-2</v>
      </c>
      <c r="BU796" s="130">
        <f t="shared" si="1237"/>
        <v>4.2872928176795583E-2</v>
      </c>
      <c r="BV796" s="134">
        <f t="shared" si="1237"/>
        <v>6.4780587783186322E-2</v>
      </c>
      <c r="BW796" s="135">
        <f t="shared" si="1237"/>
        <v>4.4020644164159746E-2</v>
      </c>
      <c r="BX796" s="130">
        <f t="shared" si="1237"/>
        <v>5.2896871378910776E-2</v>
      </c>
      <c r="BY796" s="131">
        <f t="shared" si="1237"/>
        <v>4.7110523082738741E-2</v>
      </c>
      <c r="BZ796" s="132">
        <f t="shared" si="1237"/>
        <v>5.7631739764020119E-2</v>
      </c>
      <c r="CA796" s="133">
        <f t="shared" si="1237"/>
        <v>5.7931149454030176E-2</v>
      </c>
      <c r="CB796" s="130">
        <f t="shared" si="1237"/>
        <v>7.9294720252167064E-2</v>
      </c>
      <c r="CC796" s="131">
        <f t="shared" si="1237"/>
        <v>3.6879076768690414E-2</v>
      </c>
      <c r="CD796" s="132">
        <f t="shared" si="1237"/>
        <v>7.3648746558469785E-2</v>
      </c>
      <c r="CE796" s="133">
        <f t="shared" si="1237"/>
        <v>4.2755105462593472E-2</v>
      </c>
      <c r="CF796" s="130">
        <f t="shared" si="1237"/>
        <v>6.2645290581162319E-2</v>
      </c>
      <c r="CG796" s="131">
        <f t="shared" si="1237"/>
        <v>3.5288239335456877E-2</v>
      </c>
      <c r="CH796" s="132">
        <f t="shared" si="1237"/>
        <v>5.5875175890137685E-2</v>
      </c>
      <c r="CI796" s="130">
        <f t="shared" si="1237"/>
        <v>5.5067052115955993E-2</v>
      </c>
      <c r="CJ796" s="136">
        <f t="shared" si="1237"/>
        <v>5.6241659141272958E-2</v>
      </c>
      <c r="CK796" s="137">
        <f t="shared" si="1237"/>
        <v>5.0462467170540364E-2</v>
      </c>
    </row>
    <row r="797" spans="1:89">
      <c r="A797" s="138" t="s">
        <v>29</v>
      </c>
      <c r="B797" s="209">
        <v>2061</v>
      </c>
      <c r="C797" s="193">
        <v>2868</v>
      </c>
      <c r="D797" s="194">
        <v>1395</v>
      </c>
      <c r="E797" s="195">
        <v>1214</v>
      </c>
      <c r="F797" s="192">
        <v>892</v>
      </c>
      <c r="G797" s="196">
        <v>394</v>
      </c>
      <c r="H797" s="194">
        <v>2144</v>
      </c>
      <c r="I797" s="195">
        <v>2850</v>
      </c>
      <c r="J797" s="192">
        <v>622</v>
      </c>
      <c r="K797" s="193">
        <v>302</v>
      </c>
      <c r="L797" s="194">
        <v>1187</v>
      </c>
      <c r="M797" s="192">
        <v>972</v>
      </c>
      <c r="N797" s="197">
        <v>1968</v>
      </c>
      <c r="O797" s="210">
        <v>1799</v>
      </c>
      <c r="P797" s="192">
        <v>1229</v>
      </c>
      <c r="Q797" s="193">
        <v>1129</v>
      </c>
      <c r="R797" s="194">
        <v>1277</v>
      </c>
      <c r="S797" s="195">
        <v>1785</v>
      </c>
      <c r="T797" s="192">
        <v>1057</v>
      </c>
      <c r="U797" s="196">
        <v>387</v>
      </c>
      <c r="V797" s="194">
        <v>2536</v>
      </c>
      <c r="W797" s="211">
        <v>1406</v>
      </c>
      <c r="X797" s="192">
        <v>2195</v>
      </c>
      <c r="Y797" s="196">
        <v>645</v>
      </c>
      <c r="Z797" s="194">
        <v>3863</v>
      </c>
      <c r="AA797" s="192">
        <v>3606</v>
      </c>
      <c r="AB797" s="173">
        <f t="shared" si="1224"/>
        <v>22426</v>
      </c>
      <c r="AC797" s="174">
        <f t="shared" si="1219"/>
        <v>19357</v>
      </c>
      <c r="BI797" s="138" t="s">
        <v>29</v>
      </c>
      <c r="BJ797" s="130">
        <f t="shared" ref="BJ797:CK797" si="1238">B797/B808</f>
        <v>3.6508245797388976E-2</v>
      </c>
      <c r="BK797" s="131">
        <f t="shared" si="1238"/>
        <v>8.2264865330006029E-2</v>
      </c>
      <c r="BL797" s="132">
        <f t="shared" si="1238"/>
        <v>5.9840425531914897E-2</v>
      </c>
      <c r="BM797" s="133">
        <f t="shared" si="1238"/>
        <v>5.8295318127250903E-2</v>
      </c>
      <c r="BN797" s="130">
        <f t="shared" si="1238"/>
        <v>6.9308469308469303E-2</v>
      </c>
      <c r="BO797" s="131">
        <f t="shared" si="1238"/>
        <v>4.7873633049817739E-2</v>
      </c>
      <c r="BP797" s="132">
        <f t="shared" si="1238"/>
        <v>7.8417029369810903E-2</v>
      </c>
      <c r="BQ797" s="133">
        <f t="shared" si="1238"/>
        <v>7.0274935273085939E-2</v>
      </c>
      <c r="BR797" s="130">
        <f t="shared" si="1238"/>
        <v>9.0909090909090912E-2</v>
      </c>
      <c r="BS797" s="131">
        <f t="shared" si="1238"/>
        <v>3.8068826421278207E-2</v>
      </c>
      <c r="BT797" s="132">
        <f t="shared" si="1238"/>
        <v>9.1773619916499155E-2</v>
      </c>
      <c r="BU797" s="130">
        <f t="shared" si="1238"/>
        <v>4.296132596685083E-2</v>
      </c>
      <c r="BV797" s="134">
        <f t="shared" si="1238"/>
        <v>7.2027229806390217E-2</v>
      </c>
      <c r="BW797" s="135">
        <f t="shared" si="1238"/>
        <v>4.9650870753180802E-2</v>
      </c>
      <c r="BX797" s="130">
        <f t="shared" si="1238"/>
        <v>7.1205098493626884E-2</v>
      </c>
      <c r="BY797" s="131">
        <f t="shared" si="1238"/>
        <v>5.3347824032509567E-2</v>
      </c>
      <c r="BZ797" s="132">
        <f t="shared" si="1238"/>
        <v>6.0029144925492411E-2</v>
      </c>
      <c r="CA797" s="133">
        <f t="shared" si="1238"/>
        <v>7.43935983995999E-2</v>
      </c>
      <c r="CB797" s="130">
        <f t="shared" si="1238"/>
        <v>0.10411741528762805</v>
      </c>
      <c r="CC797" s="131">
        <f t="shared" si="1238"/>
        <v>3.2363271450075261E-2</v>
      </c>
      <c r="CD797" s="132">
        <f t="shared" si="1238"/>
        <v>9.1870743370526017E-2</v>
      </c>
      <c r="CE797" s="133">
        <f t="shared" si="1238"/>
        <v>4.7147982965024648E-2</v>
      </c>
      <c r="CF797" s="130">
        <f t="shared" si="1238"/>
        <v>8.7975951903807609E-2</v>
      </c>
      <c r="CG797" s="131">
        <f t="shared" si="1238"/>
        <v>4.0284804197114485E-2</v>
      </c>
      <c r="CH797" s="132">
        <f t="shared" si="1238"/>
        <v>6.8806440696079649E-2</v>
      </c>
      <c r="CI797" s="130">
        <f t="shared" si="1238"/>
        <v>7.2392194651891117E-2</v>
      </c>
      <c r="CJ797" s="136">
        <f t="shared" si="1238"/>
        <v>6.9118558083197459E-2</v>
      </c>
      <c r="CK797" s="137">
        <f t="shared" si="1238"/>
        <v>5.9739586387386079E-2</v>
      </c>
    </row>
    <row r="798" spans="1:89">
      <c r="A798" s="147" t="s">
        <v>30</v>
      </c>
      <c r="B798" s="206">
        <v>2634</v>
      </c>
      <c r="C798" s="200">
        <v>4039</v>
      </c>
      <c r="D798" s="201">
        <v>1951</v>
      </c>
      <c r="E798" s="202">
        <v>2189</v>
      </c>
      <c r="F798" s="199">
        <v>1394</v>
      </c>
      <c r="G798" s="203">
        <v>666</v>
      </c>
      <c r="H798" s="201">
        <v>2482</v>
      </c>
      <c r="I798" s="202">
        <v>4575</v>
      </c>
      <c r="J798" s="199">
        <v>945</v>
      </c>
      <c r="K798" s="200">
        <v>334</v>
      </c>
      <c r="L798" s="201">
        <v>1628</v>
      </c>
      <c r="M798" s="199">
        <v>1244</v>
      </c>
      <c r="N798" s="204">
        <v>2378</v>
      </c>
      <c r="O798" s="207">
        <v>2399</v>
      </c>
      <c r="P798" s="199">
        <v>1607</v>
      </c>
      <c r="Q798" s="200">
        <v>1301</v>
      </c>
      <c r="R798" s="201">
        <v>1616</v>
      </c>
      <c r="S798" s="202">
        <v>1828</v>
      </c>
      <c r="T798" s="199">
        <v>1319</v>
      </c>
      <c r="U798" s="203">
        <v>500</v>
      </c>
      <c r="V798" s="201">
        <v>2554</v>
      </c>
      <c r="W798" s="208">
        <v>1390</v>
      </c>
      <c r="X798" s="199">
        <v>2773</v>
      </c>
      <c r="Y798" s="203">
        <v>662</v>
      </c>
      <c r="Z798" s="201">
        <v>4370</v>
      </c>
      <c r="AA798" s="199">
        <v>4372</v>
      </c>
      <c r="AB798" s="173">
        <f t="shared" si="1224"/>
        <v>27651</v>
      </c>
      <c r="AC798" s="174">
        <f t="shared" si="1219"/>
        <v>25499</v>
      </c>
      <c r="BI798" s="147" t="s">
        <v>30</v>
      </c>
      <c r="BJ798" s="130">
        <f t="shared" ref="BJ798:CK798" si="1239">B798/B808</f>
        <v>4.665828211078242E-2</v>
      </c>
      <c r="BK798" s="131">
        <f t="shared" si="1239"/>
        <v>0.11585348363594641</v>
      </c>
      <c r="BL798" s="132">
        <f t="shared" si="1239"/>
        <v>8.3690803019903906E-2</v>
      </c>
      <c r="BM798" s="133">
        <f t="shared" si="1239"/>
        <v>0.1051140456182473</v>
      </c>
      <c r="BN798" s="130">
        <f t="shared" si="1239"/>
        <v>0.10831390831390832</v>
      </c>
      <c r="BO798" s="131">
        <f t="shared" si="1239"/>
        <v>8.0923450789793433E-2</v>
      </c>
      <c r="BP798" s="132">
        <f t="shared" si="1239"/>
        <v>9.0779415529790422E-2</v>
      </c>
      <c r="BQ798" s="133">
        <f t="shared" si="1239"/>
        <v>0.11280976451732215</v>
      </c>
      <c r="BR798" s="130">
        <f t="shared" si="1239"/>
        <v>0.13811750950014615</v>
      </c>
      <c r="BS798" s="131">
        <f t="shared" si="1239"/>
        <v>4.2102609353334174E-2</v>
      </c>
      <c r="BT798" s="132">
        <f t="shared" si="1239"/>
        <v>0.12586980052574609</v>
      </c>
      <c r="BU798" s="130">
        <f t="shared" si="1239"/>
        <v>5.4983425414364642E-2</v>
      </c>
      <c r="BV798" s="134">
        <f t="shared" si="1239"/>
        <v>8.7032902682721514E-2</v>
      </c>
      <c r="BW798" s="135">
        <f t="shared" si="1239"/>
        <v>6.6210360720889802E-2</v>
      </c>
      <c r="BX798" s="130">
        <f t="shared" si="1239"/>
        <v>9.3105446118192353E-2</v>
      </c>
      <c r="BY798" s="131">
        <f t="shared" si="1239"/>
        <v>6.1475216179180649E-2</v>
      </c>
      <c r="BZ798" s="132">
        <f t="shared" si="1239"/>
        <v>7.5964838057631739E-2</v>
      </c>
      <c r="CA798" s="133">
        <f t="shared" si="1239"/>
        <v>7.6185713094940405E-2</v>
      </c>
      <c r="CB798" s="130">
        <f t="shared" si="1239"/>
        <v>0.12992513790386132</v>
      </c>
      <c r="CC798" s="131">
        <f t="shared" si="1239"/>
        <v>4.1813012209399564E-2</v>
      </c>
      <c r="CD798" s="132">
        <f t="shared" si="1239"/>
        <v>9.2522822779307345E-2</v>
      </c>
      <c r="CE798" s="133">
        <f t="shared" si="1239"/>
        <v>4.6611448308239163E-2</v>
      </c>
      <c r="CF798" s="130">
        <f t="shared" si="1239"/>
        <v>0.11114228456913827</v>
      </c>
      <c r="CG798" s="131">
        <f t="shared" si="1239"/>
        <v>4.1346574230216725E-2</v>
      </c>
      <c r="CH798" s="132">
        <f t="shared" si="1239"/>
        <v>7.7836952068824253E-2</v>
      </c>
      <c r="CI798" s="130">
        <f t="shared" si="1239"/>
        <v>8.7770015257367703E-2</v>
      </c>
      <c r="CJ798" s="136">
        <f t="shared" si="1239"/>
        <v>8.52223869418752E-2</v>
      </c>
      <c r="CK798" s="137">
        <f t="shared" si="1239"/>
        <v>7.8695030908299726E-2</v>
      </c>
    </row>
    <row r="799" spans="1:89">
      <c r="A799" s="138" t="s">
        <v>31</v>
      </c>
      <c r="B799" s="209">
        <v>2886</v>
      </c>
      <c r="C799" s="193">
        <v>3451</v>
      </c>
      <c r="D799" s="194">
        <v>1771</v>
      </c>
      <c r="E799" s="195">
        <v>1744</v>
      </c>
      <c r="F799" s="192">
        <v>1428</v>
      </c>
      <c r="G799" s="196">
        <v>571</v>
      </c>
      <c r="H799" s="194">
        <v>2359</v>
      </c>
      <c r="I799" s="195">
        <v>3534</v>
      </c>
      <c r="J799" s="192">
        <v>732</v>
      </c>
      <c r="K799" s="193">
        <v>305</v>
      </c>
      <c r="L799" s="194">
        <v>1742</v>
      </c>
      <c r="M799" s="192">
        <v>1220</v>
      </c>
      <c r="N799" s="197">
        <v>2606</v>
      </c>
      <c r="O799" s="210">
        <v>2460</v>
      </c>
      <c r="P799" s="192">
        <v>1418</v>
      </c>
      <c r="Q799" s="193">
        <v>1826</v>
      </c>
      <c r="R799" s="194">
        <v>1524</v>
      </c>
      <c r="S799" s="195">
        <v>2175</v>
      </c>
      <c r="T799" s="192">
        <v>1064</v>
      </c>
      <c r="U799" s="196">
        <v>511</v>
      </c>
      <c r="V799" s="194">
        <v>3402</v>
      </c>
      <c r="W799" s="211">
        <v>1734</v>
      </c>
      <c r="X799" s="192">
        <v>2904</v>
      </c>
      <c r="Y799" s="196">
        <v>1119</v>
      </c>
      <c r="Z799" s="194">
        <v>3828</v>
      </c>
      <c r="AA799" s="192">
        <v>5852</v>
      </c>
      <c r="AB799" s="173">
        <f t="shared" si="1224"/>
        <v>27664</v>
      </c>
      <c r="AC799" s="174">
        <f t="shared" si="1219"/>
        <v>26502</v>
      </c>
      <c r="BI799" s="138" t="s">
        <v>31</v>
      </c>
      <c r="BJ799" s="130">
        <f t="shared" ref="BJ799:CK799" si="1240">B799/B808</f>
        <v>5.1122172426620371E-2</v>
      </c>
      <c r="BK799" s="131">
        <f t="shared" si="1240"/>
        <v>9.8987465221007945E-2</v>
      </c>
      <c r="BL799" s="132">
        <f t="shared" si="1240"/>
        <v>7.5969457789979405E-2</v>
      </c>
      <c r="BM799" s="133">
        <f t="shared" si="1240"/>
        <v>8.3745498199279705E-2</v>
      </c>
      <c r="BN799" s="130">
        <f t="shared" si="1240"/>
        <v>0.11095571095571095</v>
      </c>
      <c r="BO799" s="131">
        <f t="shared" si="1240"/>
        <v>6.9380315917375451E-2</v>
      </c>
      <c r="BP799" s="132">
        <f t="shared" si="1240"/>
        <v>8.6280677370981315E-2</v>
      </c>
      <c r="BQ799" s="133">
        <f t="shared" si="1240"/>
        <v>8.714091973862656E-2</v>
      </c>
      <c r="BR799" s="130">
        <f t="shared" si="1240"/>
        <v>0.10698626132709733</v>
      </c>
      <c r="BS799" s="131">
        <f t="shared" si="1240"/>
        <v>3.8446993571158453E-2</v>
      </c>
      <c r="BT799" s="132">
        <f t="shared" si="1240"/>
        <v>0.13468377918663987</v>
      </c>
      <c r="BU799" s="130">
        <f t="shared" si="1240"/>
        <v>5.392265193370166E-2</v>
      </c>
      <c r="BV799" s="134">
        <f t="shared" si="1240"/>
        <v>9.5377520770047214E-2</v>
      </c>
      <c r="BW799" s="135">
        <f t="shared" si="1240"/>
        <v>6.7893908867606878E-2</v>
      </c>
      <c r="BX799" s="130">
        <f t="shared" si="1240"/>
        <v>8.2155272305909618E-2</v>
      </c>
      <c r="BY799" s="131">
        <f t="shared" si="1240"/>
        <v>8.6282663138496432E-2</v>
      </c>
      <c r="BZ799" s="132">
        <f t="shared" si="1240"/>
        <v>7.1640107178113102E-2</v>
      </c>
      <c r="CA799" s="133">
        <f t="shared" si="1240"/>
        <v>9.0647661915478864E-2</v>
      </c>
      <c r="CB799" s="130">
        <f t="shared" si="1240"/>
        <v>0.10480693459416864</v>
      </c>
      <c r="CC799" s="131">
        <f t="shared" si="1240"/>
        <v>4.2732898478006355E-2</v>
      </c>
      <c r="CD799" s="132">
        <f t="shared" si="1240"/>
        <v>0.12324300825967251</v>
      </c>
      <c r="CE799" s="133">
        <f t="shared" si="1240"/>
        <v>5.8146943429127122E-2</v>
      </c>
      <c r="CF799" s="130">
        <f t="shared" si="1240"/>
        <v>0.11639278557114228</v>
      </c>
      <c r="CG799" s="131">
        <f t="shared" si="1240"/>
        <v>6.9889451002435821E-2</v>
      </c>
      <c r="CH799" s="132">
        <f t="shared" si="1240"/>
        <v>6.8183032613148564E-2</v>
      </c>
      <c r="CI799" s="130">
        <f t="shared" si="1240"/>
        <v>0.11748173130972456</v>
      </c>
      <c r="CJ799" s="136">
        <f t="shared" si="1240"/>
        <v>8.526245388449008E-2</v>
      </c>
      <c r="CK799" s="137">
        <f t="shared" si="1240"/>
        <v>8.1790490181252562E-2</v>
      </c>
    </row>
    <row r="800" spans="1:89">
      <c r="A800" s="147" t="s">
        <v>32</v>
      </c>
      <c r="B800" s="206">
        <v>2750</v>
      </c>
      <c r="C800" s="200">
        <v>4571</v>
      </c>
      <c r="D800" s="201">
        <v>1338</v>
      </c>
      <c r="E800" s="202">
        <v>1606</v>
      </c>
      <c r="F800" s="199">
        <v>711</v>
      </c>
      <c r="G800" s="203">
        <v>585</v>
      </c>
      <c r="H800" s="201">
        <v>2124</v>
      </c>
      <c r="I800" s="202">
        <v>3872</v>
      </c>
      <c r="J800" s="199">
        <v>422</v>
      </c>
      <c r="K800" s="200">
        <v>265</v>
      </c>
      <c r="L800" s="201">
        <v>1343</v>
      </c>
      <c r="M800" s="199">
        <v>908</v>
      </c>
      <c r="N800" s="204">
        <v>2031</v>
      </c>
      <c r="O800" s="207">
        <v>2274</v>
      </c>
      <c r="P800" s="199">
        <v>1097</v>
      </c>
      <c r="Q800" s="200">
        <v>1987</v>
      </c>
      <c r="R800" s="201">
        <v>1305</v>
      </c>
      <c r="S800" s="202">
        <v>2062</v>
      </c>
      <c r="T800" s="199">
        <v>949</v>
      </c>
      <c r="U800" s="203">
        <v>498</v>
      </c>
      <c r="V800" s="201">
        <v>2845</v>
      </c>
      <c r="W800" s="208">
        <v>1739</v>
      </c>
      <c r="X800" s="199">
        <v>2281</v>
      </c>
      <c r="Y800" s="203">
        <v>1013</v>
      </c>
      <c r="Z800" s="201">
        <v>3268</v>
      </c>
      <c r="AA800" s="199">
        <v>4848</v>
      </c>
      <c r="AB800" s="173">
        <f t="shared" si="1224"/>
        <v>22464</v>
      </c>
      <c r="AC800" s="174">
        <f t="shared" si="1219"/>
        <v>26228</v>
      </c>
      <c r="BI800" s="147" t="s">
        <v>32</v>
      </c>
      <c r="BJ800" s="130">
        <f t="shared" ref="BJ800:CK800" si="1241">B800/B808</f>
        <v>4.8713088764104656E-2</v>
      </c>
      <c r="BK800" s="131">
        <f t="shared" si="1241"/>
        <v>0.13111321458279551</v>
      </c>
      <c r="BL800" s="132">
        <f t="shared" si="1241"/>
        <v>5.7395332875772136E-2</v>
      </c>
      <c r="BM800" s="133">
        <f t="shared" si="1241"/>
        <v>7.71188475390156E-2</v>
      </c>
      <c r="BN800" s="130">
        <f t="shared" si="1241"/>
        <v>5.5244755244755243E-2</v>
      </c>
      <c r="BO800" s="131">
        <f t="shared" si="1241"/>
        <v>7.1081409477521257E-2</v>
      </c>
      <c r="BP800" s="132">
        <f t="shared" si="1241"/>
        <v>7.7685527230167153E-2</v>
      </c>
      <c r="BQ800" s="133">
        <f t="shared" si="1241"/>
        <v>9.5475280483294289E-2</v>
      </c>
      <c r="BR800" s="130">
        <f t="shared" si="1241"/>
        <v>6.1677871967261037E-2</v>
      </c>
      <c r="BS800" s="131">
        <f t="shared" si="1241"/>
        <v>3.3404764906088492E-2</v>
      </c>
      <c r="BT800" s="132">
        <f t="shared" si="1241"/>
        <v>0.10383485387351167</v>
      </c>
      <c r="BU800" s="130">
        <f t="shared" si="1241"/>
        <v>4.0132596685082872E-2</v>
      </c>
      <c r="BV800" s="134">
        <f t="shared" si="1241"/>
        <v>7.4332979541046007E-2</v>
      </c>
      <c r="BW800" s="135">
        <f t="shared" si="1241"/>
        <v>6.2760466977617085E-2</v>
      </c>
      <c r="BX800" s="130">
        <f t="shared" si="1241"/>
        <v>6.355735805330244E-2</v>
      </c>
      <c r="BY800" s="131">
        <f t="shared" si="1241"/>
        <v>9.3890280206019944E-2</v>
      </c>
      <c r="BZ800" s="132">
        <f t="shared" si="1241"/>
        <v>6.1345367367085041E-2</v>
      </c>
      <c r="CA800" s="133">
        <f t="shared" si="1241"/>
        <v>8.593815120446778E-2</v>
      </c>
      <c r="CB800" s="130">
        <f t="shared" si="1241"/>
        <v>9.3479117415287624E-2</v>
      </c>
      <c r="CC800" s="131">
        <f t="shared" si="1241"/>
        <v>4.1645760160561963E-2</v>
      </c>
      <c r="CD800" s="132">
        <f t="shared" si="1241"/>
        <v>0.10306477322127228</v>
      </c>
      <c r="CE800" s="133">
        <f t="shared" si="1241"/>
        <v>5.8314610509372589E-2</v>
      </c>
      <c r="CF800" s="130">
        <f t="shared" si="1241"/>
        <v>9.1422845691382759E-2</v>
      </c>
      <c r="CG800" s="131">
        <f t="shared" si="1241"/>
        <v>6.3269002560739487E-2</v>
      </c>
      <c r="CH800" s="132">
        <f t="shared" si="1241"/>
        <v>5.8208503286251177E-2</v>
      </c>
      <c r="CI800" s="130">
        <f t="shared" si="1241"/>
        <v>9.7325945555287882E-2</v>
      </c>
      <c r="CJ800" s="136">
        <f t="shared" si="1241"/>
        <v>6.9235676838533308E-2</v>
      </c>
      <c r="CK800" s="137">
        <f t="shared" si="1241"/>
        <v>8.0944871197415003E-2</v>
      </c>
    </row>
    <row r="801" spans="1:89">
      <c r="A801" s="138" t="s">
        <v>33</v>
      </c>
      <c r="B801" s="209">
        <v>2279</v>
      </c>
      <c r="C801" s="193">
        <v>3570</v>
      </c>
      <c r="D801" s="194">
        <v>915</v>
      </c>
      <c r="E801" s="195">
        <v>1913</v>
      </c>
      <c r="F801" s="192">
        <v>475</v>
      </c>
      <c r="G801" s="196">
        <v>479</v>
      </c>
      <c r="H801" s="194">
        <v>1485</v>
      </c>
      <c r="I801" s="195">
        <v>3255</v>
      </c>
      <c r="J801" s="192">
        <v>297</v>
      </c>
      <c r="K801" s="193">
        <v>250</v>
      </c>
      <c r="L801" s="194">
        <v>856</v>
      </c>
      <c r="M801" s="192">
        <v>933</v>
      </c>
      <c r="N801" s="197">
        <v>1593</v>
      </c>
      <c r="O801" s="210">
        <v>2142</v>
      </c>
      <c r="P801" s="192">
        <v>927</v>
      </c>
      <c r="Q801" s="193">
        <v>1461</v>
      </c>
      <c r="R801" s="194">
        <v>1036</v>
      </c>
      <c r="S801" s="195">
        <v>1525</v>
      </c>
      <c r="T801" s="192">
        <v>708</v>
      </c>
      <c r="U801" s="196">
        <v>461</v>
      </c>
      <c r="V801" s="194">
        <v>2708</v>
      </c>
      <c r="W801" s="211">
        <v>1248</v>
      </c>
      <c r="X801" s="192">
        <v>1550</v>
      </c>
      <c r="Y801" s="196">
        <v>834</v>
      </c>
      <c r="Z801" s="194">
        <v>2582</v>
      </c>
      <c r="AA801" s="192">
        <v>3527</v>
      </c>
      <c r="AB801" s="173">
        <f t="shared" si="1224"/>
        <v>17411</v>
      </c>
      <c r="AC801" s="174">
        <f t="shared" si="1219"/>
        <v>21598</v>
      </c>
      <c r="BI801" s="138" t="s">
        <v>33</v>
      </c>
      <c r="BJ801" s="130">
        <f t="shared" ref="BJ801:CK801" si="1242">B801/B808</f>
        <v>4.0369865197598005E-2</v>
      </c>
      <c r="BK801" s="131">
        <f t="shared" si="1242"/>
        <v>0.10240082609069788</v>
      </c>
      <c r="BL801" s="132">
        <f t="shared" si="1242"/>
        <v>3.9250171585449557E-2</v>
      </c>
      <c r="BM801" s="133">
        <f t="shared" si="1242"/>
        <v>9.1860744297719094E-2</v>
      </c>
      <c r="BN801" s="130">
        <f t="shared" si="1242"/>
        <v>3.6907536907536904E-2</v>
      </c>
      <c r="BO801" s="131">
        <f t="shared" si="1242"/>
        <v>5.8201701093560147E-2</v>
      </c>
      <c r="BP801" s="132">
        <f t="shared" si="1242"/>
        <v>5.4314033868549064E-2</v>
      </c>
      <c r="BQ801" s="133">
        <f t="shared" si="1242"/>
        <v>8.0261373443471826E-2</v>
      </c>
      <c r="BR801" s="130">
        <f t="shared" si="1242"/>
        <v>4.3408360128617367E-2</v>
      </c>
      <c r="BS801" s="131">
        <f t="shared" si="1242"/>
        <v>3.1513929156687256E-2</v>
      </c>
      <c r="BT801" s="132">
        <f t="shared" si="1242"/>
        <v>6.6182155558991804E-2</v>
      </c>
      <c r="BU801" s="130">
        <f t="shared" si="1242"/>
        <v>4.1237569060773478E-2</v>
      </c>
      <c r="BV801" s="134">
        <f t="shared" si="1242"/>
        <v>5.8302529004867695E-2</v>
      </c>
      <c r="BW801" s="135">
        <f t="shared" si="1242"/>
        <v>5.9117379184721111E-2</v>
      </c>
      <c r="BX801" s="130">
        <f t="shared" si="1242"/>
        <v>5.3707995365005791E-2</v>
      </c>
      <c r="BY801" s="131">
        <f t="shared" si="1242"/>
        <v>6.9035580966781654E-2</v>
      </c>
      <c r="BZ801" s="132">
        <f t="shared" si="1242"/>
        <v>4.8700230338927279E-2</v>
      </c>
      <c r="CA801" s="133">
        <f t="shared" si="1242"/>
        <v>6.3557556055680586E-2</v>
      </c>
      <c r="CB801" s="130">
        <f t="shared" si="1242"/>
        <v>6.9739952718676126E-2</v>
      </c>
      <c r="CC801" s="131">
        <f t="shared" si="1242"/>
        <v>3.8551597257066396E-2</v>
      </c>
      <c r="CD801" s="132">
        <f t="shared" si="1242"/>
        <v>9.8101724387769887E-2</v>
      </c>
      <c r="CE801" s="133">
        <f t="shared" si="1242"/>
        <v>4.1849703229267968E-2</v>
      </c>
      <c r="CF801" s="130">
        <f t="shared" si="1242"/>
        <v>6.2124248496993988E-2</v>
      </c>
      <c r="CG801" s="131">
        <f t="shared" si="1242"/>
        <v>5.2089188682780591E-2</v>
      </c>
      <c r="CH801" s="132">
        <f t="shared" si="1242"/>
        <v>4.598970486080188E-2</v>
      </c>
      <c r="CI801" s="130">
        <f t="shared" si="1242"/>
        <v>7.080623143017746E-2</v>
      </c>
      <c r="CJ801" s="136">
        <f t="shared" si="1242"/>
        <v>5.3661964451375686E-2</v>
      </c>
      <c r="CK801" s="137">
        <f t="shared" si="1242"/>
        <v>6.6655762090962675E-2</v>
      </c>
    </row>
    <row r="802" spans="1:89">
      <c r="A802" s="147" t="s">
        <v>34</v>
      </c>
      <c r="B802" s="206">
        <v>324</v>
      </c>
      <c r="C802" s="200">
        <v>2225</v>
      </c>
      <c r="D802" s="201">
        <v>191</v>
      </c>
      <c r="E802" s="202">
        <v>1261</v>
      </c>
      <c r="F802" s="199">
        <v>129</v>
      </c>
      <c r="G802" s="203">
        <v>442</v>
      </c>
      <c r="H802" s="201">
        <v>460</v>
      </c>
      <c r="I802" s="202">
        <v>2241</v>
      </c>
      <c r="J802" s="199">
        <v>157</v>
      </c>
      <c r="K802" s="200">
        <v>160</v>
      </c>
      <c r="L802" s="201">
        <v>412</v>
      </c>
      <c r="M802" s="199">
        <v>518</v>
      </c>
      <c r="N802" s="204">
        <v>907</v>
      </c>
      <c r="O802" s="207">
        <v>1284</v>
      </c>
      <c r="P802" s="199">
        <v>562</v>
      </c>
      <c r="Q802" s="200">
        <v>1096</v>
      </c>
      <c r="R802" s="201">
        <v>772</v>
      </c>
      <c r="S802" s="202">
        <v>921</v>
      </c>
      <c r="T802" s="199">
        <v>608</v>
      </c>
      <c r="U802" s="203">
        <v>222</v>
      </c>
      <c r="V802" s="201">
        <v>2418</v>
      </c>
      <c r="W802" s="208">
        <v>1024</v>
      </c>
      <c r="X802" s="199">
        <v>967</v>
      </c>
      <c r="Y802" s="203">
        <v>726</v>
      </c>
      <c r="Z802" s="201">
        <v>1644</v>
      </c>
      <c r="AA802" s="199">
        <v>2436</v>
      </c>
      <c r="AB802" s="173">
        <f t="shared" si="1224"/>
        <v>9551</v>
      </c>
      <c r="AC802" s="174">
        <f t="shared" si="1219"/>
        <v>14556</v>
      </c>
      <c r="BI802" s="147" t="s">
        <v>34</v>
      </c>
      <c r="BJ802" s="130">
        <f t="shared" ref="BJ802:CK802" si="1243">B802/B808</f>
        <v>5.7392875489345116E-3</v>
      </c>
      <c r="BK802" s="131">
        <f t="shared" si="1243"/>
        <v>6.3821243151765489E-2</v>
      </c>
      <c r="BL802" s="132">
        <f t="shared" si="1243"/>
        <v>8.193205216197666E-3</v>
      </c>
      <c r="BM802" s="133">
        <f t="shared" si="1243"/>
        <v>6.0552220888355344E-2</v>
      </c>
      <c r="BN802" s="130">
        <f t="shared" si="1243"/>
        <v>1.0023310023310023E-2</v>
      </c>
      <c r="BO802" s="131">
        <f t="shared" si="1243"/>
        <v>5.3705953827460511E-2</v>
      </c>
      <c r="BP802" s="132">
        <f t="shared" si="1243"/>
        <v>1.6824549211806445E-2</v>
      </c>
      <c r="BQ802" s="133">
        <f t="shared" si="1243"/>
        <v>5.5258291209468624E-2</v>
      </c>
      <c r="BR802" s="130">
        <f t="shared" si="1243"/>
        <v>2.2946506869336452E-2</v>
      </c>
      <c r="BS802" s="131">
        <f t="shared" si="1243"/>
        <v>2.0168914660279844E-2</v>
      </c>
      <c r="BT802" s="132">
        <f t="shared" si="1243"/>
        <v>3.1854028142879236E-2</v>
      </c>
      <c r="BU802" s="130">
        <f t="shared" si="1243"/>
        <v>2.2895027624309391E-2</v>
      </c>
      <c r="BV802" s="134">
        <f t="shared" si="1243"/>
        <v>3.3195476338615817E-2</v>
      </c>
      <c r="BW802" s="135">
        <f t="shared" si="1243"/>
        <v>3.543730853089725E-2</v>
      </c>
      <c r="BX802" s="130">
        <f t="shared" si="1243"/>
        <v>3.2560834298957127E-2</v>
      </c>
      <c r="BY802" s="131">
        <f t="shared" si="1243"/>
        <v>5.1788498795066862E-2</v>
      </c>
      <c r="BZ802" s="132">
        <f t="shared" si="1243"/>
        <v>3.6290133032482491E-2</v>
      </c>
      <c r="CA802" s="133">
        <f t="shared" si="1243"/>
        <v>3.8384596149037262E-2</v>
      </c>
      <c r="CB802" s="130">
        <f t="shared" si="1243"/>
        <v>5.988967691095351E-2</v>
      </c>
      <c r="CC802" s="131">
        <f t="shared" si="1243"/>
        <v>1.8564977420973405E-2</v>
      </c>
      <c r="CD802" s="132">
        <f t="shared" si="1243"/>
        <v>8.7596000579626146E-2</v>
      </c>
      <c r="CE802" s="133">
        <f t="shared" si="1243"/>
        <v>3.4338218034271152E-2</v>
      </c>
      <c r="CF802" s="130">
        <f t="shared" si="1243"/>
        <v>3.875751503006012E-2</v>
      </c>
      <c r="CG802" s="131">
        <f t="shared" si="1243"/>
        <v>4.5343826119542817E-2</v>
      </c>
      <c r="CH802" s="132">
        <f t="shared" si="1243"/>
        <v>2.9282368238248757E-2</v>
      </c>
      <c r="CI802" s="130">
        <f t="shared" si="1243"/>
        <v>4.8903878583473864E-2</v>
      </c>
      <c r="CJ802" s="136">
        <f t="shared" si="1243"/>
        <v>2.9436874531910236E-2</v>
      </c>
      <c r="CK802" s="137">
        <f t="shared" si="1243"/>
        <v>4.4922736966203018E-2</v>
      </c>
    </row>
    <row r="803" spans="1:89">
      <c r="A803" s="138" t="s">
        <v>35</v>
      </c>
      <c r="B803" s="209">
        <v>0</v>
      </c>
      <c r="C803" s="193">
        <v>1177</v>
      </c>
      <c r="D803" s="194">
        <v>3</v>
      </c>
      <c r="E803" s="195">
        <v>557</v>
      </c>
      <c r="F803" s="192">
        <v>3</v>
      </c>
      <c r="G803" s="196">
        <v>152</v>
      </c>
      <c r="H803" s="194">
        <v>14</v>
      </c>
      <c r="I803" s="195">
        <v>825</v>
      </c>
      <c r="J803" s="192">
        <v>11</v>
      </c>
      <c r="K803" s="193">
        <v>81</v>
      </c>
      <c r="L803" s="194">
        <v>55</v>
      </c>
      <c r="M803" s="192">
        <v>92</v>
      </c>
      <c r="N803" s="197">
        <v>91</v>
      </c>
      <c r="O803" s="210">
        <v>232</v>
      </c>
      <c r="P803" s="192">
        <v>108</v>
      </c>
      <c r="Q803" s="193">
        <v>94</v>
      </c>
      <c r="R803" s="194">
        <v>103</v>
      </c>
      <c r="S803" s="195">
        <v>90</v>
      </c>
      <c r="T803" s="192">
        <v>48</v>
      </c>
      <c r="U803" s="196">
        <v>9</v>
      </c>
      <c r="V803" s="194">
        <v>62</v>
      </c>
      <c r="W803" s="211">
        <v>27</v>
      </c>
      <c r="X803" s="192">
        <v>76</v>
      </c>
      <c r="Y803" s="196">
        <v>27</v>
      </c>
      <c r="Z803" s="194">
        <v>0</v>
      </c>
      <c r="AA803" s="192">
        <v>161</v>
      </c>
      <c r="AB803" s="173">
        <f t="shared" si="1224"/>
        <v>574</v>
      </c>
      <c r="AC803" s="174">
        <f t="shared" si="1219"/>
        <v>3524</v>
      </c>
      <c r="BI803" s="138" t="s">
        <v>35</v>
      </c>
      <c r="BJ803" s="130">
        <f t="shared" ref="BJ803:CK803" si="1244">B803/B808</f>
        <v>0</v>
      </c>
      <c r="BK803" s="131">
        <f t="shared" si="1244"/>
        <v>3.3760720534664258E-2</v>
      </c>
      <c r="BL803" s="132">
        <f t="shared" si="1244"/>
        <v>1.2868908716540838E-4</v>
      </c>
      <c r="BM803" s="133">
        <f t="shared" si="1244"/>
        <v>2.6746698679471787E-2</v>
      </c>
      <c r="BN803" s="130">
        <f t="shared" si="1244"/>
        <v>2.331002331002331E-4</v>
      </c>
      <c r="BO803" s="131">
        <f t="shared" si="1244"/>
        <v>1.8469015795868772E-2</v>
      </c>
      <c r="BP803" s="132">
        <f t="shared" si="1244"/>
        <v>5.1205149775063088E-4</v>
      </c>
      <c r="BQ803" s="133">
        <f t="shared" si="1244"/>
        <v>2.0342744421156453E-2</v>
      </c>
      <c r="BR803" s="130">
        <f t="shared" si="1244"/>
        <v>1.6077170418006431E-3</v>
      </c>
      <c r="BS803" s="131">
        <f t="shared" si="1244"/>
        <v>1.0210513046766671E-2</v>
      </c>
      <c r="BT803" s="132">
        <f t="shared" si="1244"/>
        <v>4.2523581258698002E-3</v>
      </c>
      <c r="BU803" s="130">
        <f t="shared" si="1244"/>
        <v>4.0662983425414365E-3</v>
      </c>
      <c r="BV803" s="134">
        <f t="shared" si="1244"/>
        <v>3.3305273945028E-3</v>
      </c>
      <c r="BW803" s="135">
        <f t="shared" si="1244"/>
        <v>6.4030027875141447E-3</v>
      </c>
      <c r="BX803" s="130">
        <f t="shared" si="1244"/>
        <v>6.2572421784472766E-3</v>
      </c>
      <c r="BY803" s="131">
        <f t="shared" si="1244"/>
        <v>4.4417143127155889E-3</v>
      </c>
      <c r="BZ803" s="132">
        <f t="shared" si="1244"/>
        <v>4.8418182672871719E-3</v>
      </c>
      <c r="CA803" s="133">
        <f t="shared" si="1244"/>
        <v>3.7509377344336083E-3</v>
      </c>
      <c r="CB803" s="130">
        <f t="shared" si="1244"/>
        <v>4.7281323877068557E-3</v>
      </c>
      <c r="CC803" s="131">
        <f t="shared" si="1244"/>
        <v>7.5263421976919217E-4</v>
      </c>
      <c r="CD803" s="132">
        <f t="shared" si="1244"/>
        <v>2.246051296913491E-3</v>
      </c>
      <c r="CE803" s="133">
        <f t="shared" si="1244"/>
        <v>9.054022333255089E-4</v>
      </c>
      <c r="CF803" s="130">
        <f t="shared" si="1244"/>
        <v>3.0460921843687375E-3</v>
      </c>
      <c r="CG803" s="131">
        <f t="shared" si="1244"/>
        <v>1.6863406408094434E-3</v>
      </c>
      <c r="CH803" s="132">
        <f t="shared" si="1244"/>
        <v>0</v>
      </c>
      <c r="CI803" s="130">
        <f t="shared" si="1244"/>
        <v>3.2321528948847668E-3</v>
      </c>
      <c r="CJ803" s="136">
        <f t="shared" si="1244"/>
        <v>1.7691096200729219E-3</v>
      </c>
      <c r="CK803" s="137">
        <f t="shared" si="1244"/>
        <v>1.0875771164392652E-2</v>
      </c>
    </row>
    <row r="804" spans="1:89">
      <c r="A804" s="147" t="s">
        <v>36</v>
      </c>
      <c r="B804" s="206">
        <v>0</v>
      </c>
      <c r="C804" s="200">
        <v>0</v>
      </c>
      <c r="D804" s="201">
        <v>0</v>
      </c>
      <c r="E804" s="202">
        <v>0</v>
      </c>
      <c r="F804" s="199">
        <v>0</v>
      </c>
      <c r="G804" s="203">
        <v>0</v>
      </c>
      <c r="H804" s="201">
        <v>0</v>
      </c>
      <c r="I804" s="202">
        <v>0</v>
      </c>
      <c r="J804" s="199">
        <v>0</v>
      </c>
      <c r="K804" s="203">
        <v>0</v>
      </c>
      <c r="L804" s="201">
        <v>0</v>
      </c>
      <c r="M804" s="199">
        <v>0</v>
      </c>
      <c r="N804" s="204">
        <v>0</v>
      </c>
      <c r="O804" s="207">
        <v>0</v>
      </c>
      <c r="P804" s="199">
        <v>0</v>
      </c>
      <c r="Q804" s="203">
        <v>0</v>
      </c>
      <c r="R804" s="201">
        <v>0</v>
      </c>
      <c r="S804" s="202">
        <v>0</v>
      </c>
      <c r="T804" s="199">
        <v>0</v>
      </c>
      <c r="U804" s="203">
        <v>0</v>
      </c>
      <c r="V804" s="201">
        <v>0</v>
      </c>
      <c r="W804" s="202">
        <v>0</v>
      </c>
      <c r="X804" s="199">
        <v>0</v>
      </c>
      <c r="Y804" s="203">
        <v>0</v>
      </c>
      <c r="Z804" s="201">
        <v>0</v>
      </c>
      <c r="AA804" s="199">
        <v>0</v>
      </c>
      <c r="AB804" s="173">
        <f t="shared" si="1224"/>
        <v>0</v>
      </c>
      <c r="AC804" s="174">
        <f t="shared" si="1219"/>
        <v>0</v>
      </c>
      <c r="BI804" s="147" t="s">
        <v>36</v>
      </c>
      <c r="BJ804" s="130">
        <f t="shared" ref="BJ804:CK804" si="1245">B804/B808</f>
        <v>0</v>
      </c>
      <c r="BK804" s="131">
        <f t="shared" si="1245"/>
        <v>0</v>
      </c>
      <c r="BL804" s="132">
        <f t="shared" si="1245"/>
        <v>0</v>
      </c>
      <c r="BM804" s="133">
        <f t="shared" si="1245"/>
        <v>0</v>
      </c>
      <c r="BN804" s="130">
        <f t="shared" si="1245"/>
        <v>0</v>
      </c>
      <c r="BO804" s="131">
        <f t="shared" si="1245"/>
        <v>0</v>
      </c>
      <c r="BP804" s="132">
        <f t="shared" si="1245"/>
        <v>0</v>
      </c>
      <c r="BQ804" s="133">
        <f t="shared" si="1245"/>
        <v>0</v>
      </c>
      <c r="BR804" s="130">
        <f t="shared" si="1245"/>
        <v>0</v>
      </c>
      <c r="BS804" s="131">
        <f t="shared" si="1245"/>
        <v>0</v>
      </c>
      <c r="BT804" s="132">
        <f t="shared" si="1245"/>
        <v>0</v>
      </c>
      <c r="BU804" s="130">
        <f t="shared" si="1245"/>
        <v>0</v>
      </c>
      <c r="BV804" s="134">
        <f t="shared" si="1245"/>
        <v>0</v>
      </c>
      <c r="BW804" s="135">
        <f t="shared" si="1245"/>
        <v>0</v>
      </c>
      <c r="BX804" s="130">
        <f t="shared" si="1245"/>
        <v>0</v>
      </c>
      <c r="BY804" s="131">
        <f t="shared" si="1245"/>
        <v>0</v>
      </c>
      <c r="BZ804" s="132">
        <f t="shared" si="1245"/>
        <v>0</v>
      </c>
      <c r="CA804" s="133">
        <f t="shared" si="1245"/>
        <v>0</v>
      </c>
      <c r="CB804" s="130">
        <f t="shared" si="1245"/>
        <v>0</v>
      </c>
      <c r="CC804" s="131">
        <f t="shared" si="1245"/>
        <v>0</v>
      </c>
      <c r="CD804" s="132">
        <f t="shared" si="1245"/>
        <v>0</v>
      </c>
      <c r="CE804" s="133">
        <f t="shared" si="1245"/>
        <v>0</v>
      </c>
      <c r="CF804" s="130">
        <f t="shared" si="1245"/>
        <v>0</v>
      </c>
      <c r="CG804" s="131">
        <f t="shared" si="1245"/>
        <v>0</v>
      </c>
      <c r="CH804" s="132">
        <f t="shared" si="1245"/>
        <v>0</v>
      </c>
      <c r="CI804" s="130">
        <f t="shared" si="1245"/>
        <v>0</v>
      </c>
      <c r="CJ804" s="136">
        <f t="shared" si="1245"/>
        <v>0</v>
      </c>
      <c r="CK804" s="137">
        <f t="shared" si="1245"/>
        <v>0</v>
      </c>
    </row>
    <row r="805" spans="1:89">
      <c r="A805" s="138" t="s">
        <v>37</v>
      </c>
      <c r="B805" s="60"/>
      <c r="C805" s="61"/>
      <c r="D805" s="140"/>
      <c r="E805" s="141"/>
      <c r="F805" s="139"/>
      <c r="G805" s="142"/>
      <c r="H805" s="140"/>
      <c r="I805" s="141"/>
      <c r="J805" s="139"/>
      <c r="K805" s="142"/>
      <c r="L805" s="140"/>
      <c r="M805" s="139"/>
      <c r="N805" s="143"/>
      <c r="O805" s="144"/>
      <c r="P805" s="139"/>
      <c r="Q805" s="142"/>
      <c r="R805" s="140"/>
      <c r="S805" s="141"/>
      <c r="T805" s="139"/>
      <c r="U805" s="142"/>
      <c r="V805" s="140"/>
      <c r="W805" s="141"/>
      <c r="X805" s="139"/>
      <c r="Y805" s="142"/>
      <c r="Z805" s="145"/>
      <c r="AA805" s="146"/>
      <c r="AB805" s="173"/>
      <c r="AC805" s="174"/>
      <c r="BI805" s="138" t="s">
        <v>37</v>
      </c>
      <c r="BJ805" s="130">
        <f t="shared" ref="BJ805:CK805" si="1246">B805/B808</f>
        <v>0</v>
      </c>
      <c r="BK805" s="131">
        <f t="shared" si="1246"/>
        <v>0</v>
      </c>
      <c r="BL805" s="132">
        <f t="shared" si="1246"/>
        <v>0</v>
      </c>
      <c r="BM805" s="133">
        <f t="shared" si="1246"/>
        <v>0</v>
      </c>
      <c r="BN805" s="130">
        <f t="shared" si="1246"/>
        <v>0</v>
      </c>
      <c r="BO805" s="131">
        <f t="shared" si="1246"/>
        <v>0</v>
      </c>
      <c r="BP805" s="132">
        <f t="shared" si="1246"/>
        <v>0</v>
      </c>
      <c r="BQ805" s="133">
        <f t="shared" si="1246"/>
        <v>0</v>
      </c>
      <c r="BR805" s="130">
        <f t="shared" si="1246"/>
        <v>0</v>
      </c>
      <c r="BS805" s="131">
        <f t="shared" si="1246"/>
        <v>0</v>
      </c>
      <c r="BT805" s="132">
        <f t="shared" si="1246"/>
        <v>0</v>
      </c>
      <c r="BU805" s="130">
        <f t="shared" si="1246"/>
        <v>0</v>
      </c>
      <c r="BV805" s="134">
        <f t="shared" si="1246"/>
        <v>0</v>
      </c>
      <c r="BW805" s="135">
        <f t="shared" si="1246"/>
        <v>0</v>
      </c>
      <c r="BX805" s="130">
        <f t="shared" si="1246"/>
        <v>0</v>
      </c>
      <c r="BY805" s="131">
        <f t="shared" si="1246"/>
        <v>0</v>
      </c>
      <c r="BZ805" s="132">
        <f t="shared" si="1246"/>
        <v>0</v>
      </c>
      <c r="CA805" s="133">
        <f t="shared" si="1246"/>
        <v>0</v>
      </c>
      <c r="CB805" s="130">
        <f t="shared" si="1246"/>
        <v>0</v>
      </c>
      <c r="CC805" s="131">
        <f t="shared" si="1246"/>
        <v>0</v>
      </c>
      <c r="CD805" s="132">
        <f t="shared" si="1246"/>
        <v>0</v>
      </c>
      <c r="CE805" s="133">
        <f t="shared" si="1246"/>
        <v>0</v>
      </c>
      <c r="CF805" s="130">
        <f t="shared" si="1246"/>
        <v>0</v>
      </c>
      <c r="CG805" s="131">
        <f t="shared" si="1246"/>
        <v>0</v>
      </c>
      <c r="CH805" s="132">
        <f t="shared" si="1246"/>
        <v>0</v>
      </c>
      <c r="CI805" s="130">
        <f t="shared" si="1246"/>
        <v>0</v>
      </c>
      <c r="CJ805" s="136">
        <f t="shared" si="1246"/>
        <v>0</v>
      </c>
      <c r="CK805" s="137">
        <f t="shared" si="1246"/>
        <v>0</v>
      </c>
    </row>
    <row r="806" spans="1:89">
      <c r="A806" s="147" t="s">
        <v>38</v>
      </c>
      <c r="B806" s="58"/>
      <c r="C806" s="59"/>
      <c r="D806" s="153"/>
      <c r="E806" s="150"/>
      <c r="F806" s="151"/>
      <c r="G806" s="152"/>
      <c r="H806" s="153"/>
      <c r="I806" s="150"/>
      <c r="J806" s="151"/>
      <c r="K806" s="152"/>
      <c r="L806" s="153"/>
      <c r="M806" s="151"/>
      <c r="N806" s="155"/>
      <c r="O806" s="154"/>
      <c r="P806" s="151"/>
      <c r="Q806" s="152"/>
      <c r="R806" s="153"/>
      <c r="S806" s="150"/>
      <c r="T806" s="151"/>
      <c r="U806" s="152"/>
      <c r="V806" s="153"/>
      <c r="W806" s="150"/>
      <c r="X806" s="151"/>
      <c r="Y806" s="152"/>
      <c r="Z806" s="149"/>
      <c r="AA806" s="148"/>
      <c r="AB806" s="173"/>
      <c r="AC806" s="174"/>
      <c r="BI806" s="147" t="s">
        <v>38</v>
      </c>
      <c r="BJ806" s="130">
        <f t="shared" ref="BJ806:CK806" si="1247">B806/B808</f>
        <v>0</v>
      </c>
      <c r="BK806" s="131">
        <f t="shared" si="1247"/>
        <v>0</v>
      </c>
      <c r="BL806" s="132">
        <f t="shared" si="1247"/>
        <v>0</v>
      </c>
      <c r="BM806" s="133">
        <f t="shared" si="1247"/>
        <v>0</v>
      </c>
      <c r="BN806" s="130">
        <f t="shared" si="1247"/>
        <v>0</v>
      </c>
      <c r="BO806" s="131">
        <f t="shared" si="1247"/>
        <v>0</v>
      </c>
      <c r="BP806" s="132">
        <f t="shared" si="1247"/>
        <v>0</v>
      </c>
      <c r="BQ806" s="133">
        <f t="shared" si="1247"/>
        <v>0</v>
      </c>
      <c r="BR806" s="130">
        <f t="shared" si="1247"/>
        <v>0</v>
      </c>
      <c r="BS806" s="131">
        <f t="shared" si="1247"/>
        <v>0</v>
      </c>
      <c r="BT806" s="132">
        <f t="shared" si="1247"/>
        <v>0</v>
      </c>
      <c r="BU806" s="130">
        <f t="shared" si="1247"/>
        <v>0</v>
      </c>
      <c r="BV806" s="134">
        <f t="shared" si="1247"/>
        <v>0</v>
      </c>
      <c r="BW806" s="135">
        <f t="shared" si="1247"/>
        <v>0</v>
      </c>
      <c r="BX806" s="130">
        <f t="shared" si="1247"/>
        <v>0</v>
      </c>
      <c r="BY806" s="131">
        <f t="shared" si="1247"/>
        <v>0</v>
      </c>
      <c r="BZ806" s="132">
        <f t="shared" si="1247"/>
        <v>0</v>
      </c>
      <c r="CA806" s="133">
        <f t="shared" si="1247"/>
        <v>0</v>
      </c>
      <c r="CB806" s="130">
        <f t="shared" si="1247"/>
        <v>0</v>
      </c>
      <c r="CC806" s="131">
        <f t="shared" si="1247"/>
        <v>0</v>
      </c>
      <c r="CD806" s="132">
        <f t="shared" si="1247"/>
        <v>0</v>
      </c>
      <c r="CE806" s="133">
        <f t="shared" si="1247"/>
        <v>0</v>
      </c>
      <c r="CF806" s="130">
        <f t="shared" si="1247"/>
        <v>0</v>
      </c>
      <c r="CG806" s="131">
        <f t="shared" si="1247"/>
        <v>0</v>
      </c>
      <c r="CH806" s="132">
        <f t="shared" si="1247"/>
        <v>0</v>
      </c>
      <c r="CI806" s="130">
        <f t="shared" si="1247"/>
        <v>0</v>
      </c>
      <c r="CJ806" s="136">
        <f t="shared" si="1247"/>
        <v>0</v>
      </c>
      <c r="CK806" s="137">
        <f t="shared" si="1247"/>
        <v>0</v>
      </c>
    </row>
    <row r="807" spans="1:89" ht="14" thickBot="1">
      <c r="A807" s="138" t="s">
        <v>39</v>
      </c>
      <c r="B807" s="60"/>
      <c r="C807" s="61"/>
      <c r="D807" s="140"/>
      <c r="E807" s="141"/>
      <c r="F807" s="139"/>
      <c r="G807" s="142"/>
      <c r="H807" s="140"/>
      <c r="I807" s="141"/>
      <c r="J807" s="139"/>
      <c r="K807" s="142"/>
      <c r="L807" s="140"/>
      <c r="M807" s="139"/>
      <c r="N807" s="143"/>
      <c r="O807" s="144"/>
      <c r="P807" s="139"/>
      <c r="Q807" s="142"/>
      <c r="R807" s="140"/>
      <c r="S807" s="141"/>
      <c r="T807" s="139"/>
      <c r="U807" s="142"/>
      <c r="V807" s="140"/>
      <c r="W807" s="141"/>
      <c r="X807" s="139"/>
      <c r="Y807" s="142"/>
      <c r="Z807" s="145"/>
      <c r="AA807" s="146"/>
      <c r="AB807" s="173"/>
      <c r="AC807" s="174"/>
      <c r="BI807" s="138" t="s">
        <v>39</v>
      </c>
      <c r="BJ807" s="130">
        <f t="shared" ref="BJ807:CK807" si="1248">B807/B808</f>
        <v>0</v>
      </c>
      <c r="BK807" s="131">
        <f t="shared" si="1248"/>
        <v>0</v>
      </c>
      <c r="BL807" s="132">
        <f t="shared" si="1248"/>
        <v>0</v>
      </c>
      <c r="BM807" s="133">
        <f t="shared" si="1248"/>
        <v>0</v>
      </c>
      <c r="BN807" s="130">
        <f t="shared" si="1248"/>
        <v>0</v>
      </c>
      <c r="BO807" s="131">
        <f t="shared" si="1248"/>
        <v>0</v>
      </c>
      <c r="BP807" s="132">
        <f t="shared" si="1248"/>
        <v>0</v>
      </c>
      <c r="BQ807" s="133">
        <f t="shared" si="1248"/>
        <v>0</v>
      </c>
      <c r="BR807" s="130">
        <f t="shared" si="1248"/>
        <v>0</v>
      </c>
      <c r="BS807" s="131">
        <f t="shared" si="1248"/>
        <v>0</v>
      </c>
      <c r="BT807" s="132">
        <f t="shared" si="1248"/>
        <v>0</v>
      </c>
      <c r="BU807" s="130">
        <f t="shared" si="1248"/>
        <v>0</v>
      </c>
      <c r="BV807" s="134">
        <f t="shared" si="1248"/>
        <v>0</v>
      </c>
      <c r="BW807" s="135">
        <f t="shared" si="1248"/>
        <v>0</v>
      </c>
      <c r="BX807" s="130">
        <f t="shared" si="1248"/>
        <v>0</v>
      </c>
      <c r="BY807" s="131">
        <f t="shared" si="1248"/>
        <v>0</v>
      </c>
      <c r="BZ807" s="132">
        <f t="shared" si="1248"/>
        <v>0</v>
      </c>
      <c r="CA807" s="133">
        <f t="shared" si="1248"/>
        <v>0</v>
      </c>
      <c r="CB807" s="130">
        <f t="shared" si="1248"/>
        <v>0</v>
      </c>
      <c r="CC807" s="131">
        <f t="shared" si="1248"/>
        <v>0</v>
      </c>
      <c r="CD807" s="132">
        <f t="shared" si="1248"/>
        <v>0</v>
      </c>
      <c r="CE807" s="133">
        <f t="shared" si="1248"/>
        <v>0</v>
      </c>
      <c r="CF807" s="130">
        <f t="shared" si="1248"/>
        <v>0</v>
      </c>
      <c r="CG807" s="131">
        <f t="shared" si="1248"/>
        <v>0</v>
      </c>
      <c r="CH807" s="132">
        <f t="shared" si="1248"/>
        <v>0</v>
      </c>
      <c r="CI807" s="130">
        <f t="shared" si="1248"/>
        <v>0</v>
      </c>
      <c r="CJ807" s="136">
        <f t="shared" si="1248"/>
        <v>0</v>
      </c>
      <c r="CK807" s="137">
        <f t="shared" si="1248"/>
        <v>0</v>
      </c>
    </row>
    <row r="808" spans="1:89" ht="15" thickTop="1" thickBot="1">
      <c r="A808" s="243" t="s">
        <v>13</v>
      </c>
      <c r="B808" s="280">
        <f>SUM(B784:B807)</f>
        <v>56453</v>
      </c>
      <c r="C808" s="270">
        <f t="shared" ref="C808" si="1249">SUM(C784:C807)</f>
        <v>34863</v>
      </c>
      <c r="D808" s="267">
        <f t="shared" ref="D808" si="1250">SUM(D784:D807)</f>
        <v>23312</v>
      </c>
      <c r="E808" s="268">
        <f t="shared" ref="E808" si="1251">SUM(E784:E807)</f>
        <v>20825</v>
      </c>
      <c r="F808" s="271">
        <f t="shared" ref="F808" si="1252">SUM(F784:F807)</f>
        <v>12870</v>
      </c>
      <c r="G808" s="272">
        <f t="shared" ref="G808" si="1253">SUM(G784:G807)</f>
        <v>8230</v>
      </c>
      <c r="H808" s="267">
        <f t="shared" ref="H808" si="1254">SUM(H784:H807)</f>
        <v>27341</v>
      </c>
      <c r="I808" s="268">
        <f t="shared" ref="I808" si="1255">SUM(I784:I807)</f>
        <v>40555</v>
      </c>
      <c r="J808" s="271">
        <f t="shared" ref="J808" si="1256">SUM(J784:J807)</f>
        <v>6842</v>
      </c>
      <c r="K808" s="272">
        <f t="shared" ref="K808" si="1257">SUM(K784:K807)</f>
        <v>7933</v>
      </c>
      <c r="L808" s="267">
        <f t="shared" ref="L808" si="1258">SUM(L784:L807)</f>
        <v>12934</v>
      </c>
      <c r="M808" s="271">
        <f t="shared" ref="M808" si="1259">SUM(M784:M807)</f>
        <v>22625</v>
      </c>
      <c r="N808" s="273">
        <f t="shared" ref="N808" si="1260">SUM(N784:N807)</f>
        <v>27323</v>
      </c>
      <c r="O808" s="274">
        <f t="shared" ref="O808" si="1261">SUM(O784:O807)</f>
        <v>36233</v>
      </c>
      <c r="P808" s="271">
        <f t="shared" ref="P808" si="1262">SUM(P784:P807)</f>
        <v>17260</v>
      </c>
      <c r="Q808" s="272">
        <f t="shared" ref="Q808" si="1263">SUM(Q784:Q807)</f>
        <v>21163</v>
      </c>
      <c r="R808" s="267">
        <f t="shared" ref="R808" si="1264">SUM(R784:R807)</f>
        <v>21273</v>
      </c>
      <c r="S808" s="268">
        <f t="shared" ref="S808" si="1265">SUM(S784:S807)</f>
        <v>23994</v>
      </c>
      <c r="T808" s="271">
        <f t="shared" ref="T808" si="1266">SUM(T784:T807)</f>
        <v>10152</v>
      </c>
      <c r="U808" s="272">
        <f t="shared" ref="U808" si="1267">SUM(U784:U807)</f>
        <v>11958</v>
      </c>
      <c r="V808" s="267">
        <f t="shared" ref="V808" si="1268">SUM(V784:V807)</f>
        <v>27604</v>
      </c>
      <c r="W808" s="268">
        <f t="shared" ref="W808" si="1269">SUM(W784:W807)</f>
        <v>29821</v>
      </c>
      <c r="X808" s="271">
        <f t="shared" ref="X808" si="1270">SUM(X784:X807)</f>
        <v>24950</v>
      </c>
      <c r="Y808" s="272">
        <f t="shared" ref="Y808" si="1271">SUM(Y784:Y807)</f>
        <v>16011</v>
      </c>
      <c r="Z808" s="267">
        <f t="shared" ref="Z808" si="1272">SUM(Z784:Z807)</f>
        <v>56143</v>
      </c>
      <c r="AA808" s="268">
        <f t="shared" ref="AA808" si="1273">SUM(AA784:AA807)</f>
        <v>49812</v>
      </c>
      <c r="AB808" s="175">
        <f>SUM(AB784:AB807)</f>
        <v>324457</v>
      </c>
      <c r="AC808" s="176">
        <f>SUM(AC784:AC807)</f>
        <v>324023</v>
      </c>
      <c r="BI808" s="242" t="s">
        <v>13</v>
      </c>
      <c r="BJ808" s="156">
        <f>SUM(BJ784:BJ807)</f>
        <v>0.99999999999999989</v>
      </c>
      <c r="BK808" s="157">
        <f t="shared" ref="BK808:CK808" si="1274">SUM(BK784:BK807)</f>
        <v>1</v>
      </c>
      <c r="BL808" s="156">
        <f t="shared" si="1274"/>
        <v>1.0000000000000002</v>
      </c>
      <c r="BM808" s="157">
        <f t="shared" si="1274"/>
        <v>1</v>
      </c>
      <c r="BN808" s="156">
        <f t="shared" si="1274"/>
        <v>1.0000000000000002</v>
      </c>
      <c r="BO808" s="157">
        <f t="shared" si="1274"/>
        <v>1</v>
      </c>
      <c r="BP808" s="156">
        <f t="shared" si="1274"/>
        <v>1</v>
      </c>
      <c r="BQ808" s="157">
        <f t="shared" si="1274"/>
        <v>1</v>
      </c>
      <c r="BR808" s="156">
        <f t="shared" si="1274"/>
        <v>1</v>
      </c>
      <c r="BS808" s="157">
        <f t="shared" si="1274"/>
        <v>0.99999999999999989</v>
      </c>
      <c r="BT808" s="156">
        <f t="shared" si="1274"/>
        <v>0.99999999999999978</v>
      </c>
      <c r="BU808" s="157">
        <f t="shared" si="1274"/>
        <v>1</v>
      </c>
      <c r="BV808" s="156">
        <f t="shared" si="1274"/>
        <v>1</v>
      </c>
      <c r="BW808" s="157">
        <f t="shared" si="1274"/>
        <v>1</v>
      </c>
      <c r="BX808" s="156">
        <f t="shared" si="1274"/>
        <v>0.99999999999999989</v>
      </c>
      <c r="BY808" s="157">
        <f t="shared" si="1274"/>
        <v>1</v>
      </c>
      <c r="BZ808" s="156">
        <f t="shared" si="1274"/>
        <v>1</v>
      </c>
      <c r="CA808" s="157">
        <f t="shared" si="1274"/>
        <v>1</v>
      </c>
      <c r="CB808" s="156">
        <f t="shared" si="1274"/>
        <v>1</v>
      </c>
      <c r="CC808" s="157">
        <f t="shared" si="1274"/>
        <v>1</v>
      </c>
      <c r="CD808" s="156">
        <f t="shared" si="1274"/>
        <v>1</v>
      </c>
      <c r="CE808" s="157">
        <f t="shared" si="1274"/>
        <v>0.99999999999999989</v>
      </c>
      <c r="CF808" s="156">
        <f t="shared" si="1274"/>
        <v>0.99999999999999978</v>
      </c>
      <c r="CG808" s="157">
        <f t="shared" si="1274"/>
        <v>1</v>
      </c>
      <c r="CH808" s="156">
        <f t="shared" si="1274"/>
        <v>1</v>
      </c>
      <c r="CI808" s="157">
        <f t="shared" si="1274"/>
        <v>0.99999999999999989</v>
      </c>
      <c r="CJ808" s="156">
        <f t="shared" si="1274"/>
        <v>1</v>
      </c>
      <c r="CK808" s="157">
        <f t="shared" si="1274"/>
        <v>1</v>
      </c>
    </row>
    <row r="809" spans="1:89" ht="14" thickTop="1">
      <c r="A809" s="190"/>
    </row>
    <row r="810" spans="1:89">
      <c r="A810" s="237"/>
    </row>
    <row r="811" spans="1:89">
      <c r="A811" s="318">
        <f>+A780+1</f>
        <v>43551</v>
      </c>
      <c r="B811" s="318"/>
      <c r="C811" s="318"/>
      <c r="D811" s="318"/>
      <c r="BI811" s="317">
        <f>+BI749+2</f>
        <v>43551</v>
      </c>
      <c r="BJ811" s="317"/>
      <c r="BK811" s="317"/>
      <c r="BL811" s="317"/>
    </row>
    <row r="812" spans="1:89" ht="14" thickBot="1">
      <c r="AE812" s="246" t="s">
        <v>87</v>
      </c>
    </row>
    <row r="813" spans="1:89" ht="15" thickTop="1" thickBot="1">
      <c r="A813" s="315" t="s">
        <v>0</v>
      </c>
      <c r="B813" s="309" t="s">
        <v>1</v>
      </c>
      <c r="C813" s="310"/>
      <c r="D813" s="309" t="s">
        <v>2</v>
      </c>
      <c r="E813" s="310"/>
      <c r="F813" s="309" t="s">
        <v>3</v>
      </c>
      <c r="G813" s="310"/>
      <c r="H813" s="309" t="s">
        <v>4</v>
      </c>
      <c r="I813" s="310"/>
      <c r="J813" s="309" t="s">
        <v>5</v>
      </c>
      <c r="K813" s="310"/>
      <c r="L813" s="309" t="s">
        <v>6</v>
      </c>
      <c r="M813" s="310"/>
      <c r="N813" s="309" t="s">
        <v>7</v>
      </c>
      <c r="O813" s="310"/>
      <c r="P813" s="309" t="s">
        <v>8</v>
      </c>
      <c r="Q813" s="310"/>
      <c r="R813" s="309" t="s">
        <v>9</v>
      </c>
      <c r="S813" s="310"/>
      <c r="T813" s="309" t="s">
        <v>10</v>
      </c>
      <c r="U813" s="310"/>
      <c r="V813" s="309" t="s">
        <v>11</v>
      </c>
      <c r="W813" s="310"/>
      <c r="X813" s="309" t="s">
        <v>12</v>
      </c>
      <c r="Y813" s="310"/>
      <c r="Z813" s="311" t="s">
        <v>40</v>
      </c>
      <c r="AA813" s="312"/>
      <c r="AB813" s="313" t="s">
        <v>41</v>
      </c>
      <c r="AC813" s="314"/>
      <c r="AE813" s="315" t="s">
        <v>0</v>
      </c>
      <c r="AF813" s="309" t="s">
        <v>1</v>
      </c>
      <c r="AG813" s="310"/>
      <c r="AH813" s="309" t="s">
        <v>2</v>
      </c>
      <c r="AI813" s="310"/>
      <c r="AJ813" s="309" t="s">
        <v>3</v>
      </c>
      <c r="AK813" s="310"/>
      <c r="AL813" s="309" t="s">
        <v>4</v>
      </c>
      <c r="AM813" s="310"/>
      <c r="AN813" s="309" t="s">
        <v>5</v>
      </c>
      <c r="AO813" s="310"/>
      <c r="AP813" s="309" t="s">
        <v>6</v>
      </c>
      <c r="AQ813" s="310"/>
      <c r="AR813" s="309" t="s">
        <v>7</v>
      </c>
      <c r="AS813" s="310"/>
      <c r="AT813" s="309" t="s">
        <v>8</v>
      </c>
      <c r="AU813" s="310"/>
      <c r="AV813" s="309" t="s">
        <v>9</v>
      </c>
      <c r="AW813" s="310"/>
      <c r="AX813" s="309" t="s">
        <v>10</v>
      </c>
      <c r="AY813" s="310"/>
      <c r="AZ813" s="309" t="s">
        <v>11</v>
      </c>
      <c r="BA813" s="310"/>
      <c r="BB813" s="309" t="s">
        <v>12</v>
      </c>
      <c r="BC813" s="310"/>
      <c r="BD813" s="311" t="s">
        <v>40</v>
      </c>
      <c r="BE813" s="312"/>
      <c r="BF813" s="313" t="s">
        <v>41</v>
      </c>
      <c r="BG813" s="314"/>
      <c r="BI813" s="315" t="s">
        <v>0</v>
      </c>
      <c r="BJ813" s="309" t="s">
        <v>1</v>
      </c>
      <c r="BK813" s="310"/>
      <c r="BL813" s="309" t="s">
        <v>2</v>
      </c>
      <c r="BM813" s="310"/>
      <c r="BN813" s="309" t="s">
        <v>3</v>
      </c>
      <c r="BO813" s="310"/>
      <c r="BP813" s="309" t="s">
        <v>4</v>
      </c>
      <c r="BQ813" s="310"/>
      <c r="BR813" s="309" t="s">
        <v>5</v>
      </c>
      <c r="BS813" s="310"/>
      <c r="BT813" s="309" t="s">
        <v>6</v>
      </c>
      <c r="BU813" s="310"/>
      <c r="BV813" s="309" t="s">
        <v>7</v>
      </c>
      <c r="BW813" s="310"/>
      <c r="BX813" s="309" t="s">
        <v>8</v>
      </c>
      <c r="BY813" s="310"/>
      <c r="BZ813" s="309" t="s">
        <v>9</v>
      </c>
      <c r="CA813" s="310"/>
      <c r="CB813" s="309" t="s">
        <v>10</v>
      </c>
      <c r="CC813" s="310"/>
      <c r="CD813" s="309" t="s">
        <v>11</v>
      </c>
      <c r="CE813" s="310"/>
      <c r="CF813" s="309" t="s">
        <v>12</v>
      </c>
      <c r="CG813" s="310"/>
      <c r="CH813" s="311" t="s">
        <v>40</v>
      </c>
      <c r="CI813" s="312"/>
      <c r="CJ813" s="309" t="s">
        <v>41</v>
      </c>
      <c r="CK813" s="310"/>
    </row>
    <row r="814" spans="1:89" ht="15" thickTop="1" thickBot="1">
      <c r="A814" s="316"/>
      <c r="B814" s="117" t="s">
        <v>14</v>
      </c>
      <c r="C814" s="118" t="s">
        <v>15</v>
      </c>
      <c r="D814" s="119" t="s">
        <v>14</v>
      </c>
      <c r="E814" s="120" t="s">
        <v>15</v>
      </c>
      <c r="F814" s="117" t="s">
        <v>14</v>
      </c>
      <c r="G814" s="118" t="s">
        <v>15</v>
      </c>
      <c r="H814" s="119" t="s">
        <v>14</v>
      </c>
      <c r="I814" s="120" t="s">
        <v>15</v>
      </c>
      <c r="J814" s="117" t="s">
        <v>14</v>
      </c>
      <c r="K814" s="118" t="s">
        <v>15</v>
      </c>
      <c r="L814" s="119" t="s">
        <v>14</v>
      </c>
      <c r="M814" s="117" t="s">
        <v>15</v>
      </c>
      <c r="N814" s="121" t="s">
        <v>14</v>
      </c>
      <c r="O814" s="122" t="s">
        <v>15</v>
      </c>
      <c r="P814" s="117" t="s">
        <v>14</v>
      </c>
      <c r="Q814" s="118" t="s">
        <v>15</v>
      </c>
      <c r="R814" s="119" t="s">
        <v>14</v>
      </c>
      <c r="S814" s="120" t="s">
        <v>15</v>
      </c>
      <c r="T814" s="117" t="s">
        <v>14</v>
      </c>
      <c r="U814" s="118" t="s">
        <v>15</v>
      </c>
      <c r="V814" s="119" t="s">
        <v>14</v>
      </c>
      <c r="W814" s="120" t="s">
        <v>15</v>
      </c>
      <c r="X814" s="117" t="s">
        <v>14</v>
      </c>
      <c r="Y814" s="118" t="s">
        <v>15</v>
      </c>
      <c r="Z814" s="28" t="s">
        <v>14</v>
      </c>
      <c r="AA814" s="123" t="s">
        <v>15</v>
      </c>
      <c r="AB814" s="177" t="s">
        <v>14</v>
      </c>
      <c r="AC814" s="178" t="s">
        <v>15</v>
      </c>
      <c r="AE814" s="316"/>
      <c r="AF814" s="117" t="s">
        <v>14</v>
      </c>
      <c r="AG814" s="118" t="s">
        <v>15</v>
      </c>
      <c r="AH814" s="119" t="s">
        <v>14</v>
      </c>
      <c r="AI814" s="120" t="s">
        <v>15</v>
      </c>
      <c r="AJ814" s="117" t="s">
        <v>14</v>
      </c>
      <c r="AK814" s="118" t="s">
        <v>15</v>
      </c>
      <c r="AL814" s="119" t="s">
        <v>14</v>
      </c>
      <c r="AM814" s="120" t="s">
        <v>15</v>
      </c>
      <c r="AN814" s="117" t="s">
        <v>14</v>
      </c>
      <c r="AO814" s="118" t="s">
        <v>15</v>
      </c>
      <c r="AP814" s="119" t="s">
        <v>14</v>
      </c>
      <c r="AQ814" s="117" t="s">
        <v>15</v>
      </c>
      <c r="AR814" s="121" t="s">
        <v>14</v>
      </c>
      <c r="AS814" s="122" t="s">
        <v>15</v>
      </c>
      <c r="AT814" s="117" t="s">
        <v>14</v>
      </c>
      <c r="AU814" s="118" t="s">
        <v>15</v>
      </c>
      <c r="AV814" s="119" t="s">
        <v>14</v>
      </c>
      <c r="AW814" s="120" t="s">
        <v>15</v>
      </c>
      <c r="AX814" s="117" t="s">
        <v>14</v>
      </c>
      <c r="AY814" s="118" t="s">
        <v>15</v>
      </c>
      <c r="AZ814" s="119" t="s">
        <v>14</v>
      </c>
      <c r="BA814" s="120" t="s">
        <v>15</v>
      </c>
      <c r="BB814" s="117" t="s">
        <v>14</v>
      </c>
      <c r="BC814" s="118" t="s">
        <v>15</v>
      </c>
      <c r="BD814" s="28" t="s">
        <v>14</v>
      </c>
      <c r="BE814" s="123" t="s">
        <v>15</v>
      </c>
      <c r="BF814" s="177" t="s">
        <v>14</v>
      </c>
      <c r="BG814" s="178" t="s">
        <v>15</v>
      </c>
      <c r="BI814" s="316"/>
      <c r="BJ814" s="117" t="s">
        <v>14</v>
      </c>
      <c r="BK814" s="118" t="s">
        <v>15</v>
      </c>
      <c r="BL814" s="119" t="s">
        <v>14</v>
      </c>
      <c r="BM814" s="120" t="s">
        <v>15</v>
      </c>
      <c r="BN814" s="117" t="s">
        <v>14</v>
      </c>
      <c r="BO814" s="118" t="s">
        <v>15</v>
      </c>
      <c r="BP814" s="119" t="s">
        <v>14</v>
      </c>
      <c r="BQ814" s="120" t="s">
        <v>15</v>
      </c>
      <c r="BR814" s="117" t="s">
        <v>14</v>
      </c>
      <c r="BS814" s="118" t="s">
        <v>15</v>
      </c>
      <c r="BT814" s="119" t="s">
        <v>14</v>
      </c>
      <c r="BU814" s="117" t="s">
        <v>15</v>
      </c>
      <c r="BV814" s="121" t="s">
        <v>14</v>
      </c>
      <c r="BW814" s="122" t="s">
        <v>15</v>
      </c>
      <c r="BX814" s="117" t="s">
        <v>14</v>
      </c>
      <c r="BY814" s="118" t="s">
        <v>15</v>
      </c>
      <c r="BZ814" s="119" t="s">
        <v>14</v>
      </c>
      <c r="CA814" s="120" t="s">
        <v>15</v>
      </c>
      <c r="CB814" s="117" t="s">
        <v>14</v>
      </c>
      <c r="CC814" s="118" t="s">
        <v>15</v>
      </c>
      <c r="CD814" s="119" t="s">
        <v>14</v>
      </c>
      <c r="CE814" s="120" t="s">
        <v>15</v>
      </c>
      <c r="CF814" s="117" t="s">
        <v>14</v>
      </c>
      <c r="CG814" s="118" t="s">
        <v>15</v>
      </c>
      <c r="CH814" s="28" t="s">
        <v>14</v>
      </c>
      <c r="CI814" s="123" t="s">
        <v>15</v>
      </c>
      <c r="CJ814" s="121" t="s">
        <v>14</v>
      </c>
      <c r="CK814" s="122" t="s">
        <v>15</v>
      </c>
    </row>
    <row r="815" spans="1:89" ht="14" thickTop="1">
      <c r="A815" s="126" t="s">
        <v>16</v>
      </c>
      <c r="B815" s="127"/>
      <c r="C815" s="189"/>
      <c r="D815" s="128"/>
      <c r="E815" s="181"/>
      <c r="F815" s="127"/>
      <c r="G815" s="129"/>
      <c r="H815" s="128"/>
      <c r="I815" s="181"/>
      <c r="J815" s="127"/>
      <c r="K815" s="129"/>
      <c r="L815" s="128"/>
      <c r="M815" s="127"/>
      <c r="N815" s="180"/>
      <c r="O815" s="182"/>
      <c r="P815" s="127"/>
      <c r="Q815" s="129"/>
      <c r="R815" s="128"/>
      <c r="S815" s="181"/>
      <c r="T815" s="127"/>
      <c r="U815" s="129"/>
      <c r="V815" s="128"/>
      <c r="W815" s="181"/>
      <c r="X815" s="127"/>
      <c r="Y815" s="129"/>
      <c r="Z815" s="187"/>
      <c r="AA815" s="188"/>
      <c r="AB815" s="171">
        <f>B815+D815+F815+H815+J815+L815+N815+P815+R815+T815+V815+X815+Z815</f>
        <v>0</v>
      </c>
      <c r="AC815" s="172">
        <f>C815+E815+G815+I815+K815+M815+O815+Q815+S815+U815+W815+Y815+AA815</f>
        <v>0</v>
      </c>
      <c r="AE815" s="254" t="str">
        <f>$AE$9</f>
        <v>07:00 - 07:59</v>
      </c>
      <c r="AF815" s="127">
        <f>SUMIF($A$9:$A$32,$AE815,B$815:B$838)</f>
        <v>6459</v>
      </c>
      <c r="AG815" s="189">
        <f t="shared" ref="AG815:BE817" si="1275">SUMIF($A$9:$A$32,$AE815,C$815:C$838)</f>
        <v>1138</v>
      </c>
      <c r="AH815" s="128">
        <f t="shared" si="1275"/>
        <v>2037</v>
      </c>
      <c r="AI815" s="181">
        <f t="shared" si="1275"/>
        <v>1418</v>
      </c>
      <c r="AJ815" s="127">
        <f t="shared" si="1275"/>
        <v>993</v>
      </c>
      <c r="AK815" s="129">
        <f t="shared" si="1275"/>
        <v>610</v>
      </c>
      <c r="AL815" s="128">
        <f t="shared" si="1275"/>
        <v>1265</v>
      </c>
      <c r="AM815" s="181">
        <f t="shared" si="1275"/>
        <v>1841</v>
      </c>
      <c r="AN815" s="127">
        <f t="shared" si="1275"/>
        <v>425</v>
      </c>
      <c r="AO815" s="129">
        <f t="shared" si="1275"/>
        <v>730</v>
      </c>
      <c r="AP815" s="128">
        <f t="shared" si="1275"/>
        <v>527</v>
      </c>
      <c r="AQ815" s="127">
        <f t="shared" si="1275"/>
        <v>2026</v>
      </c>
      <c r="AR815" s="180">
        <f t="shared" si="1275"/>
        <v>1815</v>
      </c>
      <c r="AS815" s="182">
        <f t="shared" si="1275"/>
        <v>2613</v>
      </c>
      <c r="AT815" s="127">
        <f t="shared" si="1275"/>
        <v>1481</v>
      </c>
      <c r="AU815" s="129">
        <f t="shared" si="1275"/>
        <v>1460</v>
      </c>
      <c r="AV815" s="128">
        <f t="shared" si="1275"/>
        <v>1750</v>
      </c>
      <c r="AW815" s="181">
        <f t="shared" si="1275"/>
        <v>1430</v>
      </c>
      <c r="AX815" s="127">
        <f t="shared" si="1275"/>
        <v>345</v>
      </c>
      <c r="AY815" s="129">
        <f t="shared" si="1275"/>
        <v>1447</v>
      </c>
      <c r="AZ815" s="128">
        <f t="shared" si="1275"/>
        <v>1053</v>
      </c>
      <c r="BA815" s="181">
        <f t="shared" si="1275"/>
        <v>2127</v>
      </c>
      <c r="BB815" s="127">
        <f t="shared" si="1275"/>
        <v>1501</v>
      </c>
      <c r="BC815" s="129">
        <f t="shared" si="1275"/>
        <v>1495</v>
      </c>
      <c r="BD815" s="187">
        <f t="shared" si="1275"/>
        <v>4499</v>
      </c>
      <c r="BE815" s="188">
        <f t="shared" si="1275"/>
        <v>2499</v>
      </c>
      <c r="BF815" s="171">
        <f>AF815+AH815+AJ815+AL815+AN815+AP815+AR815+AT815+AV815+AX815+AZ815+BB815+BD815</f>
        <v>24150</v>
      </c>
      <c r="BG815" s="172">
        <f>AG815+AI815+AK815+AM815+AO815+AQ815+AS815+AU815+AW815+AY815+BA815+BC815+BE815</f>
        <v>20834</v>
      </c>
      <c r="BI815" s="126" t="s">
        <v>16</v>
      </c>
      <c r="BJ815" s="130">
        <f t="shared" ref="BJ815:CK815" si="1276">B815/B839</f>
        <v>0</v>
      </c>
      <c r="BK815" s="131">
        <f t="shared" si="1276"/>
        <v>0</v>
      </c>
      <c r="BL815" s="132">
        <f t="shared" si="1276"/>
        <v>0</v>
      </c>
      <c r="BM815" s="133">
        <f t="shared" si="1276"/>
        <v>0</v>
      </c>
      <c r="BN815" s="130">
        <f t="shared" si="1276"/>
        <v>0</v>
      </c>
      <c r="BO815" s="131">
        <f t="shared" si="1276"/>
        <v>0</v>
      </c>
      <c r="BP815" s="132">
        <f t="shared" si="1276"/>
        <v>0</v>
      </c>
      <c r="BQ815" s="133">
        <f t="shared" si="1276"/>
        <v>0</v>
      </c>
      <c r="BR815" s="130">
        <f t="shared" si="1276"/>
        <v>0</v>
      </c>
      <c r="BS815" s="131">
        <f t="shared" si="1276"/>
        <v>0</v>
      </c>
      <c r="BT815" s="132">
        <f t="shared" si="1276"/>
        <v>0</v>
      </c>
      <c r="BU815" s="130">
        <f t="shared" si="1276"/>
        <v>0</v>
      </c>
      <c r="BV815" s="134">
        <f t="shared" si="1276"/>
        <v>0</v>
      </c>
      <c r="BW815" s="135">
        <f t="shared" si="1276"/>
        <v>0</v>
      </c>
      <c r="BX815" s="130">
        <f t="shared" si="1276"/>
        <v>0</v>
      </c>
      <c r="BY815" s="131">
        <f t="shared" si="1276"/>
        <v>0</v>
      </c>
      <c r="BZ815" s="132">
        <f t="shared" si="1276"/>
        <v>0</v>
      </c>
      <c r="CA815" s="133">
        <f t="shared" si="1276"/>
        <v>0</v>
      </c>
      <c r="CB815" s="130">
        <f t="shared" si="1276"/>
        <v>0</v>
      </c>
      <c r="CC815" s="131">
        <f t="shared" si="1276"/>
        <v>0</v>
      </c>
      <c r="CD815" s="132">
        <f t="shared" si="1276"/>
        <v>0</v>
      </c>
      <c r="CE815" s="133">
        <f t="shared" si="1276"/>
        <v>0</v>
      </c>
      <c r="CF815" s="130">
        <f t="shared" si="1276"/>
        <v>0</v>
      </c>
      <c r="CG815" s="131">
        <f t="shared" si="1276"/>
        <v>0</v>
      </c>
      <c r="CH815" s="132">
        <f t="shared" si="1276"/>
        <v>0</v>
      </c>
      <c r="CI815" s="130">
        <f t="shared" si="1276"/>
        <v>0</v>
      </c>
      <c r="CJ815" s="136">
        <f t="shared" si="1276"/>
        <v>0</v>
      </c>
      <c r="CK815" s="137">
        <f t="shared" si="1276"/>
        <v>0</v>
      </c>
    </row>
    <row r="816" spans="1:89">
      <c r="A816" s="138" t="s">
        <v>17</v>
      </c>
      <c r="B816" s="192">
        <v>605</v>
      </c>
      <c r="C816" s="193">
        <v>0</v>
      </c>
      <c r="D816" s="194">
        <v>206</v>
      </c>
      <c r="E816" s="195">
        <v>0</v>
      </c>
      <c r="F816" s="192">
        <v>80</v>
      </c>
      <c r="G816" s="196">
        <v>0</v>
      </c>
      <c r="H816" s="194">
        <v>280</v>
      </c>
      <c r="I816" s="195">
        <v>9</v>
      </c>
      <c r="J816" s="192">
        <v>9</v>
      </c>
      <c r="K816" s="196">
        <v>4</v>
      </c>
      <c r="L816" s="194">
        <v>8</v>
      </c>
      <c r="M816" s="192">
        <v>0</v>
      </c>
      <c r="N816" s="197">
        <v>32</v>
      </c>
      <c r="O816" s="198">
        <v>0</v>
      </c>
      <c r="P816" s="192">
        <v>21</v>
      </c>
      <c r="Q816" s="196">
        <v>0</v>
      </c>
      <c r="R816" s="194">
        <v>8</v>
      </c>
      <c r="S816" s="195">
        <v>0</v>
      </c>
      <c r="T816" s="192">
        <v>0</v>
      </c>
      <c r="U816" s="196">
        <v>0</v>
      </c>
      <c r="V816" s="194">
        <v>0</v>
      </c>
      <c r="W816" s="195">
        <v>0</v>
      </c>
      <c r="X816" s="192">
        <v>0</v>
      </c>
      <c r="Y816" s="196">
        <v>0</v>
      </c>
      <c r="Z816" s="194">
        <v>0</v>
      </c>
      <c r="AA816" s="192">
        <v>0</v>
      </c>
      <c r="AB816" s="173">
        <f>B816+D816+F816+H816+J816+L816+N816+P816+R816+T816+V816+X816+Z816</f>
        <v>1249</v>
      </c>
      <c r="AC816" s="174">
        <f t="shared" ref="AC816:AC835" si="1277">C816+E816+G816+I816+K816+M816+O816+Q816+S816+U816+W816+Y816+AA816</f>
        <v>13</v>
      </c>
      <c r="AE816" s="255" t="str">
        <f>$AE$10</f>
        <v>08:00 - 08:59</v>
      </c>
      <c r="AF816" s="127">
        <f>SUMIF($A$9:$A$32,$AE816,B$815:B$838)</f>
        <v>4847</v>
      </c>
      <c r="AG816" s="193">
        <f t="shared" si="1275"/>
        <v>1259</v>
      </c>
      <c r="AH816" s="194">
        <f t="shared" si="1275"/>
        <v>1670</v>
      </c>
      <c r="AI816" s="195">
        <f t="shared" si="1275"/>
        <v>1282</v>
      </c>
      <c r="AJ816" s="192">
        <f t="shared" si="1275"/>
        <v>723</v>
      </c>
      <c r="AK816" s="196">
        <f t="shared" si="1275"/>
        <v>662</v>
      </c>
      <c r="AL816" s="194">
        <f t="shared" si="1275"/>
        <v>1035</v>
      </c>
      <c r="AM816" s="195">
        <f t="shared" si="1275"/>
        <v>1756</v>
      </c>
      <c r="AN816" s="192">
        <f t="shared" si="1275"/>
        <v>393</v>
      </c>
      <c r="AO816" s="196">
        <f t="shared" si="1275"/>
        <v>707</v>
      </c>
      <c r="AP816" s="194">
        <f t="shared" si="1275"/>
        <v>505</v>
      </c>
      <c r="AQ816" s="192">
        <f t="shared" si="1275"/>
        <v>2650</v>
      </c>
      <c r="AR816" s="197">
        <f t="shared" si="1275"/>
        <v>1649</v>
      </c>
      <c r="AS816" s="198">
        <f t="shared" si="1275"/>
        <v>2976</v>
      </c>
      <c r="AT816" s="192">
        <f t="shared" si="1275"/>
        <v>1226</v>
      </c>
      <c r="AU816" s="196">
        <f t="shared" si="1275"/>
        <v>1476</v>
      </c>
      <c r="AV816" s="194">
        <f t="shared" si="1275"/>
        <v>1689</v>
      </c>
      <c r="AW816" s="195">
        <f t="shared" si="1275"/>
        <v>1514</v>
      </c>
      <c r="AX816" s="192">
        <f t="shared" si="1275"/>
        <v>304</v>
      </c>
      <c r="AY816" s="196">
        <f t="shared" si="1275"/>
        <v>1933</v>
      </c>
      <c r="AZ816" s="194">
        <f t="shared" si="1275"/>
        <v>933</v>
      </c>
      <c r="BA816" s="195">
        <f t="shared" si="1275"/>
        <v>2965</v>
      </c>
      <c r="BB816" s="192">
        <f t="shared" si="1275"/>
        <v>1324</v>
      </c>
      <c r="BC816" s="196">
        <f t="shared" si="1275"/>
        <v>1910</v>
      </c>
      <c r="BD816" s="194">
        <f t="shared" si="1275"/>
        <v>4587</v>
      </c>
      <c r="BE816" s="192">
        <f t="shared" si="1275"/>
        <v>2444</v>
      </c>
      <c r="BF816" s="173">
        <f>SUM(AF816,AH816,AJ816,AL816,AN816,AP816,AR816,AT816,AV816,AX816,AZ816,BB816,BD816)</f>
        <v>20885</v>
      </c>
      <c r="BG816" s="174">
        <f>SUM(AG816,AI816,AK816,AM816,AO816,AQ816,AS816,AU816,AW816,AY816,BA816,BC816,BE816)</f>
        <v>23534</v>
      </c>
      <c r="BI816" s="138" t="s">
        <v>17</v>
      </c>
      <c r="BJ816" s="130">
        <f t="shared" ref="BJ816:CK816" si="1278">B816/B839</f>
        <v>1.0610684345294469E-2</v>
      </c>
      <c r="BK816" s="131">
        <f t="shared" si="1278"/>
        <v>0</v>
      </c>
      <c r="BL816" s="132">
        <f t="shared" si="1278"/>
        <v>8.5844063841313493E-3</v>
      </c>
      <c r="BM816" s="133">
        <f t="shared" si="1278"/>
        <v>0</v>
      </c>
      <c r="BN816" s="130">
        <f t="shared" si="1278"/>
        <v>6.6230648232469573E-3</v>
      </c>
      <c r="BO816" s="131">
        <f t="shared" si="1278"/>
        <v>0</v>
      </c>
      <c r="BP816" s="132">
        <f t="shared" si="1278"/>
        <v>9.9354197714853452E-3</v>
      </c>
      <c r="BQ816" s="133">
        <f t="shared" si="1278"/>
        <v>2.2032902467685077E-4</v>
      </c>
      <c r="BR816" s="130">
        <f t="shared" si="1278"/>
        <v>1.5485203028217482E-3</v>
      </c>
      <c r="BS816" s="131">
        <f t="shared" si="1278"/>
        <v>5.7828538383692351E-4</v>
      </c>
      <c r="BT816" s="132">
        <f t="shared" si="1278"/>
        <v>6.485084306095979E-4</v>
      </c>
      <c r="BU816" s="130">
        <f t="shared" si="1278"/>
        <v>0</v>
      </c>
      <c r="BV816" s="134">
        <f t="shared" si="1278"/>
        <v>1.1794191360754828E-3</v>
      </c>
      <c r="BW816" s="135">
        <f t="shared" si="1278"/>
        <v>0</v>
      </c>
      <c r="BX816" s="130">
        <f t="shared" si="1278"/>
        <v>1.2399622106754843E-3</v>
      </c>
      <c r="BY816" s="131">
        <f t="shared" si="1278"/>
        <v>0</v>
      </c>
      <c r="BZ816" s="132">
        <f t="shared" si="1278"/>
        <v>3.7680749846921951E-4</v>
      </c>
      <c r="CA816" s="133">
        <f t="shared" si="1278"/>
        <v>0</v>
      </c>
      <c r="CB816" s="130">
        <f t="shared" si="1278"/>
        <v>0</v>
      </c>
      <c r="CC816" s="131">
        <f t="shared" si="1278"/>
        <v>0</v>
      </c>
      <c r="CD816" s="132">
        <f t="shared" si="1278"/>
        <v>0</v>
      </c>
      <c r="CE816" s="133">
        <f t="shared" si="1278"/>
        <v>0</v>
      </c>
      <c r="CF816" s="130">
        <f t="shared" si="1278"/>
        <v>0</v>
      </c>
      <c r="CG816" s="131">
        <f t="shared" si="1278"/>
        <v>0</v>
      </c>
      <c r="CH816" s="132">
        <f t="shared" si="1278"/>
        <v>0</v>
      </c>
      <c r="CI816" s="130">
        <f t="shared" si="1278"/>
        <v>0</v>
      </c>
      <c r="CJ816" s="136">
        <f t="shared" si="1278"/>
        <v>3.8833562893893273E-3</v>
      </c>
      <c r="CK816" s="137">
        <f t="shared" si="1278"/>
        <v>4.0481417472402575E-5</v>
      </c>
    </row>
    <row r="817" spans="1:89" ht="14" thickBot="1">
      <c r="A817" s="147" t="s">
        <v>18</v>
      </c>
      <c r="B817" s="199">
        <v>3554</v>
      </c>
      <c r="C817" s="200">
        <v>0</v>
      </c>
      <c r="D817" s="201">
        <v>1295</v>
      </c>
      <c r="E817" s="202">
        <v>1</v>
      </c>
      <c r="F817" s="199">
        <v>502</v>
      </c>
      <c r="G817" s="203">
        <v>2</v>
      </c>
      <c r="H817" s="201">
        <v>1370</v>
      </c>
      <c r="I817" s="202">
        <v>115</v>
      </c>
      <c r="J817" s="199">
        <v>106</v>
      </c>
      <c r="K817" s="203">
        <v>60</v>
      </c>
      <c r="L817" s="201">
        <v>91</v>
      </c>
      <c r="M817" s="199">
        <v>495</v>
      </c>
      <c r="N817" s="204">
        <v>587</v>
      </c>
      <c r="O817" s="205">
        <v>735</v>
      </c>
      <c r="P817" s="199">
        <v>354</v>
      </c>
      <c r="Q817" s="203">
        <v>446</v>
      </c>
      <c r="R817" s="201">
        <v>502</v>
      </c>
      <c r="S817" s="202">
        <v>502</v>
      </c>
      <c r="T817" s="199">
        <v>88</v>
      </c>
      <c r="U817" s="203">
        <v>361</v>
      </c>
      <c r="V817" s="201">
        <v>359</v>
      </c>
      <c r="W817" s="202">
        <v>823</v>
      </c>
      <c r="X817" s="199">
        <v>471</v>
      </c>
      <c r="Y817" s="203">
        <v>564</v>
      </c>
      <c r="Z817" s="201">
        <v>1339</v>
      </c>
      <c r="AA817" s="199">
        <v>872</v>
      </c>
      <c r="AB817" s="173">
        <f>B817+D817+F817+H817+J817+L817+N817+P817+R817+T817+V817+X817+Z817</f>
        <v>10618</v>
      </c>
      <c r="AC817" s="174">
        <f t="shared" si="1277"/>
        <v>4976</v>
      </c>
      <c r="AE817" s="254" t="str">
        <f>$AE$11</f>
        <v>09:00 - 09:59</v>
      </c>
      <c r="AF817" s="127">
        <f>SUMIF($A$9:$A$32,$AE817,B$815:B$838)</f>
        <v>4801</v>
      </c>
      <c r="AG817" s="200">
        <f t="shared" si="1275"/>
        <v>1264</v>
      </c>
      <c r="AH817" s="201">
        <f t="shared" si="1275"/>
        <v>1552</v>
      </c>
      <c r="AI817" s="202">
        <f t="shared" si="1275"/>
        <v>1110</v>
      </c>
      <c r="AJ817" s="199">
        <f t="shared" si="1275"/>
        <v>716</v>
      </c>
      <c r="AK817" s="203">
        <f t="shared" si="1275"/>
        <v>534</v>
      </c>
      <c r="AL817" s="201">
        <f t="shared" si="1275"/>
        <v>1518</v>
      </c>
      <c r="AM817" s="202">
        <f t="shared" si="1275"/>
        <v>1738</v>
      </c>
      <c r="AN817" s="199">
        <f t="shared" si="1275"/>
        <v>363</v>
      </c>
      <c r="AO817" s="203">
        <f t="shared" si="1275"/>
        <v>783</v>
      </c>
      <c r="AP817" s="201">
        <f t="shared" si="1275"/>
        <v>517</v>
      </c>
      <c r="AQ817" s="199">
        <f t="shared" si="1275"/>
        <v>2307</v>
      </c>
      <c r="AR817" s="204">
        <f t="shared" si="1275"/>
        <v>1448</v>
      </c>
      <c r="AS817" s="205">
        <f t="shared" si="1275"/>
        <v>3151</v>
      </c>
      <c r="AT817" s="199">
        <f t="shared" si="1275"/>
        <v>1003</v>
      </c>
      <c r="AU817" s="203">
        <f t="shared" si="1275"/>
        <v>1574</v>
      </c>
      <c r="AV817" s="201">
        <f t="shared" si="1275"/>
        <v>1383</v>
      </c>
      <c r="AW817" s="202">
        <f t="shared" si="1275"/>
        <v>1390</v>
      </c>
      <c r="AX817" s="199">
        <f t="shared" si="1275"/>
        <v>326</v>
      </c>
      <c r="AY817" s="203">
        <f t="shared" si="1275"/>
        <v>930</v>
      </c>
      <c r="AZ817" s="201">
        <f t="shared" si="1275"/>
        <v>847</v>
      </c>
      <c r="BA817" s="202">
        <f t="shared" si="1275"/>
        <v>2334</v>
      </c>
      <c r="BB817" s="199">
        <f t="shared" si="1275"/>
        <v>1172</v>
      </c>
      <c r="BC817" s="203">
        <f t="shared" si="1275"/>
        <v>1128</v>
      </c>
      <c r="BD817" s="201">
        <f t="shared" si="1275"/>
        <v>3461</v>
      </c>
      <c r="BE817" s="199">
        <f t="shared" si="1275"/>
        <v>2368</v>
      </c>
      <c r="BF817" s="173">
        <f>SUM(AF817,AH817,AJ817,AL817,AN817,AP817,AR817,AT817,AV817,AX817,AZ817,BB817,BD817)</f>
        <v>19107</v>
      </c>
      <c r="BG817" s="174">
        <f>SUM(AG817,AI817,AK817,AM817,AO817,AQ817,AS817,AU817,AW817,AY817,BA817,BC817,BE817)</f>
        <v>20611</v>
      </c>
      <c r="BI817" s="147" t="s">
        <v>18</v>
      </c>
      <c r="BJ817" s="130">
        <f t="shared" ref="BJ817:CK817" si="1279">B817/B839</f>
        <v>6.233119365814304E-2</v>
      </c>
      <c r="BK817" s="131">
        <f t="shared" si="1279"/>
        <v>0</v>
      </c>
      <c r="BL817" s="132">
        <f t="shared" si="1279"/>
        <v>5.3965078968204357E-2</v>
      </c>
      <c r="BM817" s="133">
        <f t="shared" si="1279"/>
        <v>4.8642864091837727E-5</v>
      </c>
      <c r="BN817" s="130">
        <f t="shared" si="1279"/>
        <v>4.1559731765874658E-2</v>
      </c>
      <c r="BO817" s="131">
        <f t="shared" si="1279"/>
        <v>2.4142926122646064E-4</v>
      </c>
      <c r="BP817" s="132">
        <f t="shared" si="1279"/>
        <v>4.8612589596196153E-2</v>
      </c>
      <c r="BQ817" s="133">
        <f t="shared" si="1279"/>
        <v>2.8153153153153152E-3</v>
      </c>
      <c r="BR817" s="130">
        <f t="shared" si="1279"/>
        <v>1.8238128011011701E-2</v>
      </c>
      <c r="BS817" s="131">
        <f t="shared" si="1279"/>
        <v>8.6742807575538525E-3</v>
      </c>
      <c r="BT817" s="132">
        <f t="shared" si="1279"/>
        <v>7.3767833981841762E-3</v>
      </c>
      <c r="BU817" s="130">
        <f t="shared" si="1279"/>
        <v>2.2203283394635329E-2</v>
      </c>
      <c r="BV817" s="134">
        <f t="shared" si="1279"/>
        <v>2.163496977738464E-2</v>
      </c>
      <c r="BW817" s="135">
        <f t="shared" si="1279"/>
        <v>2.0342642052531067E-2</v>
      </c>
      <c r="BX817" s="130">
        <f t="shared" si="1279"/>
        <v>2.0902220122815306E-2</v>
      </c>
      <c r="BY817" s="131">
        <f t="shared" si="1279"/>
        <v>2.1134435862199687E-2</v>
      </c>
      <c r="BZ817" s="132">
        <f t="shared" si="1279"/>
        <v>2.3644670528943527E-2</v>
      </c>
      <c r="CA817" s="133">
        <f t="shared" si="1279"/>
        <v>2.1165359642465638E-2</v>
      </c>
      <c r="CB817" s="130">
        <f t="shared" si="1279"/>
        <v>9.3408343063369065E-3</v>
      </c>
      <c r="CC817" s="131">
        <f t="shared" si="1279"/>
        <v>3.0313208497774791E-2</v>
      </c>
      <c r="CD817" s="132">
        <f t="shared" si="1279"/>
        <v>1.3608794541319181E-2</v>
      </c>
      <c r="CE817" s="133">
        <f t="shared" si="1279"/>
        <v>2.723001588141874E-2</v>
      </c>
      <c r="CF817" s="130">
        <f t="shared" si="1279"/>
        <v>1.9233125076564987E-2</v>
      </c>
      <c r="CG817" s="131">
        <f t="shared" si="1279"/>
        <v>3.594875390400918E-2</v>
      </c>
      <c r="CH817" s="132">
        <f t="shared" si="1279"/>
        <v>2.3650558146107108E-2</v>
      </c>
      <c r="CI817" s="130">
        <f t="shared" si="1279"/>
        <v>1.7847274811191388E-2</v>
      </c>
      <c r="CJ817" s="136">
        <f t="shared" si="1279"/>
        <v>3.3013192218363394E-2</v>
      </c>
      <c r="CK817" s="137">
        <f t="shared" si="1279"/>
        <v>1.5495041026359631E-2</v>
      </c>
    </row>
    <row r="818" spans="1:89" ht="15" thickTop="1" thickBot="1">
      <c r="A818" s="138" t="s">
        <v>19</v>
      </c>
      <c r="B818" s="192">
        <v>5504</v>
      </c>
      <c r="C818" s="193">
        <v>611</v>
      </c>
      <c r="D818" s="194">
        <v>2157</v>
      </c>
      <c r="E818" s="195">
        <v>819</v>
      </c>
      <c r="F818" s="192">
        <v>850</v>
      </c>
      <c r="G818" s="196">
        <v>415</v>
      </c>
      <c r="H818" s="194">
        <v>1300</v>
      </c>
      <c r="I818" s="195">
        <v>1289</v>
      </c>
      <c r="J818" s="192">
        <v>246</v>
      </c>
      <c r="K818" s="196">
        <v>376</v>
      </c>
      <c r="L818" s="194">
        <v>379</v>
      </c>
      <c r="M818" s="192">
        <v>1272</v>
      </c>
      <c r="N818" s="197">
        <v>1374</v>
      </c>
      <c r="O818" s="198">
        <v>2052</v>
      </c>
      <c r="P818" s="192">
        <v>1168</v>
      </c>
      <c r="Q818" s="196">
        <v>1010</v>
      </c>
      <c r="R818" s="194">
        <v>1218</v>
      </c>
      <c r="S818" s="195">
        <v>1427</v>
      </c>
      <c r="T818" s="192">
        <v>282</v>
      </c>
      <c r="U818" s="196">
        <v>1059</v>
      </c>
      <c r="V818" s="194">
        <v>838</v>
      </c>
      <c r="W818" s="195">
        <v>2031</v>
      </c>
      <c r="X818" s="192">
        <v>1142</v>
      </c>
      <c r="Y818" s="196">
        <v>1188</v>
      </c>
      <c r="Z818" s="194">
        <v>3513</v>
      </c>
      <c r="AA818" s="192">
        <v>1778</v>
      </c>
      <c r="AB818" s="173">
        <f>B818+D818+F818+H818+J818+L818+N818+P818+R818+T818+V818+X818+Z818</f>
        <v>19971</v>
      </c>
      <c r="AC818" s="174">
        <f t="shared" si="1277"/>
        <v>15327</v>
      </c>
      <c r="AE818" s="253" t="s">
        <v>13</v>
      </c>
      <c r="AF818" s="20">
        <f t="shared" ref="AF818:BG818" si="1280">SUM(AF815:AF817)</f>
        <v>16107</v>
      </c>
      <c r="AG818" s="21">
        <f t="shared" si="1280"/>
        <v>3661</v>
      </c>
      <c r="AH818" s="20">
        <f t="shared" si="1280"/>
        <v>5259</v>
      </c>
      <c r="AI818" s="21">
        <f t="shared" si="1280"/>
        <v>3810</v>
      </c>
      <c r="AJ818" s="20">
        <f t="shared" si="1280"/>
        <v>2432</v>
      </c>
      <c r="AK818" s="21">
        <f t="shared" si="1280"/>
        <v>1806</v>
      </c>
      <c r="AL818" s="20">
        <f t="shared" si="1280"/>
        <v>3818</v>
      </c>
      <c r="AM818" s="21">
        <f t="shared" si="1280"/>
        <v>5335</v>
      </c>
      <c r="AN818" s="20">
        <f t="shared" si="1280"/>
        <v>1181</v>
      </c>
      <c r="AO818" s="21">
        <f t="shared" si="1280"/>
        <v>2220</v>
      </c>
      <c r="AP818" s="20">
        <f t="shared" si="1280"/>
        <v>1549</v>
      </c>
      <c r="AQ818" s="21">
        <f t="shared" si="1280"/>
        <v>6983</v>
      </c>
      <c r="AR818" s="20">
        <f t="shared" si="1280"/>
        <v>4912</v>
      </c>
      <c r="AS818" s="21">
        <f t="shared" si="1280"/>
        <v>8740</v>
      </c>
      <c r="AT818" s="20">
        <f t="shared" si="1280"/>
        <v>3710</v>
      </c>
      <c r="AU818" s="21">
        <f t="shared" si="1280"/>
        <v>4510</v>
      </c>
      <c r="AV818" s="20">
        <f t="shared" si="1280"/>
        <v>4822</v>
      </c>
      <c r="AW818" s="21">
        <f t="shared" si="1280"/>
        <v>4334</v>
      </c>
      <c r="AX818" s="20">
        <f t="shared" si="1280"/>
        <v>975</v>
      </c>
      <c r="AY818" s="21">
        <f t="shared" si="1280"/>
        <v>4310</v>
      </c>
      <c r="AZ818" s="20">
        <f t="shared" si="1280"/>
        <v>2833</v>
      </c>
      <c r="BA818" s="21">
        <f t="shared" si="1280"/>
        <v>7426</v>
      </c>
      <c r="BB818" s="20">
        <f t="shared" si="1280"/>
        <v>3997</v>
      </c>
      <c r="BC818" s="21">
        <f t="shared" si="1280"/>
        <v>4533</v>
      </c>
      <c r="BD818" s="20">
        <f t="shared" si="1280"/>
        <v>12547</v>
      </c>
      <c r="BE818" s="21">
        <f t="shared" si="1280"/>
        <v>7311</v>
      </c>
      <c r="BF818" s="175">
        <f t="shared" si="1280"/>
        <v>64142</v>
      </c>
      <c r="BG818" s="176">
        <f t="shared" si="1280"/>
        <v>64979</v>
      </c>
      <c r="BI818" s="138" t="s">
        <v>19</v>
      </c>
      <c r="BJ818" s="130">
        <f t="shared" ref="BJ818:CK818" si="1281">B818/B839</f>
        <v>9.6530920060331829E-2</v>
      </c>
      <c r="BK818" s="131">
        <f t="shared" si="1281"/>
        <v>1.7658449177769427E-2</v>
      </c>
      <c r="BL818" s="132">
        <f t="shared" si="1281"/>
        <v>8.988623577947244E-2</v>
      </c>
      <c r="BM818" s="133">
        <f t="shared" si="1281"/>
        <v>3.9838505691215095E-2</v>
      </c>
      <c r="BN818" s="130">
        <f t="shared" si="1281"/>
        <v>7.0370063746998918E-2</v>
      </c>
      <c r="BO818" s="131">
        <f t="shared" si="1281"/>
        <v>5.0096571704490583E-2</v>
      </c>
      <c r="BP818" s="132">
        <f t="shared" si="1281"/>
        <v>4.6128734653324815E-2</v>
      </c>
      <c r="BQ818" s="133">
        <f t="shared" si="1281"/>
        <v>3.1556012534273405E-2</v>
      </c>
      <c r="BR818" s="130">
        <f t="shared" si="1281"/>
        <v>4.2326221610461116E-2</v>
      </c>
      <c r="BS818" s="131">
        <f t="shared" si="1281"/>
        <v>5.4358826080670809E-2</v>
      </c>
      <c r="BT818" s="132">
        <f t="shared" si="1281"/>
        <v>3.07230869001297E-2</v>
      </c>
      <c r="BU818" s="130">
        <f t="shared" si="1281"/>
        <v>5.7055710056517446E-2</v>
      </c>
      <c r="BV818" s="134">
        <f t="shared" si="1281"/>
        <v>5.0641309155241045E-2</v>
      </c>
      <c r="BW818" s="135">
        <f t="shared" si="1281"/>
        <v>5.6793335362984691E-2</v>
      </c>
      <c r="BX818" s="130">
        <f t="shared" si="1281"/>
        <v>6.8965517241379309E-2</v>
      </c>
      <c r="BY818" s="131">
        <f t="shared" si="1281"/>
        <v>4.7860493768658488E-2</v>
      </c>
      <c r="BZ818" s="132">
        <f t="shared" si="1281"/>
        <v>5.7368941641938676E-2</v>
      </c>
      <c r="CA818" s="133">
        <f t="shared" si="1281"/>
        <v>6.0165275318323636E-2</v>
      </c>
      <c r="CB818" s="130">
        <f t="shared" si="1281"/>
        <v>2.9933128118034179E-2</v>
      </c>
      <c r="CC818" s="131">
        <f t="shared" si="1281"/>
        <v>8.8924342933915532E-2</v>
      </c>
      <c r="CD818" s="132">
        <f t="shared" si="1281"/>
        <v>3.1766489764973461E-2</v>
      </c>
      <c r="CE818" s="133">
        <f t="shared" si="1281"/>
        <v>6.7198253043938588E-2</v>
      </c>
      <c r="CF818" s="130">
        <f t="shared" si="1281"/>
        <v>4.6633182245089631E-2</v>
      </c>
      <c r="CG818" s="131">
        <f t="shared" si="1281"/>
        <v>7.5721843329721455E-2</v>
      </c>
      <c r="CH818" s="132">
        <f t="shared" si="1281"/>
        <v>6.2049597286986009E-2</v>
      </c>
      <c r="CI818" s="130">
        <f t="shared" si="1281"/>
        <v>3.6390429603553084E-2</v>
      </c>
      <c r="CJ818" s="136">
        <f t="shared" si="1281"/>
        <v>6.2093281389426949E-2</v>
      </c>
      <c r="CK818" s="137">
        <f t="shared" si="1281"/>
        <v>4.772759119996263E-2</v>
      </c>
    </row>
    <row r="819" spans="1:89" ht="14" thickTop="1">
      <c r="A819" s="147" t="s">
        <v>20</v>
      </c>
      <c r="B819" s="199">
        <v>6459</v>
      </c>
      <c r="C819" s="200">
        <v>1138</v>
      </c>
      <c r="D819" s="201">
        <v>2037</v>
      </c>
      <c r="E819" s="202">
        <v>1418</v>
      </c>
      <c r="F819" s="199">
        <v>993</v>
      </c>
      <c r="G819" s="203">
        <v>610</v>
      </c>
      <c r="H819" s="201">
        <v>1265</v>
      </c>
      <c r="I819" s="202">
        <v>1841</v>
      </c>
      <c r="J819" s="199">
        <v>425</v>
      </c>
      <c r="K819" s="203">
        <v>730</v>
      </c>
      <c r="L819" s="201">
        <v>527</v>
      </c>
      <c r="M819" s="199">
        <v>2026</v>
      </c>
      <c r="N819" s="204">
        <v>1815</v>
      </c>
      <c r="O819" s="205">
        <v>2613</v>
      </c>
      <c r="P819" s="199">
        <v>1481</v>
      </c>
      <c r="Q819" s="203">
        <v>1460</v>
      </c>
      <c r="R819" s="201">
        <v>1750</v>
      </c>
      <c r="S819" s="202">
        <v>1430</v>
      </c>
      <c r="T819" s="199">
        <v>345</v>
      </c>
      <c r="U819" s="203">
        <v>1447</v>
      </c>
      <c r="V819" s="201">
        <v>1053</v>
      </c>
      <c r="W819" s="202">
        <v>2127</v>
      </c>
      <c r="X819" s="199">
        <v>1501</v>
      </c>
      <c r="Y819" s="203">
        <v>1495</v>
      </c>
      <c r="Z819" s="201">
        <v>4499</v>
      </c>
      <c r="AA819" s="199">
        <v>2499</v>
      </c>
      <c r="AB819" s="173">
        <f t="shared" ref="AB819:AB835" si="1282">B819+D819+F819+H819+J819+L819+N819+P819+R819+T819+V819+X819+Z819</f>
        <v>24150</v>
      </c>
      <c r="AC819" s="174">
        <f t="shared" si="1277"/>
        <v>20834</v>
      </c>
      <c r="BI819" s="147" t="s">
        <v>20</v>
      </c>
      <c r="BJ819" s="130">
        <f t="shared" ref="BJ819:CK819" si="1283">B819/B839</f>
        <v>0.11328001683678839</v>
      </c>
      <c r="BK819" s="131">
        <f t="shared" si="1283"/>
        <v>3.2889222854830785E-2</v>
      </c>
      <c r="BL819" s="132">
        <f t="shared" si="1283"/>
        <v>8.4885610701337669E-2</v>
      </c>
      <c r="BM819" s="133">
        <f t="shared" si="1283"/>
        <v>6.8975581282225903E-2</v>
      </c>
      <c r="BN819" s="130">
        <f t="shared" si="1283"/>
        <v>8.2208792118552865E-2</v>
      </c>
      <c r="BO819" s="131">
        <f t="shared" si="1283"/>
        <v>7.3635924674070499E-2</v>
      </c>
      <c r="BP819" s="132">
        <f t="shared" si="1283"/>
        <v>4.488680718188915E-2</v>
      </c>
      <c r="BQ819" s="133">
        <f t="shared" si="1283"/>
        <v>4.5069526047786919E-2</v>
      </c>
      <c r="BR819" s="130">
        <f t="shared" si="1283"/>
        <v>7.3124569855471444E-2</v>
      </c>
      <c r="BS819" s="131">
        <f t="shared" si="1283"/>
        <v>0.10553708255023854</v>
      </c>
      <c r="BT819" s="132">
        <f t="shared" si="1283"/>
        <v>4.2720492866407264E-2</v>
      </c>
      <c r="BU819" s="130">
        <f t="shared" si="1283"/>
        <v>9.087646900511348E-2</v>
      </c>
      <c r="BV819" s="134">
        <f t="shared" si="1283"/>
        <v>6.6895179124281293E-2</v>
      </c>
      <c r="BW819" s="135">
        <f t="shared" si="1283"/>
        <v>7.2320168276549218E-2</v>
      </c>
      <c r="BX819" s="130">
        <f t="shared" si="1283"/>
        <v>8.7446858762399618E-2</v>
      </c>
      <c r="BY819" s="131">
        <f t="shared" si="1283"/>
        <v>6.9184476140833062E-2</v>
      </c>
      <c r="BZ819" s="132">
        <f t="shared" si="1283"/>
        <v>8.2426640290141767E-2</v>
      </c>
      <c r="CA819" s="133">
        <f t="shared" si="1283"/>
        <v>6.029176153132642E-2</v>
      </c>
      <c r="CB819" s="130">
        <f t="shared" si="1283"/>
        <v>3.6620316314616284E-2</v>
      </c>
      <c r="CC819" s="131">
        <f t="shared" si="1283"/>
        <v>0.12150474431102527</v>
      </c>
      <c r="CD819" s="132">
        <f t="shared" si="1283"/>
        <v>3.9916603487490522E-2</v>
      </c>
      <c r="CE819" s="133">
        <f t="shared" si="1283"/>
        <v>7.0374536791953421E-2</v>
      </c>
      <c r="CF819" s="130">
        <f t="shared" si="1283"/>
        <v>6.1292825350157211E-2</v>
      </c>
      <c r="CG819" s="131">
        <f t="shared" si="1283"/>
        <v>9.5289693415769011E-2</v>
      </c>
      <c r="CH819" s="132">
        <f t="shared" si="1283"/>
        <v>7.9465168856860252E-2</v>
      </c>
      <c r="CI819" s="130">
        <f t="shared" si="1283"/>
        <v>5.1147178616017523E-2</v>
      </c>
      <c r="CJ819" s="136">
        <f t="shared" si="1283"/>
        <v>7.508651272117875E-2</v>
      </c>
      <c r="CK819" s="137">
        <f t="shared" si="1283"/>
        <v>6.4876142432310394E-2</v>
      </c>
    </row>
    <row r="820" spans="1:89" ht="14" thickBot="1">
      <c r="A820" s="138" t="s">
        <v>21</v>
      </c>
      <c r="B820" s="192">
        <v>4847</v>
      </c>
      <c r="C820" s="193">
        <v>1259</v>
      </c>
      <c r="D820" s="194">
        <v>1670</v>
      </c>
      <c r="E820" s="195">
        <v>1282</v>
      </c>
      <c r="F820" s="192">
        <v>723</v>
      </c>
      <c r="G820" s="196">
        <v>662</v>
      </c>
      <c r="H820" s="194">
        <v>1035</v>
      </c>
      <c r="I820" s="195">
        <v>1756</v>
      </c>
      <c r="J820" s="192">
        <v>393</v>
      </c>
      <c r="K820" s="196">
        <v>707</v>
      </c>
      <c r="L820" s="194">
        <v>505</v>
      </c>
      <c r="M820" s="192">
        <v>2650</v>
      </c>
      <c r="N820" s="197">
        <v>1649</v>
      </c>
      <c r="O820" s="198">
        <v>2976</v>
      </c>
      <c r="P820" s="192">
        <v>1226</v>
      </c>
      <c r="Q820" s="196">
        <v>1476</v>
      </c>
      <c r="R820" s="194">
        <v>1689</v>
      </c>
      <c r="S820" s="195">
        <v>1514</v>
      </c>
      <c r="T820" s="192">
        <v>304</v>
      </c>
      <c r="U820" s="196">
        <v>1933</v>
      </c>
      <c r="V820" s="194">
        <v>933</v>
      </c>
      <c r="W820" s="195">
        <v>2965</v>
      </c>
      <c r="X820" s="192">
        <v>1324</v>
      </c>
      <c r="Y820" s="196">
        <v>1910</v>
      </c>
      <c r="Z820" s="194">
        <v>4587</v>
      </c>
      <c r="AA820" s="192">
        <v>2444</v>
      </c>
      <c r="AB820" s="173">
        <f t="shared" si="1282"/>
        <v>20885</v>
      </c>
      <c r="AC820" s="174">
        <f t="shared" si="1277"/>
        <v>23534</v>
      </c>
      <c r="AE820" s="246" t="s">
        <v>88</v>
      </c>
      <c r="BI820" s="138" t="s">
        <v>21</v>
      </c>
      <c r="BJ820" s="130">
        <f t="shared" ref="BJ820:CK820" si="1284">B820/B839</f>
        <v>8.5008243010978993E-2</v>
      </c>
      <c r="BK820" s="131">
        <f t="shared" si="1284"/>
        <v>3.6386231611803127E-2</v>
      </c>
      <c r="BL820" s="132">
        <f t="shared" si="1284"/>
        <v>6.9592032337375501E-2</v>
      </c>
      <c r="BM820" s="133">
        <f t="shared" si="1284"/>
        <v>6.2360151765735963E-2</v>
      </c>
      <c r="BN820" s="130">
        <f t="shared" si="1284"/>
        <v>5.9855948340094375E-2</v>
      </c>
      <c r="BO820" s="131">
        <f t="shared" si="1284"/>
        <v>7.9913085465958475E-2</v>
      </c>
      <c r="BP820" s="132">
        <f t="shared" si="1284"/>
        <v>3.6725569512454759E-2</v>
      </c>
      <c r="BQ820" s="133">
        <f t="shared" si="1284"/>
        <v>4.2988640814727773E-2</v>
      </c>
      <c r="BR820" s="130">
        <f t="shared" si="1284"/>
        <v>6.7618719889882994E-2</v>
      </c>
      <c r="BS820" s="131">
        <f t="shared" si="1284"/>
        <v>0.10221194159317623</v>
      </c>
      <c r="BT820" s="132">
        <f t="shared" si="1284"/>
        <v>4.0937094682230869E-2</v>
      </c>
      <c r="BU820" s="130">
        <f t="shared" si="1284"/>
        <v>0.11886606261774468</v>
      </c>
      <c r="BV820" s="134">
        <f t="shared" si="1284"/>
        <v>6.0776942355889721E-2</v>
      </c>
      <c r="BW820" s="135">
        <f t="shared" si="1284"/>
        <v>8.2366942514738042E-2</v>
      </c>
      <c r="BX820" s="130">
        <f t="shared" si="1284"/>
        <v>7.2390174775625885E-2</v>
      </c>
      <c r="BY820" s="131">
        <f t="shared" si="1284"/>
        <v>6.9942662180732598E-2</v>
      </c>
      <c r="BZ820" s="132">
        <f t="shared" si="1284"/>
        <v>7.9553483114313969E-2</v>
      </c>
      <c r="CA820" s="133">
        <f t="shared" si="1284"/>
        <v>6.383337549540434E-2</v>
      </c>
      <c r="CB820" s="130">
        <f t="shared" si="1284"/>
        <v>3.2268336694618406E-2</v>
      </c>
      <c r="CC820" s="131">
        <f t="shared" si="1284"/>
        <v>0.1623142161390545</v>
      </c>
      <c r="CD820" s="132">
        <f t="shared" si="1284"/>
        <v>3.5367702805155422E-2</v>
      </c>
      <c r="CE820" s="133">
        <f t="shared" si="1284"/>
        <v>9.8100847008999473E-2</v>
      </c>
      <c r="CF820" s="130">
        <f t="shared" si="1284"/>
        <v>5.4065090448772918E-2</v>
      </c>
      <c r="CG820" s="131">
        <f t="shared" si="1284"/>
        <v>0.12174134744088215</v>
      </c>
      <c r="CH820" s="132">
        <f t="shared" si="1284"/>
        <v>8.1019499788045776E-2</v>
      </c>
      <c r="CI820" s="130">
        <f t="shared" si="1284"/>
        <v>5.00214904111832E-2</v>
      </c>
      <c r="CJ820" s="136">
        <f t="shared" si="1284"/>
        <v>6.4935064935064929E-2</v>
      </c>
      <c r="CK820" s="137">
        <f t="shared" si="1284"/>
        <v>7.3283821445809388E-2</v>
      </c>
    </row>
    <row r="821" spans="1:89" ht="15" thickTop="1" thickBot="1">
      <c r="A821" s="147" t="s">
        <v>22</v>
      </c>
      <c r="B821" s="199">
        <v>4801</v>
      </c>
      <c r="C821" s="200">
        <v>1264</v>
      </c>
      <c r="D821" s="201">
        <v>1552</v>
      </c>
      <c r="E821" s="202">
        <v>1110</v>
      </c>
      <c r="F821" s="199">
        <v>716</v>
      </c>
      <c r="G821" s="203">
        <v>534</v>
      </c>
      <c r="H821" s="201">
        <v>1518</v>
      </c>
      <c r="I821" s="202">
        <v>1738</v>
      </c>
      <c r="J821" s="199">
        <v>363</v>
      </c>
      <c r="K821" s="203">
        <v>783</v>
      </c>
      <c r="L821" s="201">
        <v>517</v>
      </c>
      <c r="M821" s="199">
        <v>2307</v>
      </c>
      <c r="N821" s="204">
        <v>1448</v>
      </c>
      <c r="O821" s="205">
        <v>3151</v>
      </c>
      <c r="P821" s="199">
        <v>1003</v>
      </c>
      <c r="Q821" s="203">
        <v>1574</v>
      </c>
      <c r="R821" s="201">
        <v>1383</v>
      </c>
      <c r="S821" s="202">
        <v>1390</v>
      </c>
      <c r="T821" s="199">
        <v>326</v>
      </c>
      <c r="U821" s="203">
        <v>930</v>
      </c>
      <c r="V821" s="201">
        <v>847</v>
      </c>
      <c r="W821" s="202">
        <v>2334</v>
      </c>
      <c r="X821" s="199">
        <v>1172</v>
      </c>
      <c r="Y821" s="203">
        <v>1128</v>
      </c>
      <c r="Z821" s="201">
        <v>3461</v>
      </c>
      <c r="AA821" s="199">
        <v>2368</v>
      </c>
      <c r="AB821" s="173">
        <f t="shared" si="1282"/>
        <v>19107</v>
      </c>
      <c r="AC821" s="174">
        <f t="shared" si="1277"/>
        <v>20611</v>
      </c>
      <c r="AE821" s="315" t="s">
        <v>0</v>
      </c>
      <c r="AF821" s="309" t="s">
        <v>1</v>
      </c>
      <c r="AG821" s="310"/>
      <c r="AH821" s="309" t="s">
        <v>2</v>
      </c>
      <c r="AI821" s="310"/>
      <c r="AJ821" s="309" t="s">
        <v>3</v>
      </c>
      <c r="AK821" s="310"/>
      <c r="AL821" s="309" t="s">
        <v>4</v>
      </c>
      <c r="AM821" s="310"/>
      <c r="AN821" s="309" t="s">
        <v>5</v>
      </c>
      <c r="AO821" s="310"/>
      <c r="AP821" s="309" t="s">
        <v>6</v>
      </c>
      <c r="AQ821" s="310"/>
      <c r="AR821" s="309" t="s">
        <v>7</v>
      </c>
      <c r="AS821" s="310"/>
      <c r="AT821" s="309" t="s">
        <v>8</v>
      </c>
      <c r="AU821" s="310"/>
      <c r="AV821" s="309" t="s">
        <v>9</v>
      </c>
      <c r="AW821" s="310"/>
      <c r="AX821" s="309" t="s">
        <v>10</v>
      </c>
      <c r="AY821" s="310"/>
      <c r="AZ821" s="309" t="s">
        <v>11</v>
      </c>
      <c r="BA821" s="310"/>
      <c r="BB821" s="309" t="s">
        <v>12</v>
      </c>
      <c r="BC821" s="310"/>
      <c r="BD821" s="311" t="s">
        <v>40</v>
      </c>
      <c r="BE821" s="312"/>
      <c r="BF821" s="313" t="s">
        <v>41</v>
      </c>
      <c r="BG821" s="314"/>
      <c r="BI821" s="147" t="s">
        <v>22</v>
      </c>
      <c r="BJ821" s="130">
        <f t="shared" ref="BJ821:CK821" si="1285">B821/B839</f>
        <v>8.4201480234311968E-2</v>
      </c>
      <c r="BK821" s="131">
        <f t="shared" si="1285"/>
        <v>3.6530736105892893E-2</v>
      </c>
      <c r="BL821" s="132">
        <f t="shared" si="1285"/>
        <v>6.4674751010542986E-2</v>
      </c>
      <c r="BM821" s="133">
        <f t="shared" si="1285"/>
        <v>5.3993579141939876E-2</v>
      </c>
      <c r="BN821" s="130">
        <f t="shared" si="1285"/>
        <v>5.9276430168060272E-2</v>
      </c>
      <c r="BO821" s="131">
        <f t="shared" si="1285"/>
        <v>6.4461612747464994E-2</v>
      </c>
      <c r="BP821" s="132">
        <f t="shared" si="1285"/>
        <v>5.3864168618266976E-2</v>
      </c>
      <c r="BQ821" s="133">
        <f t="shared" si="1285"/>
        <v>4.2547982765374068E-2</v>
      </c>
      <c r="BR821" s="130">
        <f t="shared" si="1285"/>
        <v>6.2456985547143844E-2</v>
      </c>
      <c r="BS821" s="131">
        <f t="shared" si="1285"/>
        <v>0.11319936388607778</v>
      </c>
      <c r="BT821" s="132">
        <f t="shared" si="1285"/>
        <v>4.1909857328145263E-2</v>
      </c>
      <c r="BU821" s="130">
        <f t="shared" si="1285"/>
        <v>0.10348075715439131</v>
      </c>
      <c r="BV821" s="134">
        <f t="shared" si="1285"/>
        <v>5.3368715907415598E-2</v>
      </c>
      <c r="BW821" s="135">
        <f t="shared" si="1285"/>
        <v>8.7210428717721625E-2</v>
      </c>
      <c r="BX821" s="130">
        <f t="shared" si="1285"/>
        <v>5.9222957014643363E-2</v>
      </c>
      <c r="BY821" s="131">
        <f t="shared" si="1285"/>
        <v>7.4586551675117282E-2</v>
      </c>
      <c r="BZ821" s="132">
        <f t="shared" si="1285"/>
        <v>6.5140596297866324E-2</v>
      </c>
      <c r="CA821" s="133">
        <f t="shared" si="1285"/>
        <v>5.8605278691289314E-2</v>
      </c>
      <c r="CB821" s="130">
        <f t="shared" si="1285"/>
        <v>3.4603545271202629E-2</v>
      </c>
      <c r="CC821" s="131">
        <f t="shared" si="1285"/>
        <v>7.8092199177092952E-2</v>
      </c>
      <c r="CD821" s="132">
        <f t="shared" si="1285"/>
        <v>3.2107657316148598E-2</v>
      </c>
      <c r="CE821" s="133">
        <f t="shared" si="1285"/>
        <v>7.722339862361037E-2</v>
      </c>
      <c r="CF821" s="130">
        <f t="shared" si="1285"/>
        <v>4.7858222058883577E-2</v>
      </c>
      <c r="CG821" s="131">
        <f t="shared" si="1285"/>
        <v>7.189750780801836E-2</v>
      </c>
      <c r="CH821" s="132">
        <f t="shared" si="1285"/>
        <v>6.1131129009467287E-2</v>
      </c>
      <c r="CI821" s="130">
        <f t="shared" si="1285"/>
        <v>4.846599398268487E-2</v>
      </c>
      <c r="CJ821" s="136">
        <f t="shared" si="1285"/>
        <v>5.9406956462259311E-2</v>
      </c>
      <c r="CK821" s="137">
        <f t="shared" si="1285"/>
        <v>6.4181730424899192E-2</v>
      </c>
    </row>
    <row r="822" spans="1:89" ht="15" thickTop="1" thickBot="1">
      <c r="A822" s="138" t="s">
        <v>23</v>
      </c>
      <c r="B822" s="192">
        <v>3588</v>
      </c>
      <c r="C822" s="193">
        <v>1197</v>
      </c>
      <c r="D822" s="194">
        <v>1495</v>
      </c>
      <c r="E822" s="195">
        <v>901</v>
      </c>
      <c r="F822" s="192">
        <v>678</v>
      </c>
      <c r="G822" s="196">
        <v>526</v>
      </c>
      <c r="H822" s="194">
        <v>1628</v>
      </c>
      <c r="I822" s="195">
        <v>2066</v>
      </c>
      <c r="J822" s="192">
        <v>301</v>
      </c>
      <c r="K822" s="196">
        <v>785</v>
      </c>
      <c r="L822" s="194">
        <v>422</v>
      </c>
      <c r="M822" s="192">
        <v>1794</v>
      </c>
      <c r="N822" s="197">
        <v>1331</v>
      </c>
      <c r="O822" s="198">
        <v>2444</v>
      </c>
      <c r="P822" s="192">
        <v>825</v>
      </c>
      <c r="Q822" s="196">
        <v>1226</v>
      </c>
      <c r="R822" s="194">
        <v>1328</v>
      </c>
      <c r="S822" s="195">
        <v>1196</v>
      </c>
      <c r="T822" s="192">
        <v>360</v>
      </c>
      <c r="U822" s="196">
        <v>789</v>
      </c>
      <c r="V822" s="194">
        <v>792</v>
      </c>
      <c r="W822" s="195">
        <v>2343</v>
      </c>
      <c r="X822" s="192">
        <v>964</v>
      </c>
      <c r="Y822" s="196">
        <v>943</v>
      </c>
      <c r="Z822" s="194">
        <v>3240</v>
      </c>
      <c r="AA822" s="192">
        <v>2366</v>
      </c>
      <c r="AB822" s="173">
        <f t="shared" si="1282"/>
        <v>16952</v>
      </c>
      <c r="AC822" s="174">
        <f t="shared" si="1277"/>
        <v>18576</v>
      </c>
      <c r="AE822" s="316"/>
      <c r="AF822" s="117" t="s">
        <v>14</v>
      </c>
      <c r="AG822" s="118" t="s">
        <v>15</v>
      </c>
      <c r="AH822" s="119" t="s">
        <v>14</v>
      </c>
      <c r="AI822" s="120" t="s">
        <v>15</v>
      </c>
      <c r="AJ822" s="117" t="s">
        <v>14</v>
      </c>
      <c r="AK822" s="118" t="s">
        <v>15</v>
      </c>
      <c r="AL822" s="119" t="s">
        <v>14</v>
      </c>
      <c r="AM822" s="120" t="s">
        <v>15</v>
      </c>
      <c r="AN822" s="117" t="s">
        <v>14</v>
      </c>
      <c r="AO822" s="118" t="s">
        <v>15</v>
      </c>
      <c r="AP822" s="119" t="s">
        <v>14</v>
      </c>
      <c r="AQ822" s="117" t="s">
        <v>15</v>
      </c>
      <c r="AR822" s="121" t="s">
        <v>14</v>
      </c>
      <c r="AS822" s="122" t="s">
        <v>15</v>
      </c>
      <c r="AT822" s="117" t="s">
        <v>14</v>
      </c>
      <c r="AU822" s="118" t="s">
        <v>15</v>
      </c>
      <c r="AV822" s="119" t="s">
        <v>14</v>
      </c>
      <c r="AW822" s="120" t="s">
        <v>15</v>
      </c>
      <c r="AX822" s="117" t="s">
        <v>14</v>
      </c>
      <c r="AY822" s="118" t="s">
        <v>15</v>
      </c>
      <c r="AZ822" s="119" t="s">
        <v>14</v>
      </c>
      <c r="BA822" s="120" t="s">
        <v>15</v>
      </c>
      <c r="BB822" s="117" t="s">
        <v>14</v>
      </c>
      <c r="BC822" s="118" t="s">
        <v>15</v>
      </c>
      <c r="BD822" s="28" t="s">
        <v>14</v>
      </c>
      <c r="BE822" s="123" t="s">
        <v>15</v>
      </c>
      <c r="BF822" s="177" t="s">
        <v>14</v>
      </c>
      <c r="BG822" s="178" t="s">
        <v>15</v>
      </c>
      <c r="BI822" s="138" t="s">
        <v>23</v>
      </c>
      <c r="BJ822" s="130">
        <f t="shared" ref="BJ822:CK822" si="1286">B822/B839</f>
        <v>6.2927496580027359E-2</v>
      </c>
      <c r="BK822" s="131">
        <f t="shared" si="1286"/>
        <v>3.4594375885090026E-2</v>
      </c>
      <c r="BL822" s="132">
        <f t="shared" si="1286"/>
        <v>6.229945409842897E-2</v>
      </c>
      <c r="BM822" s="133">
        <f t="shared" si="1286"/>
        <v>4.3827220546745795E-2</v>
      </c>
      <c r="BN822" s="130">
        <f t="shared" si="1286"/>
        <v>5.6130474377017965E-2</v>
      </c>
      <c r="BO822" s="131">
        <f t="shared" si="1286"/>
        <v>6.3495895702559146E-2</v>
      </c>
      <c r="BP822" s="132">
        <f t="shared" si="1286"/>
        <v>5.7767369242779081E-2</v>
      </c>
      <c r="BQ822" s="133">
        <f t="shared" si="1286"/>
        <v>5.0577751664708188E-2</v>
      </c>
      <c r="BR822" s="130">
        <f t="shared" si="1286"/>
        <v>5.1789401238816243E-2</v>
      </c>
      <c r="BS822" s="131">
        <f t="shared" si="1286"/>
        <v>0.11348850657799624</v>
      </c>
      <c r="BT822" s="132">
        <f t="shared" si="1286"/>
        <v>3.4208819714656294E-2</v>
      </c>
      <c r="BU822" s="130">
        <f t="shared" si="1286"/>
        <v>8.0470081636314708E-2</v>
      </c>
      <c r="BV822" s="134">
        <f t="shared" si="1286"/>
        <v>4.9056464691139612E-2</v>
      </c>
      <c r="BW822" s="135">
        <f t="shared" si="1286"/>
        <v>6.7642744457667936E-2</v>
      </c>
      <c r="BX822" s="130">
        <f t="shared" si="1286"/>
        <v>4.8712801133679734E-2</v>
      </c>
      <c r="BY822" s="131">
        <f t="shared" si="1286"/>
        <v>5.809600530730228E-2</v>
      </c>
      <c r="BZ822" s="132">
        <f t="shared" si="1286"/>
        <v>6.2550044745890446E-2</v>
      </c>
      <c r="CA822" s="133">
        <f t="shared" si="1286"/>
        <v>5.0425836917109369E-2</v>
      </c>
      <c r="CB822" s="130">
        <f t="shared" si="1286"/>
        <v>3.8212503980469166E-2</v>
      </c>
      <c r="CC822" s="131">
        <f t="shared" si="1286"/>
        <v>6.6252414140565957E-2</v>
      </c>
      <c r="CD822" s="132">
        <f t="shared" si="1286"/>
        <v>3.0022744503411674E-2</v>
      </c>
      <c r="CE822" s="133">
        <f t="shared" si="1286"/>
        <v>7.7521175224986763E-2</v>
      </c>
      <c r="CF822" s="130">
        <f t="shared" si="1286"/>
        <v>3.9364612683245537E-2</v>
      </c>
      <c r="CG822" s="131">
        <f t="shared" si="1286"/>
        <v>6.0105806616100453E-2</v>
      </c>
      <c r="CH822" s="132">
        <f t="shared" si="1286"/>
        <v>5.7227638830012716E-2</v>
      </c>
      <c r="CI822" s="130">
        <f t="shared" si="1286"/>
        <v>4.842505986614544E-2</v>
      </c>
      <c r="CJ822" s="136">
        <f t="shared" si="1286"/>
        <v>5.2706690006187253E-2</v>
      </c>
      <c r="CK822" s="137">
        <f t="shared" si="1286"/>
        <v>5.7844831612873092E-2</v>
      </c>
    </row>
    <row r="823" spans="1:89" ht="14" thickTop="1">
      <c r="A823" s="147" t="s">
        <v>24</v>
      </c>
      <c r="B823" s="206">
        <v>3823</v>
      </c>
      <c r="C823" s="200">
        <v>1352</v>
      </c>
      <c r="D823" s="201">
        <v>1432</v>
      </c>
      <c r="E823" s="202">
        <v>900</v>
      </c>
      <c r="F823" s="199">
        <v>795</v>
      </c>
      <c r="G823" s="203">
        <v>443</v>
      </c>
      <c r="H823" s="201">
        <v>1888</v>
      </c>
      <c r="I823" s="202">
        <v>1987</v>
      </c>
      <c r="J823" s="199">
        <v>299</v>
      </c>
      <c r="K823" s="203">
        <v>562</v>
      </c>
      <c r="L823" s="201">
        <v>432</v>
      </c>
      <c r="M823" s="199">
        <v>1419</v>
      </c>
      <c r="N823" s="204">
        <v>1273</v>
      </c>
      <c r="O823" s="207">
        <v>2463</v>
      </c>
      <c r="P823" s="199">
        <v>819</v>
      </c>
      <c r="Q823" s="203">
        <v>1050</v>
      </c>
      <c r="R823" s="201">
        <v>1214</v>
      </c>
      <c r="S823" s="202">
        <v>1365</v>
      </c>
      <c r="T823" s="199">
        <v>452</v>
      </c>
      <c r="U823" s="203">
        <v>770</v>
      </c>
      <c r="V823" s="201">
        <v>887</v>
      </c>
      <c r="W823" s="208">
        <v>2237</v>
      </c>
      <c r="X823" s="199">
        <v>1015</v>
      </c>
      <c r="Y823" s="203">
        <v>859</v>
      </c>
      <c r="Z823" s="201">
        <v>3038</v>
      </c>
      <c r="AA823" s="199">
        <v>2599</v>
      </c>
      <c r="AB823" s="173">
        <f t="shared" si="1282"/>
        <v>17367</v>
      </c>
      <c r="AC823" s="174">
        <f t="shared" si="1277"/>
        <v>18006</v>
      </c>
      <c r="AE823" s="254" t="str">
        <f>$AE$17</f>
        <v>17:00 - 17:59</v>
      </c>
      <c r="AF823" s="127">
        <f t="shared" ref="AF823:AO825" si="1287">SUMIF($A$9:$A$32,$AE823,B$815:B$838)</f>
        <v>2778</v>
      </c>
      <c r="AG823" s="189">
        <f t="shared" si="1287"/>
        <v>3633</v>
      </c>
      <c r="AH823" s="128">
        <f t="shared" si="1287"/>
        <v>1888</v>
      </c>
      <c r="AI823" s="181">
        <f t="shared" si="1287"/>
        <v>1738</v>
      </c>
      <c r="AJ823" s="127">
        <f t="shared" si="1287"/>
        <v>1161</v>
      </c>
      <c r="AK823" s="129">
        <f t="shared" si="1287"/>
        <v>588</v>
      </c>
      <c r="AL823" s="128">
        <f t="shared" si="1287"/>
        <v>2290</v>
      </c>
      <c r="AM823" s="181">
        <f t="shared" si="1287"/>
        <v>3958</v>
      </c>
      <c r="AN823" s="127">
        <f t="shared" si="1287"/>
        <v>651</v>
      </c>
      <c r="AO823" s="129">
        <f t="shared" si="1287"/>
        <v>278</v>
      </c>
      <c r="AP823" s="128">
        <f t="shared" ref="AP823:AY825" si="1288">SUMIF($A$9:$A$32,$AE823,L$815:L$838)</f>
        <v>1584</v>
      </c>
      <c r="AQ823" s="127">
        <f t="shared" si="1288"/>
        <v>1099</v>
      </c>
      <c r="AR823" s="180">
        <f t="shared" si="1288"/>
        <v>2268</v>
      </c>
      <c r="AS823" s="182">
        <f t="shared" si="1288"/>
        <v>2480</v>
      </c>
      <c r="AT823" s="127">
        <f t="shared" si="1288"/>
        <v>1406</v>
      </c>
      <c r="AU823" s="129">
        <f t="shared" si="1288"/>
        <v>1564</v>
      </c>
      <c r="AV823" s="128">
        <f t="shared" si="1288"/>
        <v>1537</v>
      </c>
      <c r="AW823" s="181">
        <f t="shared" si="1288"/>
        <v>1847</v>
      </c>
      <c r="AX823" s="127">
        <f t="shared" si="1288"/>
        <v>998</v>
      </c>
      <c r="AY823" s="129">
        <f t="shared" si="1288"/>
        <v>449</v>
      </c>
      <c r="AZ823" s="128">
        <f t="shared" ref="AZ823:BE825" si="1289">SUMIF($A$9:$A$32,$AE823,V$815:V$838)</f>
        <v>2746</v>
      </c>
      <c r="BA823" s="181">
        <f t="shared" si="1289"/>
        <v>1505</v>
      </c>
      <c r="BB823" s="127">
        <f t="shared" si="1289"/>
        <v>3058</v>
      </c>
      <c r="BC823" s="129">
        <f t="shared" si="1289"/>
        <v>749</v>
      </c>
      <c r="BD823" s="187">
        <f t="shared" si="1289"/>
        <v>4499</v>
      </c>
      <c r="BE823" s="188">
        <f t="shared" si="1289"/>
        <v>3702</v>
      </c>
      <c r="BF823" s="171">
        <f>AF823+AH823+AJ823+AL823+AN823+AP823+AR823+AT823+AV823+AX823+AZ823+BB823+BD823</f>
        <v>26864</v>
      </c>
      <c r="BG823" s="172">
        <f>AG823+AI823+AK823+AM823+AO823+AQ823+AS823+AU823+AW823+AY823+BA823+BC823+BE823</f>
        <v>23590</v>
      </c>
      <c r="BI823" s="147" t="s">
        <v>24</v>
      </c>
      <c r="BJ823" s="130">
        <f t="shared" ref="BJ823:CK823" si="1290">B823/B839</f>
        <v>6.7049002069521899E-2</v>
      </c>
      <c r="BK823" s="131">
        <f t="shared" si="1290"/>
        <v>3.9074015201872779E-2</v>
      </c>
      <c r="BL823" s="132">
        <f t="shared" si="1290"/>
        <v>5.9674125932408215E-2</v>
      </c>
      <c r="BM823" s="133">
        <f t="shared" si="1290"/>
        <v>4.3778577682653953E-2</v>
      </c>
      <c r="BN823" s="130">
        <f t="shared" si="1290"/>
        <v>6.5816706681016635E-2</v>
      </c>
      <c r="BO823" s="131">
        <f t="shared" si="1290"/>
        <v>5.3476581361661037E-2</v>
      </c>
      <c r="BP823" s="132">
        <f t="shared" si="1290"/>
        <v>6.6993116173444042E-2</v>
      </c>
      <c r="BQ823" s="133">
        <f t="shared" si="1290"/>
        <v>4.8643752448100278E-2</v>
      </c>
      <c r="BR823" s="130">
        <f t="shared" si="1290"/>
        <v>5.1445285615966965E-2</v>
      </c>
      <c r="BS823" s="131">
        <f t="shared" si="1290"/>
        <v>8.1249096429087758E-2</v>
      </c>
      <c r="BT823" s="132">
        <f t="shared" si="1290"/>
        <v>3.5019455252918288E-2</v>
      </c>
      <c r="BU823" s="130">
        <f t="shared" si="1290"/>
        <v>6.3649412397954602E-2</v>
      </c>
      <c r="BV823" s="134">
        <f t="shared" si="1290"/>
        <v>4.6918767507002801E-2</v>
      </c>
      <c r="BW823" s="135">
        <f t="shared" si="1290"/>
        <v>6.8168608673991868E-2</v>
      </c>
      <c r="BX823" s="130">
        <f t="shared" si="1290"/>
        <v>4.8358526216343886E-2</v>
      </c>
      <c r="BY823" s="131">
        <f t="shared" si="1290"/>
        <v>4.9755958868407335E-2</v>
      </c>
      <c r="BZ823" s="132">
        <f t="shared" si="1290"/>
        <v>5.7180537892704067E-2</v>
      </c>
      <c r="CA823" s="133">
        <f t="shared" si="1290"/>
        <v>5.7551226916266129E-2</v>
      </c>
      <c r="CB823" s="130">
        <f t="shared" si="1290"/>
        <v>4.7977921664366839E-2</v>
      </c>
      <c r="CC823" s="131">
        <f t="shared" si="1290"/>
        <v>6.4656982114367281E-2</v>
      </c>
      <c r="CD823" s="132">
        <f t="shared" si="1290"/>
        <v>3.3623957543593631E-2</v>
      </c>
      <c r="CE823" s="133">
        <f t="shared" si="1290"/>
        <v>7.4014028586553732E-2</v>
      </c>
      <c r="CF823" s="130">
        <f t="shared" si="1290"/>
        <v>4.1447180366695251E-2</v>
      </c>
      <c r="CG823" s="131">
        <f t="shared" si="1290"/>
        <v>5.4751736885716107E-2</v>
      </c>
      <c r="CH823" s="132">
        <f t="shared" si="1290"/>
        <v>5.3659742828882293E-2</v>
      </c>
      <c r="CI823" s="130">
        <f t="shared" si="1290"/>
        <v>5.319388444298901E-2</v>
      </c>
      <c r="CJ823" s="136">
        <f t="shared" si="1290"/>
        <v>5.3996996539491152E-2</v>
      </c>
      <c r="CK823" s="137">
        <f t="shared" si="1290"/>
        <v>5.6069877154467748E-2</v>
      </c>
    </row>
    <row r="824" spans="1:89">
      <c r="A824" s="138" t="s">
        <v>25</v>
      </c>
      <c r="B824" s="209">
        <v>3471</v>
      </c>
      <c r="C824" s="193">
        <v>1453</v>
      </c>
      <c r="D824" s="194">
        <v>1433</v>
      </c>
      <c r="E824" s="195">
        <v>854</v>
      </c>
      <c r="F824" s="192">
        <v>700</v>
      </c>
      <c r="G824" s="196">
        <v>427</v>
      </c>
      <c r="H824" s="194">
        <v>1960</v>
      </c>
      <c r="I824" s="195">
        <v>2055</v>
      </c>
      <c r="J824" s="192">
        <v>308</v>
      </c>
      <c r="K824" s="193">
        <v>411</v>
      </c>
      <c r="L824" s="194">
        <v>516</v>
      </c>
      <c r="M824" s="192">
        <v>1497</v>
      </c>
      <c r="N824" s="197">
        <v>1488</v>
      </c>
      <c r="O824" s="210">
        <v>2033</v>
      </c>
      <c r="P824" s="192">
        <v>794</v>
      </c>
      <c r="Q824" s="193">
        <v>1052</v>
      </c>
      <c r="R824" s="194">
        <v>1198</v>
      </c>
      <c r="S824" s="195">
        <v>1227</v>
      </c>
      <c r="T824" s="201">
        <v>442</v>
      </c>
      <c r="U824" s="192">
        <v>539</v>
      </c>
      <c r="V824" s="194">
        <v>1109</v>
      </c>
      <c r="W824" s="211">
        <v>2045</v>
      </c>
      <c r="X824" s="192">
        <v>986</v>
      </c>
      <c r="Y824" s="196">
        <v>845</v>
      </c>
      <c r="Z824" s="194">
        <v>3036</v>
      </c>
      <c r="AA824" s="192">
        <v>2478</v>
      </c>
      <c r="AB824" s="173">
        <f t="shared" si="1282"/>
        <v>17441</v>
      </c>
      <c r="AC824" s="174">
        <f t="shared" si="1277"/>
        <v>16916</v>
      </c>
      <c r="AE824" s="255" t="str">
        <f>$AE$18</f>
        <v>18:00 - 18:59</v>
      </c>
      <c r="AF824" s="127">
        <f t="shared" si="1287"/>
        <v>2650</v>
      </c>
      <c r="AG824" s="193">
        <f t="shared" si="1287"/>
        <v>4426</v>
      </c>
      <c r="AH824" s="194">
        <f t="shared" si="1287"/>
        <v>1743</v>
      </c>
      <c r="AI824" s="195">
        <f t="shared" si="1287"/>
        <v>1942</v>
      </c>
      <c r="AJ824" s="192">
        <f t="shared" si="1287"/>
        <v>941</v>
      </c>
      <c r="AK824" s="196">
        <f t="shared" si="1287"/>
        <v>653</v>
      </c>
      <c r="AL824" s="194">
        <f t="shared" si="1287"/>
        <v>2342</v>
      </c>
      <c r="AM824" s="195">
        <f t="shared" si="1287"/>
        <v>3997</v>
      </c>
      <c r="AN824" s="192">
        <f t="shared" si="1287"/>
        <v>513</v>
      </c>
      <c r="AO824" s="196">
        <f t="shared" si="1287"/>
        <v>275</v>
      </c>
      <c r="AP824" s="194">
        <f t="shared" si="1288"/>
        <v>1742</v>
      </c>
      <c r="AQ824" s="192">
        <f t="shared" si="1288"/>
        <v>1047</v>
      </c>
      <c r="AR824" s="197">
        <f t="shared" si="1288"/>
        <v>2492</v>
      </c>
      <c r="AS824" s="198">
        <f t="shared" si="1288"/>
        <v>2182</v>
      </c>
      <c r="AT824" s="192">
        <f t="shared" si="1288"/>
        <v>1318</v>
      </c>
      <c r="AU824" s="196">
        <f t="shared" si="1288"/>
        <v>1535</v>
      </c>
      <c r="AV824" s="194">
        <f t="shared" si="1288"/>
        <v>1540</v>
      </c>
      <c r="AW824" s="195">
        <f t="shared" si="1288"/>
        <v>1969</v>
      </c>
      <c r="AX824" s="192">
        <f t="shared" si="1288"/>
        <v>1021</v>
      </c>
      <c r="AY824" s="196">
        <f t="shared" si="1288"/>
        <v>475</v>
      </c>
      <c r="AZ824" s="194">
        <f t="shared" si="1289"/>
        <v>2571</v>
      </c>
      <c r="BA824" s="195">
        <f t="shared" si="1289"/>
        <v>1568</v>
      </c>
      <c r="BB824" s="192">
        <f t="shared" si="1289"/>
        <v>2437</v>
      </c>
      <c r="BC824" s="196">
        <f t="shared" si="1289"/>
        <v>811</v>
      </c>
      <c r="BD824" s="194">
        <f t="shared" si="1289"/>
        <v>4164</v>
      </c>
      <c r="BE824" s="192">
        <f t="shared" si="1289"/>
        <v>4650</v>
      </c>
      <c r="BF824" s="173">
        <f>SUM(AF824,AH824,AJ824,AL824,AN824,AP824,AR824,AT824,AV824,AX824,AZ824,BB824,BD824)</f>
        <v>25474</v>
      </c>
      <c r="BG824" s="174">
        <f>SUM(AG824,AI824,AK824,AM824,AO824,AQ824,AS824,AU824,AW824,AY824,BA824,BC824,BE824)</f>
        <v>25530</v>
      </c>
      <c r="BI824" s="138" t="s">
        <v>25</v>
      </c>
      <c r="BJ824" s="130">
        <f t="shared" ref="BJ824:CK824" si="1291">B824/B839</f>
        <v>6.0875512995896032E-2</v>
      </c>
      <c r="BK824" s="131">
        <f t="shared" si="1291"/>
        <v>4.1993005982486058E-2</v>
      </c>
      <c r="BL824" s="132">
        <f t="shared" si="1291"/>
        <v>5.9715797808059343E-2</v>
      </c>
      <c r="BM824" s="133">
        <f t="shared" si="1291"/>
        <v>4.1541005934429422E-2</v>
      </c>
      <c r="BN824" s="130">
        <f t="shared" si="1291"/>
        <v>5.7951817203410881E-2</v>
      </c>
      <c r="BO824" s="131">
        <f t="shared" si="1291"/>
        <v>5.1545147271849348E-2</v>
      </c>
      <c r="BP824" s="132">
        <f t="shared" si="1291"/>
        <v>6.9547938400397413E-2</v>
      </c>
      <c r="BQ824" s="133">
        <f t="shared" si="1291"/>
        <v>5.0308460634547594E-2</v>
      </c>
      <c r="BR824" s="130">
        <f t="shared" si="1291"/>
        <v>5.299380591878871E-2</v>
      </c>
      <c r="BS824" s="131">
        <f t="shared" si="1291"/>
        <v>5.9418823189243894E-2</v>
      </c>
      <c r="BT824" s="132">
        <f t="shared" si="1291"/>
        <v>4.1828793774319063E-2</v>
      </c>
      <c r="BU824" s="130">
        <f t="shared" si="1291"/>
        <v>6.7148111599533503E-2</v>
      </c>
      <c r="BV824" s="134">
        <f t="shared" si="1291"/>
        <v>5.4842989827509951E-2</v>
      </c>
      <c r="BW824" s="135">
        <f t="shared" si="1291"/>
        <v>5.6267471146660759E-2</v>
      </c>
      <c r="BX824" s="130">
        <f t="shared" si="1291"/>
        <v>4.6882380727444495E-2</v>
      </c>
      <c r="BY824" s="131">
        <f t="shared" si="1291"/>
        <v>4.9850732123394775E-2</v>
      </c>
      <c r="BZ824" s="132">
        <f t="shared" si="1291"/>
        <v>5.6426922895765626E-2</v>
      </c>
      <c r="CA824" s="133">
        <f t="shared" si="1291"/>
        <v>5.1732861118138122E-2</v>
      </c>
      <c r="CB824" s="130">
        <f t="shared" si="1291"/>
        <v>4.6916463220464916E-2</v>
      </c>
      <c r="CC824" s="131">
        <f t="shared" si="1291"/>
        <v>4.5259887480057097E-2</v>
      </c>
      <c r="CD824" s="132">
        <f t="shared" si="1291"/>
        <v>4.2039423805913571E-2</v>
      </c>
      <c r="CE824" s="133">
        <f t="shared" si="1291"/>
        <v>6.766146109052408E-2</v>
      </c>
      <c r="CF824" s="130">
        <f t="shared" si="1291"/>
        <v>4.0262975213361099E-2</v>
      </c>
      <c r="CG824" s="131">
        <f t="shared" si="1291"/>
        <v>5.3859391930652048E-2</v>
      </c>
      <c r="CH824" s="132">
        <f t="shared" si="1291"/>
        <v>5.3624417125900804E-2</v>
      </c>
      <c r="CI824" s="130">
        <f t="shared" si="1291"/>
        <v>5.0717370392353509E-2</v>
      </c>
      <c r="CJ824" s="136">
        <f t="shared" si="1291"/>
        <v>5.4227075294827273E-2</v>
      </c>
      <c r="CK824" s="137">
        <f t="shared" si="1291"/>
        <v>5.2675665997166297E-2</v>
      </c>
    </row>
    <row r="825" spans="1:89" ht="14" thickBot="1">
      <c r="A825" s="147" t="s">
        <v>26</v>
      </c>
      <c r="B825" s="206">
        <v>2668</v>
      </c>
      <c r="C825" s="200">
        <v>1191</v>
      </c>
      <c r="D825" s="201">
        <v>1092</v>
      </c>
      <c r="E825" s="202">
        <v>783</v>
      </c>
      <c r="F825" s="199">
        <v>670</v>
      </c>
      <c r="G825" s="203">
        <v>371</v>
      </c>
      <c r="H825" s="201">
        <v>1605</v>
      </c>
      <c r="I825" s="202">
        <v>1969</v>
      </c>
      <c r="J825" s="199">
        <v>338</v>
      </c>
      <c r="K825" s="200">
        <v>328</v>
      </c>
      <c r="L825" s="201">
        <v>528</v>
      </c>
      <c r="M825" s="199">
        <v>1095</v>
      </c>
      <c r="N825" s="204">
        <v>1424</v>
      </c>
      <c r="O825" s="207">
        <v>1627</v>
      </c>
      <c r="P825" s="199">
        <v>809</v>
      </c>
      <c r="Q825" s="200">
        <v>915</v>
      </c>
      <c r="R825" s="201">
        <v>1114</v>
      </c>
      <c r="S825" s="202">
        <v>988</v>
      </c>
      <c r="T825" s="199">
        <v>442</v>
      </c>
      <c r="U825" s="203">
        <v>505</v>
      </c>
      <c r="V825" s="201">
        <v>1041</v>
      </c>
      <c r="W825" s="208">
        <v>1559</v>
      </c>
      <c r="X825" s="199">
        <v>983</v>
      </c>
      <c r="Y825" s="203">
        <v>596</v>
      </c>
      <c r="Z825" s="201">
        <v>3238</v>
      </c>
      <c r="AA825" s="199">
        <v>2586</v>
      </c>
      <c r="AB825" s="173">
        <f t="shared" si="1282"/>
        <v>15952</v>
      </c>
      <c r="AC825" s="174">
        <f t="shared" si="1277"/>
        <v>14513</v>
      </c>
      <c r="AE825" s="254" t="str">
        <f>$AE$19</f>
        <v>19:00 - 19:59</v>
      </c>
      <c r="AF825" s="127">
        <f t="shared" si="1287"/>
        <v>2800</v>
      </c>
      <c r="AG825" s="200">
        <f t="shared" si="1287"/>
        <v>3922</v>
      </c>
      <c r="AH825" s="201">
        <f t="shared" si="1287"/>
        <v>1262</v>
      </c>
      <c r="AI825" s="202">
        <f t="shared" si="1287"/>
        <v>1544</v>
      </c>
      <c r="AJ825" s="199">
        <f t="shared" si="1287"/>
        <v>652</v>
      </c>
      <c r="AK825" s="203">
        <f t="shared" si="1287"/>
        <v>523</v>
      </c>
      <c r="AL825" s="201">
        <f t="shared" si="1287"/>
        <v>1986</v>
      </c>
      <c r="AM825" s="202">
        <f t="shared" si="1287"/>
        <v>3594</v>
      </c>
      <c r="AN825" s="199">
        <f t="shared" si="1287"/>
        <v>312</v>
      </c>
      <c r="AO825" s="203">
        <f t="shared" si="1287"/>
        <v>238</v>
      </c>
      <c r="AP825" s="201">
        <f t="shared" si="1288"/>
        <v>1192</v>
      </c>
      <c r="AQ825" s="199">
        <f t="shared" si="1288"/>
        <v>923</v>
      </c>
      <c r="AR825" s="204">
        <f t="shared" si="1288"/>
        <v>2053</v>
      </c>
      <c r="AS825" s="205">
        <f t="shared" si="1288"/>
        <v>2151</v>
      </c>
      <c r="AT825" s="199">
        <f t="shared" si="1288"/>
        <v>1136</v>
      </c>
      <c r="AU825" s="203">
        <f t="shared" si="1288"/>
        <v>1724</v>
      </c>
      <c r="AV825" s="201">
        <f t="shared" si="1288"/>
        <v>1224</v>
      </c>
      <c r="AW825" s="202">
        <f t="shared" si="1288"/>
        <v>1927</v>
      </c>
      <c r="AX825" s="199">
        <f t="shared" si="1288"/>
        <v>818</v>
      </c>
      <c r="AY825" s="203">
        <f t="shared" si="1288"/>
        <v>468</v>
      </c>
      <c r="AZ825" s="201">
        <f t="shared" si="1289"/>
        <v>2452</v>
      </c>
      <c r="BA825" s="202">
        <f t="shared" si="1289"/>
        <v>1591</v>
      </c>
      <c r="BB825" s="199">
        <f t="shared" si="1289"/>
        <v>2200</v>
      </c>
      <c r="BC825" s="203">
        <f t="shared" si="1289"/>
        <v>892</v>
      </c>
      <c r="BD825" s="201">
        <f t="shared" si="1289"/>
        <v>3321</v>
      </c>
      <c r="BE825" s="199">
        <f t="shared" si="1289"/>
        <v>4923</v>
      </c>
      <c r="BF825" s="173">
        <f>SUM(AF825,AH825,AJ825,AL825,AN825,AP825,AR825,AT825,AV825,AX825,AZ825,BB825,BD825)</f>
        <v>21408</v>
      </c>
      <c r="BG825" s="174">
        <f>SUM(AG825,AI825,AK825,AM825,AO825,AQ825,AS825,AU825,AW825,AY825,BA825,BC825,BE825)</f>
        <v>24420</v>
      </c>
      <c r="BI825" s="147" t="s">
        <v>26</v>
      </c>
      <c r="BJ825" s="130">
        <f t="shared" ref="BJ825:CK825" si="1292">B825/B839</f>
        <v>4.6792241046687014E-2</v>
      </c>
      <c r="BK825" s="131">
        <f t="shared" si="1292"/>
        <v>3.4420970492182304E-2</v>
      </c>
      <c r="BL825" s="132">
        <f t="shared" si="1292"/>
        <v>4.5505688211026379E-2</v>
      </c>
      <c r="BM825" s="133">
        <f t="shared" si="1292"/>
        <v>3.8087362583908942E-2</v>
      </c>
      <c r="BN825" s="130">
        <f t="shared" si="1292"/>
        <v>5.546816789469327E-2</v>
      </c>
      <c r="BO825" s="131">
        <f t="shared" si="1292"/>
        <v>4.4785127957508448E-2</v>
      </c>
      <c r="BP825" s="132">
        <f t="shared" si="1292"/>
        <v>5.6951245475835639E-2</v>
      </c>
      <c r="BQ825" s="133">
        <f t="shared" si="1292"/>
        <v>4.8203094398746572E-2</v>
      </c>
      <c r="BR825" s="130">
        <f t="shared" si="1292"/>
        <v>5.8155540261527874E-2</v>
      </c>
      <c r="BS825" s="131">
        <f t="shared" si="1292"/>
        <v>4.7419401474627726E-2</v>
      </c>
      <c r="BT825" s="132">
        <f t="shared" si="1292"/>
        <v>4.2801556420233464E-2</v>
      </c>
      <c r="BU825" s="130">
        <f t="shared" si="1292"/>
        <v>4.9116354176011484E-2</v>
      </c>
      <c r="BV825" s="134">
        <f t="shared" si="1292"/>
        <v>5.2484151555358988E-2</v>
      </c>
      <c r="BW825" s="135">
        <f t="shared" si="1292"/>
        <v>4.5030583155738838E-2</v>
      </c>
      <c r="BX825" s="130">
        <f t="shared" si="1292"/>
        <v>4.7768068020784128E-2</v>
      </c>
      <c r="BY825" s="131">
        <f t="shared" si="1292"/>
        <v>4.3358764156754964E-2</v>
      </c>
      <c r="BZ825" s="132">
        <f t="shared" si="1292"/>
        <v>5.2470444161838818E-2</v>
      </c>
      <c r="CA825" s="133">
        <f t="shared" si="1292"/>
        <v>4.1656126148916436E-2</v>
      </c>
      <c r="CB825" s="130">
        <f t="shared" si="1292"/>
        <v>4.6916463220464916E-2</v>
      </c>
      <c r="CC825" s="131">
        <f t="shared" si="1292"/>
        <v>4.2404903854227897E-2</v>
      </c>
      <c r="CD825" s="132">
        <f t="shared" si="1292"/>
        <v>3.9461713419257013E-2</v>
      </c>
      <c r="CE825" s="133">
        <f t="shared" si="1292"/>
        <v>5.1581524616199047E-2</v>
      </c>
      <c r="CF825" s="130">
        <f t="shared" si="1292"/>
        <v>4.0140471231981709E-2</v>
      </c>
      <c r="CG825" s="131">
        <f t="shared" si="1292"/>
        <v>3.7988399515584165E-2</v>
      </c>
      <c r="CH825" s="132">
        <f t="shared" si="1292"/>
        <v>5.7192313127031227E-2</v>
      </c>
      <c r="CI825" s="130">
        <f t="shared" si="1292"/>
        <v>5.2927812685482717E-2</v>
      </c>
      <c r="CJ825" s="136">
        <f t="shared" si="1292"/>
        <v>4.9597517636780268E-2</v>
      </c>
      <c r="CK825" s="137">
        <f t="shared" si="1292"/>
        <v>4.5192831675152194E-2</v>
      </c>
    </row>
    <row r="826" spans="1:89" ht="15" thickTop="1" thickBot="1">
      <c r="A826" s="138" t="s">
        <v>27</v>
      </c>
      <c r="B826" s="209">
        <v>2504</v>
      </c>
      <c r="C826" s="193">
        <v>1720</v>
      </c>
      <c r="D826" s="194">
        <v>1068</v>
      </c>
      <c r="E826" s="195">
        <v>925</v>
      </c>
      <c r="F826" s="192">
        <v>544</v>
      </c>
      <c r="G826" s="196">
        <v>439</v>
      </c>
      <c r="H826" s="194">
        <v>1965</v>
      </c>
      <c r="I826" s="195">
        <v>2391</v>
      </c>
      <c r="J826" s="192">
        <v>335</v>
      </c>
      <c r="K826" s="193">
        <v>352</v>
      </c>
      <c r="L826" s="194">
        <v>607</v>
      </c>
      <c r="M826" s="192">
        <v>1230</v>
      </c>
      <c r="N826" s="197">
        <v>1467</v>
      </c>
      <c r="O826" s="210">
        <v>1896</v>
      </c>
      <c r="P826" s="192">
        <v>918</v>
      </c>
      <c r="Q826" s="193">
        <v>1101</v>
      </c>
      <c r="R826" s="194">
        <v>1085</v>
      </c>
      <c r="S826" s="195">
        <v>1442</v>
      </c>
      <c r="T826" s="192">
        <v>557</v>
      </c>
      <c r="U826" s="196">
        <v>679</v>
      </c>
      <c r="V826" s="194">
        <v>1485</v>
      </c>
      <c r="W826" s="211">
        <v>1987</v>
      </c>
      <c r="X826" s="192">
        <v>1100</v>
      </c>
      <c r="Y826" s="196">
        <v>758</v>
      </c>
      <c r="Z826" s="194">
        <v>2891</v>
      </c>
      <c r="AA826" s="192">
        <v>2655</v>
      </c>
      <c r="AB826" s="173">
        <f t="shared" si="1282"/>
        <v>16526</v>
      </c>
      <c r="AC826" s="174">
        <f t="shared" si="1277"/>
        <v>17575</v>
      </c>
      <c r="AE826" s="253" t="s">
        <v>13</v>
      </c>
      <c r="AF826" s="20">
        <f t="shared" ref="AF826:BG826" si="1293">SUM(AF823:AF825)</f>
        <v>8228</v>
      </c>
      <c r="AG826" s="21">
        <f t="shared" si="1293"/>
        <v>11981</v>
      </c>
      <c r="AH826" s="20">
        <f t="shared" si="1293"/>
        <v>4893</v>
      </c>
      <c r="AI826" s="21">
        <f t="shared" si="1293"/>
        <v>5224</v>
      </c>
      <c r="AJ826" s="20">
        <f t="shared" si="1293"/>
        <v>2754</v>
      </c>
      <c r="AK826" s="21">
        <f t="shared" si="1293"/>
        <v>1764</v>
      </c>
      <c r="AL826" s="20">
        <f t="shared" si="1293"/>
        <v>6618</v>
      </c>
      <c r="AM826" s="21">
        <f t="shared" si="1293"/>
        <v>11549</v>
      </c>
      <c r="AN826" s="20">
        <f t="shared" si="1293"/>
        <v>1476</v>
      </c>
      <c r="AO826" s="21">
        <f t="shared" si="1293"/>
        <v>791</v>
      </c>
      <c r="AP826" s="20">
        <f t="shared" si="1293"/>
        <v>4518</v>
      </c>
      <c r="AQ826" s="21">
        <f t="shared" si="1293"/>
        <v>3069</v>
      </c>
      <c r="AR826" s="20">
        <f t="shared" si="1293"/>
        <v>6813</v>
      </c>
      <c r="AS826" s="21">
        <f t="shared" si="1293"/>
        <v>6813</v>
      </c>
      <c r="AT826" s="20">
        <f t="shared" si="1293"/>
        <v>3860</v>
      </c>
      <c r="AU826" s="21">
        <f t="shared" si="1293"/>
        <v>4823</v>
      </c>
      <c r="AV826" s="20">
        <f t="shared" si="1293"/>
        <v>4301</v>
      </c>
      <c r="AW826" s="21">
        <f t="shared" si="1293"/>
        <v>5743</v>
      </c>
      <c r="AX826" s="20">
        <f t="shared" si="1293"/>
        <v>2837</v>
      </c>
      <c r="AY826" s="21">
        <f t="shared" si="1293"/>
        <v>1392</v>
      </c>
      <c r="AZ826" s="20">
        <f t="shared" si="1293"/>
        <v>7769</v>
      </c>
      <c r="BA826" s="21">
        <f t="shared" si="1293"/>
        <v>4664</v>
      </c>
      <c r="BB826" s="20">
        <f t="shared" si="1293"/>
        <v>7695</v>
      </c>
      <c r="BC826" s="21">
        <f t="shared" si="1293"/>
        <v>2452</v>
      </c>
      <c r="BD826" s="20">
        <f t="shared" si="1293"/>
        <v>11984</v>
      </c>
      <c r="BE826" s="21">
        <f t="shared" si="1293"/>
        <v>13275</v>
      </c>
      <c r="BF826" s="175">
        <f t="shared" si="1293"/>
        <v>73746</v>
      </c>
      <c r="BG826" s="176">
        <f t="shared" si="1293"/>
        <v>73540</v>
      </c>
      <c r="BI826" s="138" t="s">
        <v>27</v>
      </c>
      <c r="BJ826" s="130">
        <f t="shared" ref="BJ826:CK826" si="1294">B826/B839</f>
        <v>4.3915956364656776E-2</v>
      </c>
      <c r="BK826" s="131">
        <f t="shared" si="1294"/>
        <v>4.970954596687957E-2</v>
      </c>
      <c r="BL826" s="132">
        <f t="shared" si="1294"/>
        <v>4.4505563195399424E-2</v>
      </c>
      <c r="BM826" s="133">
        <f t="shared" si="1294"/>
        <v>4.4994649284949895E-2</v>
      </c>
      <c r="BN826" s="130">
        <f t="shared" si="1294"/>
        <v>4.5036840798079313E-2</v>
      </c>
      <c r="BO826" s="131">
        <f t="shared" si="1294"/>
        <v>5.2993722839208113E-2</v>
      </c>
      <c r="BP826" s="132">
        <f t="shared" si="1294"/>
        <v>6.9725356610602515E-2</v>
      </c>
      <c r="BQ826" s="133">
        <f t="shared" si="1294"/>
        <v>5.8534077555816688E-2</v>
      </c>
      <c r="BR826" s="130">
        <f t="shared" si="1294"/>
        <v>5.7639366827253957E-2</v>
      </c>
      <c r="BS826" s="131">
        <f t="shared" si="1294"/>
        <v>5.0889113777649271E-2</v>
      </c>
      <c r="BT826" s="132">
        <f t="shared" si="1294"/>
        <v>4.9205577172503241E-2</v>
      </c>
      <c r="BU826" s="130">
        <f t="shared" si="1294"/>
        <v>5.5171795101821117E-2</v>
      </c>
      <c r="BV826" s="134">
        <f t="shared" si="1294"/>
        <v>5.4068996019460414E-2</v>
      </c>
      <c r="BW826" s="135">
        <f t="shared" si="1294"/>
        <v>5.2475713376325041E-2</v>
      </c>
      <c r="BX826" s="130">
        <f t="shared" si="1294"/>
        <v>5.4204062352385451E-2</v>
      </c>
      <c r="BY826" s="131">
        <f t="shared" si="1294"/>
        <v>5.2172676870587117E-2</v>
      </c>
      <c r="BZ826" s="132">
        <f t="shared" si="1294"/>
        <v>5.1104516979887903E-2</v>
      </c>
      <c r="CA826" s="133">
        <f t="shared" si="1294"/>
        <v>6.0797706383337549E-2</v>
      </c>
      <c r="CB826" s="130">
        <f t="shared" si="1294"/>
        <v>5.912323532533701E-2</v>
      </c>
      <c r="CC826" s="131">
        <f t="shared" si="1294"/>
        <v>5.7015702409942061E-2</v>
      </c>
      <c r="CD826" s="132">
        <f t="shared" si="1294"/>
        <v>5.6292645943896893E-2</v>
      </c>
      <c r="CE826" s="133">
        <f t="shared" si="1294"/>
        <v>6.5742456326098458E-2</v>
      </c>
      <c r="CF826" s="130">
        <f t="shared" si="1294"/>
        <v>4.4918126505778103E-2</v>
      </c>
      <c r="CG826" s="131">
        <f t="shared" si="1294"/>
        <v>4.8314105424182546E-2</v>
      </c>
      <c r="CH826" s="132">
        <f t="shared" si="1294"/>
        <v>5.1063303659742827E-2</v>
      </c>
      <c r="CI826" s="130">
        <f t="shared" si="1294"/>
        <v>5.4340039706093045E-2</v>
      </c>
      <c r="CJ826" s="136">
        <f t="shared" si="1294"/>
        <v>5.1382182576819875E-2</v>
      </c>
      <c r="CK826" s="137">
        <f t="shared" si="1294"/>
        <v>5.4727762467498095E-2</v>
      </c>
    </row>
    <row r="827" spans="1:89" ht="14" thickTop="1">
      <c r="A827" s="147" t="s">
        <v>28</v>
      </c>
      <c r="B827" s="206">
        <v>2151</v>
      </c>
      <c r="C827" s="200">
        <v>1876</v>
      </c>
      <c r="D827" s="201">
        <v>1092</v>
      </c>
      <c r="E827" s="202">
        <v>1112</v>
      </c>
      <c r="F827" s="199">
        <v>573</v>
      </c>
      <c r="G827" s="203">
        <v>499</v>
      </c>
      <c r="H827" s="201">
        <v>1853</v>
      </c>
      <c r="I827" s="202">
        <v>2779</v>
      </c>
      <c r="J827" s="199">
        <v>371</v>
      </c>
      <c r="K827" s="200">
        <v>334</v>
      </c>
      <c r="L827" s="201">
        <v>857</v>
      </c>
      <c r="M827" s="199">
        <v>1098</v>
      </c>
      <c r="N827" s="204">
        <v>1805</v>
      </c>
      <c r="O827" s="207">
        <v>1855</v>
      </c>
      <c r="P827" s="199">
        <v>903</v>
      </c>
      <c r="Q827" s="200">
        <v>1190</v>
      </c>
      <c r="R827" s="201">
        <v>1241</v>
      </c>
      <c r="S827" s="202">
        <v>1504</v>
      </c>
      <c r="T827" s="199">
        <v>792</v>
      </c>
      <c r="U827" s="203">
        <v>419</v>
      </c>
      <c r="V827" s="201">
        <v>1969</v>
      </c>
      <c r="W827" s="208">
        <v>1443</v>
      </c>
      <c r="X827" s="199">
        <v>1460</v>
      </c>
      <c r="Y827" s="203">
        <v>708</v>
      </c>
      <c r="Z827" s="201">
        <v>3239</v>
      </c>
      <c r="AA827" s="199">
        <v>2895</v>
      </c>
      <c r="AB827" s="173">
        <f t="shared" si="1282"/>
        <v>18306</v>
      </c>
      <c r="AC827" s="174">
        <f t="shared" si="1277"/>
        <v>17712</v>
      </c>
      <c r="BI827" s="147" t="s">
        <v>28</v>
      </c>
      <c r="BJ827" s="130">
        <f t="shared" ref="BJ827:CK827" si="1295">B827/B839</f>
        <v>3.772492896979901E-2</v>
      </c>
      <c r="BK827" s="131">
        <f t="shared" si="1295"/>
        <v>5.4218086182480273E-2</v>
      </c>
      <c r="BL827" s="132">
        <f t="shared" si="1295"/>
        <v>4.5505688211026379E-2</v>
      </c>
      <c r="BM827" s="133">
        <f t="shared" si="1295"/>
        <v>5.4090864870123552E-2</v>
      </c>
      <c r="BN827" s="130">
        <f t="shared" si="1295"/>
        <v>4.7437701796506332E-2</v>
      </c>
      <c r="BO827" s="131">
        <f t="shared" si="1295"/>
        <v>6.0236600676001929E-2</v>
      </c>
      <c r="BP827" s="132">
        <f t="shared" si="1295"/>
        <v>6.575118870200837E-2</v>
      </c>
      <c r="BQ827" s="133">
        <f t="shared" si="1295"/>
        <v>6.8032706619663139E-2</v>
      </c>
      <c r="BR827" s="130">
        <f t="shared" si="1295"/>
        <v>6.3833448038540949E-2</v>
      </c>
      <c r="BS827" s="131">
        <f t="shared" si="1295"/>
        <v>4.8286829550383117E-2</v>
      </c>
      <c r="BT827" s="132">
        <f t="shared" si="1295"/>
        <v>6.9471465629053181E-2</v>
      </c>
      <c r="BU827" s="130">
        <f t="shared" si="1295"/>
        <v>4.9250919529918363E-2</v>
      </c>
      <c r="BV827" s="134">
        <f t="shared" si="1295"/>
        <v>6.6526610644257703E-2</v>
      </c>
      <c r="BW827" s="135">
        <f t="shared" si="1295"/>
        <v>5.1340953751626027E-2</v>
      </c>
      <c r="BX827" s="130">
        <f t="shared" si="1295"/>
        <v>5.3318375059045818E-2</v>
      </c>
      <c r="BY827" s="131">
        <f t="shared" si="1295"/>
        <v>5.6390086717528314E-2</v>
      </c>
      <c r="BZ827" s="132">
        <f t="shared" si="1295"/>
        <v>5.8452263200037678E-2</v>
      </c>
      <c r="CA827" s="133">
        <f t="shared" si="1295"/>
        <v>6.3411754785395055E-2</v>
      </c>
      <c r="CB827" s="130">
        <f t="shared" si="1295"/>
        <v>8.4067508757032158E-2</v>
      </c>
      <c r="CC827" s="131">
        <f t="shared" si="1295"/>
        <v>3.5183474683012847E-2</v>
      </c>
      <c r="CD827" s="132">
        <f t="shared" si="1295"/>
        <v>7.4639878695981807E-2</v>
      </c>
      <c r="CE827" s="133">
        <f t="shared" si="1295"/>
        <v>4.7743515087347803E-2</v>
      </c>
      <c r="CF827" s="130">
        <f t="shared" si="1295"/>
        <v>5.9618604271305484E-2</v>
      </c>
      <c r="CG827" s="131">
        <f t="shared" si="1295"/>
        <v>4.5127159156096629E-2</v>
      </c>
      <c r="CH827" s="132">
        <f t="shared" si="1295"/>
        <v>5.7209975978521975E-2</v>
      </c>
      <c r="CI827" s="130">
        <f t="shared" si="1295"/>
        <v>5.9252133690824618E-2</v>
      </c>
      <c r="CJ827" s="136">
        <f t="shared" si="1295"/>
        <v>5.6916509394364316E-2</v>
      </c>
      <c r="CK827" s="137">
        <f t="shared" si="1295"/>
        <v>5.5154374328553413E-2</v>
      </c>
    </row>
    <row r="828" spans="1:89">
      <c r="A828" s="138" t="s">
        <v>29</v>
      </c>
      <c r="B828" s="209">
        <v>2205</v>
      </c>
      <c r="C828" s="193">
        <v>2682</v>
      </c>
      <c r="D828" s="194">
        <v>1433</v>
      </c>
      <c r="E828" s="195">
        <v>1415</v>
      </c>
      <c r="F828" s="192">
        <v>850</v>
      </c>
      <c r="G828" s="196">
        <v>465</v>
      </c>
      <c r="H828" s="194">
        <v>1890</v>
      </c>
      <c r="I828" s="195">
        <v>2837</v>
      </c>
      <c r="J828" s="192">
        <v>451</v>
      </c>
      <c r="K828" s="193">
        <v>256</v>
      </c>
      <c r="L828" s="194">
        <v>1163</v>
      </c>
      <c r="M828" s="192">
        <v>922</v>
      </c>
      <c r="N828" s="197">
        <v>1986</v>
      </c>
      <c r="O828" s="210">
        <v>1871</v>
      </c>
      <c r="P828" s="192">
        <v>1065</v>
      </c>
      <c r="Q828" s="193">
        <v>1077</v>
      </c>
      <c r="R828" s="194">
        <v>1339</v>
      </c>
      <c r="S828" s="195">
        <v>1526</v>
      </c>
      <c r="T828" s="192">
        <v>974</v>
      </c>
      <c r="U828" s="196">
        <v>382</v>
      </c>
      <c r="V828" s="194">
        <v>2384</v>
      </c>
      <c r="W828" s="211">
        <v>1269</v>
      </c>
      <c r="X828" s="192">
        <v>2137</v>
      </c>
      <c r="Y828" s="196">
        <v>563</v>
      </c>
      <c r="Z828" s="194">
        <v>4072</v>
      </c>
      <c r="AA828" s="192">
        <v>3659</v>
      </c>
      <c r="AB828" s="173">
        <f t="shared" si="1282"/>
        <v>21949</v>
      </c>
      <c r="AC828" s="174">
        <f t="shared" si="1277"/>
        <v>18924</v>
      </c>
      <c r="BI828" s="138" t="s">
        <v>29</v>
      </c>
      <c r="BJ828" s="130">
        <f t="shared" ref="BJ828:CK828" si="1296">B828/B839</f>
        <v>3.8671998316321163E-2</v>
      </c>
      <c r="BK828" s="131">
        <f t="shared" si="1296"/>
        <v>7.7512210629750583E-2</v>
      </c>
      <c r="BL828" s="132">
        <f t="shared" si="1296"/>
        <v>5.9715797808059343E-2</v>
      </c>
      <c r="BM828" s="133">
        <f t="shared" si="1296"/>
        <v>6.882965268995038E-2</v>
      </c>
      <c r="BN828" s="130">
        <f t="shared" si="1296"/>
        <v>7.0370063746998918E-2</v>
      </c>
      <c r="BO828" s="131">
        <f t="shared" si="1296"/>
        <v>5.6132303235152101E-2</v>
      </c>
      <c r="BP828" s="132">
        <f t="shared" si="1296"/>
        <v>6.7064083457526083E-2</v>
      </c>
      <c r="BQ828" s="133">
        <f t="shared" si="1296"/>
        <v>6.9452604778691737E-2</v>
      </c>
      <c r="BR828" s="130">
        <f t="shared" si="1296"/>
        <v>7.7598072952512046E-2</v>
      </c>
      <c r="BS828" s="131">
        <f t="shared" si="1296"/>
        <v>3.7010264565563104E-2</v>
      </c>
      <c r="BT828" s="132">
        <f t="shared" si="1296"/>
        <v>9.4276913099870296E-2</v>
      </c>
      <c r="BU828" s="130">
        <f t="shared" si="1296"/>
        <v>4.1356418767381359E-2</v>
      </c>
      <c r="BV828" s="134">
        <f t="shared" si="1296"/>
        <v>7.3197700132684659E-2</v>
      </c>
      <c r="BW828" s="135">
        <f t="shared" si="1296"/>
        <v>5.1783786775898816E-2</v>
      </c>
      <c r="BX828" s="130">
        <f t="shared" si="1296"/>
        <v>6.2883797827113841E-2</v>
      </c>
      <c r="BY828" s="131">
        <f t="shared" si="1296"/>
        <v>5.1035397810737806E-2</v>
      </c>
      <c r="BZ828" s="132">
        <f t="shared" si="1296"/>
        <v>6.3068155056285616E-2</v>
      </c>
      <c r="CA828" s="133">
        <f t="shared" si="1296"/>
        <v>6.4339320347415463E-2</v>
      </c>
      <c r="CB828" s="130">
        <f t="shared" si="1296"/>
        <v>0.10338605243604714</v>
      </c>
      <c r="CC828" s="131">
        <f t="shared" si="1296"/>
        <v>3.2076580737257533E-2</v>
      </c>
      <c r="CD828" s="132">
        <f t="shared" si="1296"/>
        <v>9.0371493555724033E-2</v>
      </c>
      <c r="CE828" s="133">
        <f t="shared" si="1296"/>
        <v>4.1986500794070937E-2</v>
      </c>
      <c r="CF828" s="130">
        <f t="shared" si="1296"/>
        <v>8.7263669402588923E-2</v>
      </c>
      <c r="CG828" s="131">
        <f t="shared" si="1296"/>
        <v>3.5885014978647461E-2</v>
      </c>
      <c r="CH828" s="132">
        <f t="shared" si="1296"/>
        <v>7.1923131270312274E-2</v>
      </c>
      <c r="CI828" s="130">
        <f t="shared" si="1296"/>
        <v>7.4888966208886798E-2</v>
      </c>
      <c r="CJ828" s="136">
        <f t="shared" si="1296"/>
        <v>6.8243224336113975E-2</v>
      </c>
      <c r="CK828" s="137">
        <f t="shared" si="1296"/>
        <v>5.8928488019057403E-2</v>
      </c>
    </row>
    <row r="829" spans="1:89">
      <c r="A829" s="147" t="s">
        <v>30</v>
      </c>
      <c r="B829" s="206">
        <v>2778</v>
      </c>
      <c r="C829" s="200">
        <v>3633</v>
      </c>
      <c r="D829" s="201">
        <v>1888</v>
      </c>
      <c r="E829" s="202">
        <v>1738</v>
      </c>
      <c r="F829" s="199">
        <v>1161</v>
      </c>
      <c r="G829" s="203">
        <v>588</v>
      </c>
      <c r="H829" s="201">
        <v>2290</v>
      </c>
      <c r="I829" s="202">
        <v>3958</v>
      </c>
      <c r="J829" s="199">
        <v>651</v>
      </c>
      <c r="K829" s="200">
        <v>278</v>
      </c>
      <c r="L829" s="201">
        <v>1584</v>
      </c>
      <c r="M829" s="199">
        <v>1099</v>
      </c>
      <c r="N829" s="204">
        <v>2268</v>
      </c>
      <c r="O829" s="207">
        <v>2480</v>
      </c>
      <c r="P829" s="199">
        <v>1406</v>
      </c>
      <c r="Q829" s="200">
        <v>1564</v>
      </c>
      <c r="R829" s="201">
        <v>1537</v>
      </c>
      <c r="S829" s="202">
        <v>1847</v>
      </c>
      <c r="T829" s="199">
        <v>998</v>
      </c>
      <c r="U829" s="203">
        <v>449</v>
      </c>
      <c r="V829" s="201">
        <v>2746</v>
      </c>
      <c r="W829" s="208">
        <v>1505</v>
      </c>
      <c r="X829" s="199">
        <v>3058</v>
      </c>
      <c r="Y829" s="203">
        <v>749</v>
      </c>
      <c r="Z829" s="201">
        <v>4499</v>
      </c>
      <c r="AA829" s="199">
        <v>3702</v>
      </c>
      <c r="AB829" s="173">
        <f t="shared" si="1282"/>
        <v>26864</v>
      </c>
      <c r="AC829" s="174">
        <f t="shared" si="1277"/>
        <v>23590</v>
      </c>
      <c r="BI829" s="147" t="s">
        <v>30</v>
      </c>
      <c r="BJ829" s="130">
        <f t="shared" ref="BJ829:CK829" si="1297">B829/B839</f>
        <v>4.8721456382195098E-2</v>
      </c>
      <c r="BK829" s="131">
        <f t="shared" si="1297"/>
        <v>0.10499696540562412</v>
      </c>
      <c r="BL829" s="132">
        <f t="shared" si="1297"/>
        <v>7.8676501229320336E-2</v>
      </c>
      <c r="BM829" s="133">
        <f t="shared" si="1297"/>
        <v>8.454129779161397E-2</v>
      </c>
      <c r="BN829" s="130">
        <f t="shared" si="1297"/>
        <v>9.611722824737147E-2</v>
      </c>
      <c r="BO829" s="131">
        <f t="shared" si="1297"/>
        <v>7.0980202800579428E-2</v>
      </c>
      <c r="BP829" s="132">
        <f t="shared" si="1297"/>
        <v>8.1257540273933712E-2</v>
      </c>
      <c r="BQ829" s="133">
        <f t="shared" si="1297"/>
        <v>9.6895808852330595E-2</v>
      </c>
      <c r="BR829" s="130">
        <f t="shared" si="1297"/>
        <v>0.11200963523743979</v>
      </c>
      <c r="BS829" s="131">
        <f t="shared" si="1297"/>
        <v>4.0190834176666183E-2</v>
      </c>
      <c r="BT829" s="132">
        <f t="shared" si="1297"/>
        <v>0.12840466926070038</v>
      </c>
      <c r="BU829" s="130">
        <f t="shared" si="1297"/>
        <v>4.9295774647887321E-2</v>
      </c>
      <c r="BV829" s="134">
        <f t="shared" si="1297"/>
        <v>8.3591331269349839E-2</v>
      </c>
      <c r="BW829" s="135">
        <f t="shared" si="1297"/>
        <v>6.8639118762281695E-2</v>
      </c>
      <c r="BX829" s="130">
        <f t="shared" si="1297"/>
        <v>8.3018422295701458E-2</v>
      </c>
      <c r="BY829" s="131">
        <f t="shared" si="1297"/>
        <v>7.4112685400180067E-2</v>
      </c>
      <c r="BZ829" s="132">
        <f t="shared" si="1297"/>
        <v>7.2394140643398802E-2</v>
      </c>
      <c r="CA829" s="133">
        <f t="shared" si="1297"/>
        <v>7.7873345138713218E-2</v>
      </c>
      <c r="CB829" s="130">
        <f t="shared" si="1297"/>
        <v>0.10593355270141173</v>
      </c>
      <c r="CC829" s="131">
        <f t="shared" si="1297"/>
        <v>3.7702577882273908E-2</v>
      </c>
      <c r="CD829" s="132">
        <f t="shared" si="1297"/>
        <v>0.10409401061410159</v>
      </c>
      <c r="CE829" s="133">
        <f t="shared" si="1297"/>
        <v>4.9794865007940711E-2</v>
      </c>
      <c r="CF829" s="130">
        <f t="shared" si="1297"/>
        <v>0.12487239168606314</v>
      </c>
      <c r="CG829" s="131">
        <f t="shared" si="1297"/>
        <v>4.774045509592708E-2</v>
      </c>
      <c r="CH829" s="132">
        <f t="shared" si="1297"/>
        <v>7.9465168856860252E-2</v>
      </c>
      <c r="CI829" s="130">
        <f t="shared" si="1297"/>
        <v>7.5769049714484532E-2</v>
      </c>
      <c r="CJ829" s="136">
        <f t="shared" si="1297"/>
        <v>8.3524806531749318E-2</v>
      </c>
      <c r="CK829" s="137">
        <f t="shared" si="1297"/>
        <v>7.3458202936459743E-2</v>
      </c>
    </row>
    <row r="830" spans="1:89">
      <c r="A830" s="138" t="s">
        <v>31</v>
      </c>
      <c r="B830" s="209">
        <v>2650</v>
      </c>
      <c r="C830" s="193">
        <v>4426</v>
      </c>
      <c r="D830" s="194">
        <v>1743</v>
      </c>
      <c r="E830" s="195">
        <v>1942</v>
      </c>
      <c r="F830" s="192">
        <v>941</v>
      </c>
      <c r="G830" s="196">
        <v>653</v>
      </c>
      <c r="H830" s="194">
        <v>2342</v>
      </c>
      <c r="I830" s="195">
        <v>3997</v>
      </c>
      <c r="J830" s="192">
        <v>513</v>
      </c>
      <c r="K830" s="193">
        <v>275</v>
      </c>
      <c r="L830" s="194">
        <v>1742</v>
      </c>
      <c r="M830" s="192">
        <v>1047</v>
      </c>
      <c r="N830" s="197">
        <v>2492</v>
      </c>
      <c r="O830" s="210">
        <v>2182</v>
      </c>
      <c r="P830" s="192">
        <v>1318</v>
      </c>
      <c r="Q830" s="193">
        <v>1535</v>
      </c>
      <c r="R830" s="194">
        <v>1540</v>
      </c>
      <c r="S830" s="195">
        <v>1969</v>
      </c>
      <c r="T830" s="192">
        <v>1021</v>
      </c>
      <c r="U830" s="196">
        <v>475</v>
      </c>
      <c r="V830" s="194">
        <v>2571</v>
      </c>
      <c r="W830" s="211">
        <v>1568</v>
      </c>
      <c r="X830" s="192">
        <v>2437</v>
      </c>
      <c r="Y830" s="196">
        <v>811</v>
      </c>
      <c r="Z830" s="194">
        <v>4164</v>
      </c>
      <c r="AA830" s="192">
        <v>4650</v>
      </c>
      <c r="AB830" s="173">
        <f t="shared" si="1282"/>
        <v>25474</v>
      </c>
      <c r="AC830" s="174">
        <f t="shared" si="1277"/>
        <v>25530</v>
      </c>
      <c r="BI830" s="138" t="s">
        <v>31</v>
      </c>
      <c r="BJ830" s="130">
        <f t="shared" ref="BJ830:CK830" si="1298">B830/B839</f>
        <v>4.6476551264512958E-2</v>
      </c>
      <c r="BK830" s="131">
        <f t="shared" si="1298"/>
        <v>0.12791537816826104</v>
      </c>
      <c r="BL830" s="132">
        <f t="shared" si="1298"/>
        <v>7.2634079259907489E-2</v>
      </c>
      <c r="BM830" s="133">
        <f t="shared" si="1298"/>
        <v>9.4464442066348867E-2</v>
      </c>
      <c r="BN830" s="130">
        <f t="shared" si="1298"/>
        <v>7.7903799983442337E-2</v>
      </c>
      <c r="BO830" s="131">
        <f t="shared" si="1298"/>
        <v>7.8826653790439405E-2</v>
      </c>
      <c r="BP830" s="132">
        <f t="shared" si="1298"/>
        <v>8.3102689660066703E-2</v>
      </c>
      <c r="BQ830" s="133">
        <f t="shared" si="1298"/>
        <v>9.7850567959263612E-2</v>
      </c>
      <c r="BR830" s="130">
        <f t="shared" si="1298"/>
        <v>8.8265657260839639E-2</v>
      </c>
      <c r="BS830" s="131">
        <f t="shared" si="1298"/>
        <v>3.9757120138788495E-2</v>
      </c>
      <c r="BT830" s="132">
        <f t="shared" si="1298"/>
        <v>0.14121271076523995</v>
      </c>
      <c r="BU830" s="130">
        <f t="shared" si="1298"/>
        <v>4.6963308513501389E-2</v>
      </c>
      <c r="BV830" s="134">
        <f t="shared" si="1298"/>
        <v>9.1847265221878222E-2</v>
      </c>
      <c r="BW830" s="135">
        <f t="shared" si="1298"/>
        <v>6.0391353685201071E-2</v>
      </c>
      <c r="BX830" s="130">
        <f t="shared" si="1298"/>
        <v>7.782239017477563E-2</v>
      </c>
      <c r="BY830" s="131">
        <f t="shared" si="1298"/>
        <v>7.2738473202862156E-2</v>
      </c>
      <c r="BZ830" s="132">
        <f t="shared" si="1298"/>
        <v>7.2535443455324755E-2</v>
      </c>
      <c r="CA830" s="133">
        <f t="shared" si="1298"/>
        <v>8.3017117800826379E-2</v>
      </c>
      <c r="CB830" s="130">
        <f t="shared" si="1298"/>
        <v>0.10837490712238616</v>
      </c>
      <c r="CC830" s="131">
        <f t="shared" si="1298"/>
        <v>3.988580065496683E-2</v>
      </c>
      <c r="CD830" s="132">
        <f t="shared" si="1298"/>
        <v>9.7460197119029562E-2</v>
      </c>
      <c r="CE830" s="133">
        <f t="shared" si="1298"/>
        <v>5.1879301217575439E-2</v>
      </c>
      <c r="CF830" s="130">
        <f t="shared" si="1298"/>
        <v>9.9514067540528398E-2</v>
      </c>
      <c r="CG830" s="131">
        <f t="shared" si="1298"/>
        <v>5.1692268468353626E-2</v>
      </c>
      <c r="CH830" s="132">
        <f t="shared" si="1298"/>
        <v>7.3548113607460788E-2</v>
      </c>
      <c r="CI830" s="130">
        <f t="shared" si="1298"/>
        <v>9.5171820954174258E-2</v>
      </c>
      <c r="CJ830" s="136">
        <f t="shared" si="1298"/>
        <v>7.9203056938273605E-2</v>
      </c>
      <c r="CK830" s="137">
        <f t="shared" si="1298"/>
        <v>7.9499276005418285E-2</v>
      </c>
    </row>
    <row r="831" spans="1:89">
      <c r="A831" s="147" t="s">
        <v>32</v>
      </c>
      <c r="B831" s="206">
        <v>2800</v>
      </c>
      <c r="C831" s="200">
        <v>3922</v>
      </c>
      <c r="D831" s="201">
        <v>1262</v>
      </c>
      <c r="E831" s="202">
        <v>1544</v>
      </c>
      <c r="F831" s="199">
        <v>652</v>
      </c>
      <c r="G831" s="203">
        <v>523</v>
      </c>
      <c r="H831" s="201">
        <v>1986</v>
      </c>
      <c r="I831" s="202">
        <v>3594</v>
      </c>
      <c r="J831" s="199">
        <v>312</v>
      </c>
      <c r="K831" s="200">
        <v>238</v>
      </c>
      <c r="L831" s="201">
        <v>1192</v>
      </c>
      <c r="M831" s="199">
        <v>923</v>
      </c>
      <c r="N831" s="204">
        <v>2053</v>
      </c>
      <c r="O831" s="207">
        <v>2151</v>
      </c>
      <c r="P831" s="199">
        <v>1136</v>
      </c>
      <c r="Q831" s="200">
        <v>1724</v>
      </c>
      <c r="R831" s="201">
        <v>1224</v>
      </c>
      <c r="S831" s="202">
        <v>1927</v>
      </c>
      <c r="T831" s="199">
        <v>818</v>
      </c>
      <c r="U831" s="203">
        <v>468</v>
      </c>
      <c r="V831" s="201">
        <v>2452</v>
      </c>
      <c r="W831" s="208">
        <v>1591</v>
      </c>
      <c r="X831" s="199">
        <v>2200</v>
      </c>
      <c r="Y831" s="203">
        <v>892</v>
      </c>
      <c r="Z831" s="201">
        <v>3321</v>
      </c>
      <c r="AA831" s="199">
        <v>4923</v>
      </c>
      <c r="AB831" s="173">
        <f t="shared" si="1282"/>
        <v>21408</v>
      </c>
      <c r="AC831" s="174">
        <f t="shared" si="1277"/>
        <v>24420</v>
      </c>
      <c r="BI831" s="147" t="s">
        <v>32</v>
      </c>
      <c r="BJ831" s="130">
        <f t="shared" ref="BJ831:CK831" si="1299">B831/B839</f>
        <v>4.9107299449296711E-2</v>
      </c>
      <c r="BK831" s="131">
        <f t="shared" si="1299"/>
        <v>0.1133493251640126</v>
      </c>
      <c r="BL831" s="132">
        <f t="shared" si="1299"/>
        <v>5.2589907071717297E-2</v>
      </c>
      <c r="BM831" s="133">
        <f t="shared" si="1299"/>
        <v>7.5104582157797445E-2</v>
      </c>
      <c r="BN831" s="130">
        <f t="shared" si="1299"/>
        <v>5.3977978309462701E-2</v>
      </c>
      <c r="BO831" s="131">
        <f t="shared" si="1299"/>
        <v>6.3133751810719466E-2</v>
      </c>
      <c r="BP831" s="132">
        <f t="shared" si="1299"/>
        <v>7.0470513093463916E-2</v>
      </c>
      <c r="BQ831" s="133">
        <f t="shared" si="1299"/>
        <v>8.7984723854289071E-2</v>
      </c>
      <c r="BR831" s="130">
        <f t="shared" si="1299"/>
        <v>5.3682037164487266E-2</v>
      </c>
      <c r="BS831" s="131">
        <f t="shared" si="1299"/>
        <v>3.4407980338296951E-2</v>
      </c>
      <c r="BT831" s="132">
        <f t="shared" si="1299"/>
        <v>9.6627756160830094E-2</v>
      </c>
      <c r="BU831" s="130">
        <f t="shared" si="1299"/>
        <v>4.1401273885350316E-2</v>
      </c>
      <c r="BV831" s="134">
        <f t="shared" si="1299"/>
        <v>7.5667108948842696E-2</v>
      </c>
      <c r="BW831" s="135">
        <f t="shared" si="1299"/>
        <v>5.9533364700672553E-2</v>
      </c>
      <c r="BX831" s="130">
        <f t="shared" si="1299"/>
        <v>6.7076051015588098E-2</v>
      </c>
      <c r="BY831" s="131">
        <f t="shared" si="1299"/>
        <v>8.1694545799175469E-2</v>
      </c>
      <c r="BZ831" s="132">
        <f t="shared" si="1299"/>
        <v>5.7651547265790588E-2</v>
      </c>
      <c r="CA831" s="133">
        <f t="shared" si="1299"/>
        <v>8.1246310818787415E-2</v>
      </c>
      <c r="CB831" s="130">
        <f t="shared" si="1299"/>
        <v>8.6827300711177155E-2</v>
      </c>
      <c r="CC831" s="131">
        <f t="shared" si="1299"/>
        <v>3.9298009908472584E-2</v>
      </c>
      <c r="CD831" s="132">
        <f t="shared" si="1299"/>
        <v>9.2949203942380598E-2</v>
      </c>
      <c r="CE831" s="133">
        <f t="shared" si="1299"/>
        <v>5.2640285865537324E-2</v>
      </c>
      <c r="CF831" s="130">
        <f t="shared" si="1299"/>
        <v>8.9836253011556205E-2</v>
      </c>
      <c r="CG831" s="131">
        <f t="shared" si="1299"/>
        <v>5.6855121422652817E-2</v>
      </c>
      <c r="CH831" s="132">
        <f t="shared" si="1299"/>
        <v>5.8658329800763034E-2</v>
      </c>
      <c r="CI831" s="130">
        <f t="shared" si="1299"/>
        <v>0.10075932786180643</v>
      </c>
      <c r="CJ831" s="136">
        <f t="shared" si="1299"/>
        <v>6.6561162084264783E-2</v>
      </c>
      <c r="CK831" s="137">
        <f t="shared" si="1299"/>
        <v>7.6042785744313141E-2</v>
      </c>
    </row>
    <row r="832" spans="1:89">
      <c r="A832" s="138" t="s">
        <v>33</v>
      </c>
      <c r="B832" s="209">
        <v>2292</v>
      </c>
      <c r="C832" s="193">
        <v>3066</v>
      </c>
      <c r="D832" s="194">
        <v>935</v>
      </c>
      <c r="E832" s="195">
        <v>1883</v>
      </c>
      <c r="F832" s="192">
        <v>511</v>
      </c>
      <c r="G832" s="196">
        <v>562</v>
      </c>
      <c r="H832" s="194">
        <v>1482</v>
      </c>
      <c r="I832" s="195">
        <v>3395</v>
      </c>
      <c r="J832" s="192">
        <v>249</v>
      </c>
      <c r="K832" s="193">
        <v>240</v>
      </c>
      <c r="L832" s="194">
        <v>796</v>
      </c>
      <c r="M832" s="192">
        <v>876</v>
      </c>
      <c r="N832" s="197">
        <v>1594</v>
      </c>
      <c r="O832" s="210">
        <v>2067</v>
      </c>
      <c r="P832" s="192">
        <v>963</v>
      </c>
      <c r="Q832" s="193">
        <v>1493</v>
      </c>
      <c r="R832" s="194">
        <v>1031</v>
      </c>
      <c r="S832" s="195">
        <v>1484</v>
      </c>
      <c r="T832" s="192">
        <v>672</v>
      </c>
      <c r="U832" s="196">
        <v>421</v>
      </c>
      <c r="V832" s="194">
        <v>2547</v>
      </c>
      <c r="W832" s="211">
        <v>1430</v>
      </c>
      <c r="X832" s="192">
        <v>1454</v>
      </c>
      <c r="Y832" s="196">
        <v>963</v>
      </c>
      <c r="Z832" s="194">
        <v>2704</v>
      </c>
      <c r="AA832" s="192">
        <v>3745</v>
      </c>
      <c r="AB832" s="173">
        <f t="shared" si="1282"/>
        <v>17230</v>
      </c>
      <c r="AC832" s="174">
        <f t="shared" si="1277"/>
        <v>21625</v>
      </c>
      <c r="BI832" s="138" t="s">
        <v>33</v>
      </c>
      <c r="BJ832" s="130">
        <f t="shared" ref="BJ832:CK832" si="1300">B832/B839</f>
        <v>4.0197832263495735E-2</v>
      </c>
      <c r="BK832" s="131">
        <f t="shared" si="1300"/>
        <v>8.8610155775844635E-2</v>
      </c>
      <c r="BL832" s="132">
        <f t="shared" si="1300"/>
        <v>3.8963203733800057E-2</v>
      </c>
      <c r="BM832" s="133">
        <f t="shared" si="1300"/>
        <v>9.159451308493044E-2</v>
      </c>
      <c r="BN832" s="130">
        <f t="shared" si="1300"/>
        <v>4.2304826558489939E-2</v>
      </c>
      <c r="BO832" s="131">
        <f t="shared" si="1300"/>
        <v>6.784162240463544E-2</v>
      </c>
      <c r="BP832" s="132">
        <f t="shared" si="1300"/>
        <v>5.2586757504790291E-2</v>
      </c>
      <c r="BQ832" s="133">
        <f t="shared" si="1300"/>
        <v>8.311300430865648E-2</v>
      </c>
      <c r="BR832" s="130">
        <f t="shared" si="1300"/>
        <v>4.2842395044735034E-2</v>
      </c>
      <c r="BS832" s="131">
        <f t="shared" si="1300"/>
        <v>3.469712303021541E-2</v>
      </c>
      <c r="BT832" s="132">
        <f t="shared" si="1300"/>
        <v>6.4526588845655E-2</v>
      </c>
      <c r="BU832" s="130">
        <f t="shared" si="1300"/>
        <v>3.9293083340809186E-2</v>
      </c>
      <c r="BV832" s="134">
        <f t="shared" si="1300"/>
        <v>5.874981571575999E-2</v>
      </c>
      <c r="BW832" s="135">
        <f t="shared" si="1300"/>
        <v>5.7208491323240428E-2</v>
      </c>
      <c r="BX832" s="130">
        <f t="shared" si="1300"/>
        <v>5.6861124232404345E-2</v>
      </c>
      <c r="BY832" s="131">
        <f t="shared" si="1300"/>
        <v>7.0748234848125854E-2</v>
      </c>
      <c r="BZ832" s="132">
        <f t="shared" si="1300"/>
        <v>4.8561066365220666E-2</v>
      </c>
      <c r="CA832" s="133">
        <f t="shared" si="1300"/>
        <v>6.2568513365376513E-2</v>
      </c>
      <c r="CB832" s="130">
        <f t="shared" si="1300"/>
        <v>7.1330007430209105E-2</v>
      </c>
      <c r="CC832" s="131">
        <f t="shared" si="1300"/>
        <v>3.5351414896296916E-2</v>
      </c>
      <c r="CD832" s="132">
        <f t="shared" si="1300"/>
        <v>9.6550416982562545E-2</v>
      </c>
      <c r="CE832" s="133">
        <f t="shared" si="1300"/>
        <v>4.7313393329804131E-2</v>
      </c>
      <c r="CF832" s="130">
        <f t="shared" si="1300"/>
        <v>5.9373596308546696E-2</v>
      </c>
      <c r="CG832" s="131">
        <f t="shared" si="1300"/>
        <v>6.1380585123334823E-2</v>
      </c>
      <c r="CH832" s="132">
        <f t="shared" si="1300"/>
        <v>4.7760350430973576E-2</v>
      </c>
      <c r="CI832" s="130">
        <f t="shared" si="1300"/>
        <v>7.664913322008228E-2</v>
      </c>
      <c r="CJ832" s="136">
        <f t="shared" si="1300"/>
        <v>5.3571039924882394E-2</v>
      </c>
      <c r="CK832" s="137">
        <f t="shared" si="1300"/>
        <v>6.733928098774658E-2</v>
      </c>
    </row>
    <row r="833" spans="1:89">
      <c r="A833" s="147" t="s">
        <v>34</v>
      </c>
      <c r="B833" s="206">
        <v>318</v>
      </c>
      <c r="C833" s="200">
        <v>2322</v>
      </c>
      <c r="D833" s="201">
        <v>203</v>
      </c>
      <c r="E833" s="202">
        <v>1088</v>
      </c>
      <c r="F833" s="199">
        <v>137</v>
      </c>
      <c r="G833" s="203">
        <v>363</v>
      </c>
      <c r="H833" s="201">
        <v>498</v>
      </c>
      <c r="I833" s="202">
        <v>2144</v>
      </c>
      <c r="J833" s="199">
        <v>114</v>
      </c>
      <c r="K833" s="200">
        <v>148</v>
      </c>
      <c r="L833" s="201">
        <v>414</v>
      </c>
      <c r="M833" s="199">
        <v>415</v>
      </c>
      <c r="N833" s="204">
        <v>939</v>
      </c>
      <c r="O833" s="207">
        <v>1250</v>
      </c>
      <c r="P833" s="199">
        <v>614</v>
      </c>
      <c r="Q833" s="200">
        <v>1081</v>
      </c>
      <c r="R833" s="201">
        <v>726</v>
      </c>
      <c r="S833" s="202">
        <v>893</v>
      </c>
      <c r="T833" s="199">
        <v>507</v>
      </c>
      <c r="U833" s="203">
        <v>277</v>
      </c>
      <c r="V833" s="201">
        <v>2318</v>
      </c>
      <c r="W833" s="208">
        <v>950</v>
      </c>
      <c r="X833" s="199">
        <v>997</v>
      </c>
      <c r="Y833" s="203">
        <v>700</v>
      </c>
      <c r="Z833" s="201">
        <v>1775</v>
      </c>
      <c r="AA833" s="199">
        <v>2495</v>
      </c>
      <c r="AB833" s="173">
        <f t="shared" si="1282"/>
        <v>9560</v>
      </c>
      <c r="AC833" s="174">
        <f t="shared" si="1277"/>
        <v>14126</v>
      </c>
      <c r="BI833" s="147" t="s">
        <v>34</v>
      </c>
      <c r="BJ833" s="130">
        <f t="shared" ref="BJ833:CK833" si="1301">B833/B839</f>
        <v>5.5771861517415556E-3</v>
      </c>
      <c r="BK833" s="131">
        <f t="shared" si="1301"/>
        <v>6.7107887055287418E-2</v>
      </c>
      <c r="BL833" s="132">
        <f t="shared" si="1301"/>
        <v>8.4593907571779807E-3</v>
      </c>
      <c r="BM833" s="133">
        <f t="shared" si="1301"/>
        <v>5.2923436131919445E-2</v>
      </c>
      <c r="BN833" s="130">
        <f t="shared" si="1301"/>
        <v>1.1341998509810415E-2</v>
      </c>
      <c r="BO833" s="131">
        <f t="shared" si="1301"/>
        <v>4.3819410912602608E-2</v>
      </c>
      <c r="BP833" s="132">
        <f t="shared" si="1301"/>
        <v>1.7670853736427506E-2</v>
      </c>
      <c r="BQ833" s="133">
        <f t="shared" si="1301"/>
        <v>5.2487269878574223E-2</v>
      </c>
      <c r="BR833" s="130">
        <f t="shared" si="1301"/>
        <v>1.961459050240881E-2</v>
      </c>
      <c r="BS833" s="131">
        <f t="shared" si="1301"/>
        <v>2.1396559201966172E-2</v>
      </c>
      <c r="BT833" s="132">
        <f t="shared" si="1301"/>
        <v>3.3560311284046691E-2</v>
      </c>
      <c r="BU833" s="130">
        <f t="shared" si="1301"/>
        <v>1.8614873957118507E-2</v>
      </c>
      <c r="BV833" s="134">
        <f t="shared" si="1301"/>
        <v>3.4608580274214949E-2</v>
      </c>
      <c r="BW833" s="135">
        <f t="shared" si="1301"/>
        <v>3.4596330021311336E-2</v>
      </c>
      <c r="BX833" s="130">
        <f t="shared" si="1301"/>
        <v>3.6254133207368922E-2</v>
      </c>
      <c r="BY833" s="131">
        <f t="shared" si="1301"/>
        <v>5.1224944320712694E-2</v>
      </c>
      <c r="BZ833" s="132">
        <f t="shared" si="1301"/>
        <v>3.4195280486081676E-2</v>
      </c>
      <c r="CA833" s="133">
        <f t="shared" si="1301"/>
        <v>3.7650729403828319E-2</v>
      </c>
      <c r="CB833" s="130">
        <f t="shared" si="1301"/>
        <v>5.3815943105827407E-2</v>
      </c>
      <c r="CC833" s="131">
        <f t="shared" si="1301"/>
        <v>2.3259719539843817E-2</v>
      </c>
      <c r="CD833" s="132">
        <f t="shared" si="1301"/>
        <v>8.7869598180439726E-2</v>
      </c>
      <c r="CE833" s="133">
        <f t="shared" si="1301"/>
        <v>3.1431974589730016E-2</v>
      </c>
      <c r="CF833" s="130">
        <f t="shared" si="1301"/>
        <v>4.071215647841888E-2</v>
      </c>
      <c r="CG833" s="131">
        <f t="shared" si="1301"/>
        <v>4.4617247753202881E-2</v>
      </c>
      <c r="CH833" s="132">
        <f t="shared" si="1301"/>
        <v>3.135156139607178E-2</v>
      </c>
      <c r="CI833" s="130">
        <f t="shared" si="1301"/>
        <v>5.1065310382938663E-2</v>
      </c>
      <c r="CJ833" s="136">
        <f t="shared" si="1301"/>
        <v>2.9723687851530799E-2</v>
      </c>
      <c r="CK833" s="137">
        <f t="shared" si="1301"/>
        <v>4.3987731016550673E-2</v>
      </c>
    </row>
    <row r="834" spans="1:89">
      <c r="A834" s="138" t="s">
        <v>35</v>
      </c>
      <c r="B834" s="209">
        <v>0</v>
      </c>
      <c r="C834" s="193">
        <v>1489</v>
      </c>
      <c r="D834" s="194">
        <v>4</v>
      </c>
      <c r="E834" s="195">
        <v>843</v>
      </c>
      <c r="F834" s="192">
        <v>3</v>
      </c>
      <c r="G834" s="196">
        <v>202</v>
      </c>
      <c r="H834" s="194">
        <v>27</v>
      </c>
      <c r="I834" s="195">
        <v>928</v>
      </c>
      <c r="J834" s="192">
        <v>28</v>
      </c>
      <c r="K834" s="193">
        <v>50</v>
      </c>
      <c r="L834" s="194">
        <v>56</v>
      </c>
      <c r="M834" s="192">
        <v>129</v>
      </c>
      <c r="N834" s="197">
        <v>107</v>
      </c>
      <c r="O834" s="210">
        <v>285</v>
      </c>
      <c r="P834" s="192">
        <v>113</v>
      </c>
      <c r="Q834" s="193">
        <v>129</v>
      </c>
      <c r="R834" s="194">
        <v>104</v>
      </c>
      <c r="S834" s="195">
        <v>87</v>
      </c>
      <c r="T834" s="192">
        <v>41</v>
      </c>
      <c r="U834" s="196">
        <v>6</v>
      </c>
      <c r="V834" s="194">
        <v>49</v>
      </c>
      <c r="W834" s="211">
        <v>17</v>
      </c>
      <c r="X834" s="192">
        <v>88</v>
      </c>
      <c r="Y834" s="196">
        <v>17</v>
      </c>
      <c r="Z834" s="194">
        <v>0</v>
      </c>
      <c r="AA834" s="192">
        <v>145</v>
      </c>
      <c r="AB834" s="173">
        <f t="shared" si="1282"/>
        <v>620</v>
      </c>
      <c r="AC834" s="174">
        <f t="shared" si="1277"/>
        <v>4327</v>
      </c>
      <c r="BI834" s="138" t="s">
        <v>35</v>
      </c>
      <c r="BJ834" s="130">
        <f t="shared" ref="BJ834:CK834" si="1302">B834/B839</f>
        <v>0</v>
      </c>
      <c r="BK834" s="131">
        <f t="shared" si="1302"/>
        <v>4.3033438339932374E-2</v>
      </c>
      <c r="BL834" s="132">
        <f t="shared" si="1302"/>
        <v>1.6668750260449223E-4</v>
      </c>
      <c r="BM834" s="133">
        <f t="shared" si="1302"/>
        <v>4.1005934429419202E-2</v>
      </c>
      <c r="BN834" s="130">
        <f t="shared" si="1302"/>
        <v>2.4836493087176091E-4</v>
      </c>
      <c r="BO834" s="131">
        <f t="shared" si="1302"/>
        <v>2.4384355383872524E-2</v>
      </c>
      <c r="BP834" s="132">
        <f t="shared" si="1302"/>
        <v>9.5805833510751543E-4</v>
      </c>
      <c r="BQ834" s="133">
        <f t="shared" si="1302"/>
        <v>2.2718370544457502E-2</v>
      </c>
      <c r="BR834" s="130">
        <f t="shared" si="1302"/>
        <v>4.817618719889883E-3</v>
      </c>
      <c r="BS834" s="131">
        <f t="shared" si="1302"/>
        <v>7.2285672979615443E-3</v>
      </c>
      <c r="BT834" s="132">
        <f t="shared" si="1302"/>
        <v>4.5395590142671858E-3</v>
      </c>
      <c r="BU834" s="130">
        <f t="shared" si="1302"/>
        <v>5.7863102179958733E-3</v>
      </c>
      <c r="BV834" s="134">
        <f t="shared" si="1302"/>
        <v>3.9436827362523954E-3</v>
      </c>
      <c r="BW834" s="135">
        <f t="shared" si="1302"/>
        <v>7.8879632448589851E-3</v>
      </c>
      <c r="BX834" s="130">
        <f t="shared" si="1302"/>
        <v>6.6721776098252247E-3</v>
      </c>
      <c r="BY834" s="131">
        <f t="shared" si="1302"/>
        <v>6.112874946690044E-3</v>
      </c>
      <c r="BZ834" s="132">
        <f t="shared" si="1302"/>
        <v>4.8984974800998539E-3</v>
      </c>
      <c r="CA834" s="133">
        <f t="shared" si="1302"/>
        <v>3.6681001770806983E-3</v>
      </c>
      <c r="CB834" s="130">
        <f t="shared" si="1302"/>
        <v>4.3519796199978774E-3</v>
      </c>
      <c r="CC834" s="131">
        <f t="shared" si="1302"/>
        <v>5.0382063985221265E-4</v>
      </c>
      <c r="CD834" s="132">
        <f t="shared" si="1302"/>
        <v>1.8574677786201668E-3</v>
      </c>
      <c r="CE834" s="133">
        <f t="shared" si="1302"/>
        <v>5.624669137109582E-4</v>
      </c>
      <c r="CF834" s="130">
        <f t="shared" si="1302"/>
        <v>3.5934501204622485E-3</v>
      </c>
      <c r="CG834" s="131">
        <f t="shared" si="1302"/>
        <v>1.0835617311492128E-3</v>
      </c>
      <c r="CH834" s="132">
        <f t="shared" si="1302"/>
        <v>0</v>
      </c>
      <c r="CI834" s="130">
        <f t="shared" si="1302"/>
        <v>2.9677234491086598E-3</v>
      </c>
      <c r="CJ834" s="136">
        <f t="shared" si="1302"/>
        <v>1.9276868690323323E-3</v>
      </c>
      <c r="CK834" s="137">
        <f t="shared" si="1302"/>
        <v>1.3474084107929687E-2</v>
      </c>
    </row>
    <row r="835" spans="1:89">
      <c r="A835" s="147" t="s">
        <v>36</v>
      </c>
      <c r="B835" s="206"/>
      <c r="C835" s="200"/>
      <c r="D835" s="201"/>
      <c r="E835" s="202"/>
      <c r="F835" s="199"/>
      <c r="G835" s="203"/>
      <c r="H835" s="201"/>
      <c r="I835" s="202"/>
      <c r="J835" s="199"/>
      <c r="K835" s="203"/>
      <c r="L835" s="201"/>
      <c r="M835" s="199"/>
      <c r="N835" s="204"/>
      <c r="O835" s="207"/>
      <c r="P835" s="199"/>
      <c r="Q835" s="203"/>
      <c r="R835" s="201"/>
      <c r="S835" s="202"/>
      <c r="T835" s="199"/>
      <c r="U835" s="203"/>
      <c r="V835" s="201"/>
      <c r="W835" s="202"/>
      <c r="X835" s="199"/>
      <c r="Y835" s="203"/>
      <c r="Z835" s="201"/>
      <c r="AA835" s="199"/>
      <c r="AB835" s="173">
        <f t="shared" si="1282"/>
        <v>0</v>
      </c>
      <c r="AC835" s="174">
        <f t="shared" si="1277"/>
        <v>0</v>
      </c>
      <c r="BI835" s="147" t="s">
        <v>36</v>
      </c>
      <c r="BJ835" s="130">
        <f t="shared" ref="BJ835:CK835" si="1303">B835/B839</f>
        <v>0</v>
      </c>
      <c r="BK835" s="131">
        <f t="shared" si="1303"/>
        <v>0</v>
      </c>
      <c r="BL835" s="132">
        <f t="shared" si="1303"/>
        <v>0</v>
      </c>
      <c r="BM835" s="133">
        <f t="shared" si="1303"/>
        <v>0</v>
      </c>
      <c r="BN835" s="130">
        <f t="shared" si="1303"/>
        <v>0</v>
      </c>
      <c r="BO835" s="131">
        <f t="shared" si="1303"/>
        <v>0</v>
      </c>
      <c r="BP835" s="132">
        <f t="shared" si="1303"/>
        <v>0</v>
      </c>
      <c r="BQ835" s="133">
        <f t="shared" si="1303"/>
        <v>0</v>
      </c>
      <c r="BR835" s="130">
        <f t="shared" si="1303"/>
        <v>0</v>
      </c>
      <c r="BS835" s="131">
        <f t="shared" si="1303"/>
        <v>0</v>
      </c>
      <c r="BT835" s="132">
        <f t="shared" si="1303"/>
        <v>0</v>
      </c>
      <c r="BU835" s="130">
        <f t="shared" si="1303"/>
        <v>0</v>
      </c>
      <c r="BV835" s="134">
        <f t="shared" si="1303"/>
        <v>0</v>
      </c>
      <c r="BW835" s="135">
        <f t="shared" si="1303"/>
        <v>0</v>
      </c>
      <c r="BX835" s="130">
        <f t="shared" si="1303"/>
        <v>0</v>
      </c>
      <c r="BY835" s="131">
        <f t="shared" si="1303"/>
        <v>0</v>
      </c>
      <c r="BZ835" s="132">
        <f t="shared" si="1303"/>
        <v>0</v>
      </c>
      <c r="CA835" s="133">
        <f t="shared" si="1303"/>
        <v>0</v>
      </c>
      <c r="CB835" s="130">
        <f t="shared" si="1303"/>
        <v>0</v>
      </c>
      <c r="CC835" s="131">
        <f t="shared" si="1303"/>
        <v>0</v>
      </c>
      <c r="CD835" s="132">
        <f t="shared" si="1303"/>
        <v>0</v>
      </c>
      <c r="CE835" s="133">
        <f t="shared" si="1303"/>
        <v>0</v>
      </c>
      <c r="CF835" s="130">
        <f t="shared" si="1303"/>
        <v>0</v>
      </c>
      <c r="CG835" s="131">
        <f t="shared" si="1303"/>
        <v>0</v>
      </c>
      <c r="CH835" s="132">
        <f t="shared" si="1303"/>
        <v>0</v>
      </c>
      <c r="CI835" s="130">
        <f t="shared" si="1303"/>
        <v>0</v>
      </c>
      <c r="CJ835" s="136">
        <f t="shared" si="1303"/>
        <v>0</v>
      </c>
      <c r="CK835" s="137">
        <f t="shared" si="1303"/>
        <v>0</v>
      </c>
    </row>
    <row r="836" spans="1:89">
      <c r="A836" s="138" t="s">
        <v>37</v>
      </c>
      <c r="B836" s="60"/>
      <c r="C836" s="61"/>
      <c r="D836" s="140"/>
      <c r="E836" s="141"/>
      <c r="F836" s="139"/>
      <c r="G836" s="142"/>
      <c r="H836" s="140"/>
      <c r="I836" s="141"/>
      <c r="J836" s="139"/>
      <c r="K836" s="142"/>
      <c r="L836" s="140"/>
      <c r="M836" s="139"/>
      <c r="N836" s="143"/>
      <c r="O836" s="144"/>
      <c r="P836" s="139"/>
      <c r="Q836" s="142"/>
      <c r="R836" s="140"/>
      <c r="S836" s="141"/>
      <c r="T836" s="139"/>
      <c r="U836" s="142"/>
      <c r="V836" s="140"/>
      <c r="W836" s="141"/>
      <c r="X836" s="139"/>
      <c r="Y836" s="142"/>
      <c r="Z836" s="145"/>
      <c r="AA836" s="146"/>
      <c r="AB836" s="173"/>
      <c r="AC836" s="174"/>
      <c r="BI836" s="138" t="s">
        <v>37</v>
      </c>
      <c r="BJ836" s="130">
        <f t="shared" ref="BJ836:CK836" si="1304">B836/B839</f>
        <v>0</v>
      </c>
      <c r="BK836" s="131">
        <f t="shared" si="1304"/>
        <v>0</v>
      </c>
      <c r="BL836" s="132">
        <f t="shared" si="1304"/>
        <v>0</v>
      </c>
      <c r="BM836" s="133">
        <f t="shared" si="1304"/>
        <v>0</v>
      </c>
      <c r="BN836" s="130">
        <f t="shared" si="1304"/>
        <v>0</v>
      </c>
      <c r="BO836" s="131">
        <f t="shared" si="1304"/>
        <v>0</v>
      </c>
      <c r="BP836" s="132">
        <f t="shared" si="1304"/>
        <v>0</v>
      </c>
      <c r="BQ836" s="133">
        <f t="shared" si="1304"/>
        <v>0</v>
      </c>
      <c r="BR836" s="130">
        <f t="shared" si="1304"/>
        <v>0</v>
      </c>
      <c r="BS836" s="131">
        <f t="shared" si="1304"/>
        <v>0</v>
      </c>
      <c r="BT836" s="132">
        <f t="shared" si="1304"/>
        <v>0</v>
      </c>
      <c r="BU836" s="130">
        <f t="shared" si="1304"/>
        <v>0</v>
      </c>
      <c r="BV836" s="134">
        <f t="shared" si="1304"/>
        <v>0</v>
      </c>
      <c r="BW836" s="135">
        <f t="shared" si="1304"/>
        <v>0</v>
      </c>
      <c r="BX836" s="130">
        <f t="shared" si="1304"/>
        <v>0</v>
      </c>
      <c r="BY836" s="131">
        <f t="shared" si="1304"/>
        <v>0</v>
      </c>
      <c r="BZ836" s="132">
        <f t="shared" si="1304"/>
        <v>0</v>
      </c>
      <c r="CA836" s="133">
        <f t="shared" si="1304"/>
        <v>0</v>
      </c>
      <c r="CB836" s="130">
        <f t="shared" si="1304"/>
        <v>0</v>
      </c>
      <c r="CC836" s="131">
        <f t="shared" si="1304"/>
        <v>0</v>
      </c>
      <c r="CD836" s="132">
        <f t="shared" si="1304"/>
        <v>0</v>
      </c>
      <c r="CE836" s="133">
        <f t="shared" si="1304"/>
        <v>0</v>
      </c>
      <c r="CF836" s="130">
        <f t="shared" si="1304"/>
        <v>0</v>
      </c>
      <c r="CG836" s="131">
        <f t="shared" si="1304"/>
        <v>0</v>
      </c>
      <c r="CH836" s="132">
        <f t="shared" si="1304"/>
        <v>0</v>
      </c>
      <c r="CI836" s="130">
        <f t="shared" si="1304"/>
        <v>0</v>
      </c>
      <c r="CJ836" s="136">
        <f t="shared" si="1304"/>
        <v>0</v>
      </c>
      <c r="CK836" s="137">
        <f t="shared" si="1304"/>
        <v>0</v>
      </c>
    </row>
    <row r="837" spans="1:89">
      <c r="A837" s="147" t="s">
        <v>38</v>
      </c>
      <c r="B837" s="58"/>
      <c r="C837" s="59"/>
      <c r="D837" s="153"/>
      <c r="E837" s="150"/>
      <c r="F837" s="151"/>
      <c r="G837" s="152"/>
      <c r="H837" s="153"/>
      <c r="I837" s="150"/>
      <c r="J837" s="151"/>
      <c r="K837" s="152"/>
      <c r="L837" s="153"/>
      <c r="M837" s="151"/>
      <c r="N837" s="155"/>
      <c r="O837" s="154"/>
      <c r="P837" s="151"/>
      <c r="Q837" s="152"/>
      <c r="R837" s="153"/>
      <c r="S837" s="150"/>
      <c r="T837" s="151"/>
      <c r="U837" s="152"/>
      <c r="V837" s="153"/>
      <c r="W837" s="150"/>
      <c r="X837" s="151"/>
      <c r="Y837" s="152"/>
      <c r="Z837" s="149"/>
      <c r="AA837" s="148"/>
      <c r="AB837" s="173"/>
      <c r="AC837" s="174"/>
      <c r="BI837" s="147" t="s">
        <v>38</v>
      </c>
      <c r="BJ837" s="130">
        <f t="shared" ref="BJ837:CK837" si="1305">B837/B839</f>
        <v>0</v>
      </c>
      <c r="BK837" s="131">
        <f t="shared" si="1305"/>
        <v>0</v>
      </c>
      <c r="BL837" s="132">
        <f t="shared" si="1305"/>
        <v>0</v>
      </c>
      <c r="BM837" s="133">
        <f t="shared" si="1305"/>
        <v>0</v>
      </c>
      <c r="BN837" s="130">
        <f t="shared" si="1305"/>
        <v>0</v>
      </c>
      <c r="BO837" s="131">
        <f t="shared" si="1305"/>
        <v>0</v>
      </c>
      <c r="BP837" s="132">
        <f t="shared" si="1305"/>
        <v>0</v>
      </c>
      <c r="BQ837" s="133">
        <f t="shared" si="1305"/>
        <v>0</v>
      </c>
      <c r="BR837" s="130">
        <f t="shared" si="1305"/>
        <v>0</v>
      </c>
      <c r="BS837" s="131">
        <f t="shared" si="1305"/>
        <v>0</v>
      </c>
      <c r="BT837" s="132">
        <f t="shared" si="1305"/>
        <v>0</v>
      </c>
      <c r="BU837" s="130">
        <f t="shared" si="1305"/>
        <v>0</v>
      </c>
      <c r="BV837" s="134">
        <f t="shared" si="1305"/>
        <v>0</v>
      </c>
      <c r="BW837" s="135">
        <f t="shared" si="1305"/>
        <v>0</v>
      </c>
      <c r="BX837" s="130">
        <f t="shared" si="1305"/>
        <v>0</v>
      </c>
      <c r="BY837" s="131">
        <f t="shared" si="1305"/>
        <v>0</v>
      </c>
      <c r="BZ837" s="132">
        <f t="shared" si="1305"/>
        <v>0</v>
      </c>
      <c r="CA837" s="133">
        <f t="shared" si="1305"/>
        <v>0</v>
      </c>
      <c r="CB837" s="130">
        <f t="shared" si="1305"/>
        <v>0</v>
      </c>
      <c r="CC837" s="131">
        <f t="shared" si="1305"/>
        <v>0</v>
      </c>
      <c r="CD837" s="132">
        <f t="shared" si="1305"/>
        <v>0</v>
      </c>
      <c r="CE837" s="133">
        <f t="shared" si="1305"/>
        <v>0</v>
      </c>
      <c r="CF837" s="130">
        <f t="shared" si="1305"/>
        <v>0</v>
      </c>
      <c r="CG837" s="131">
        <f t="shared" si="1305"/>
        <v>0</v>
      </c>
      <c r="CH837" s="132">
        <f t="shared" si="1305"/>
        <v>0</v>
      </c>
      <c r="CI837" s="130">
        <f t="shared" si="1305"/>
        <v>0</v>
      </c>
      <c r="CJ837" s="136">
        <f t="shared" si="1305"/>
        <v>0</v>
      </c>
      <c r="CK837" s="137">
        <f t="shared" si="1305"/>
        <v>0</v>
      </c>
    </row>
    <row r="838" spans="1:89" ht="14" thickBot="1">
      <c r="A838" s="138" t="s">
        <v>39</v>
      </c>
      <c r="B838" s="60"/>
      <c r="C838" s="61"/>
      <c r="D838" s="140"/>
      <c r="E838" s="141"/>
      <c r="F838" s="139"/>
      <c r="G838" s="142"/>
      <c r="H838" s="140"/>
      <c r="I838" s="141"/>
      <c r="J838" s="139"/>
      <c r="K838" s="142"/>
      <c r="L838" s="140"/>
      <c r="M838" s="139"/>
      <c r="N838" s="143"/>
      <c r="O838" s="144"/>
      <c r="P838" s="139"/>
      <c r="Q838" s="142"/>
      <c r="R838" s="140"/>
      <c r="S838" s="141"/>
      <c r="T838" s="139"/>
      <c r="U838" s="142"/>
      <c r="V838" s="140"/>
      <c r="W838" s="141"/>
      <c r="X838" s="139"/>
      <c r="Y838" s="142"/>
      <c r="Z838" s="145"/>
      <c r="AA838" s="146"/>
      <c r="AB838" s="173"/>
      <c r="AC838" s="174"/>
      <c r="BI838" s="138" t="s">
        <v>39</v>
      </c>
      <c r="BJ838" s="130">
        <f t="shared" ref="BJ838:CK838" si="1306">B838/B839</f>
        <v>0</v>
      </c>
      <c r="BK838" s="131">
        <f t="shared" si="1306"/>
        <v>0</v>
      </c>
      <c r="BL838" s="132">
        <f t="shared" si="1306"/>
        <v>0</v>
      </c>
      <c r="BM838" s="133">
        <f t="shared" si="1306"/>
        <v>0</v>
      </c>
      <c r="BN838" s="130">
        <f t="shared" si="1306"/>
        <v>0</v>
      </c>
      <c r="BO838" s="131">
        <f t="shared" si="1306"/>
        <v>0</v>
      </c>
      <c r="BP838" s="132">
        <f t="shared" si="1306"/>
        <v>0</v>
      </c>
      <c r="BQ838" s="133">
        <f t="shared" si="1306"/>
        <v>0</v>
      </c>
      <c r="BR838" s="130">
        <f t="shared" si="1306"/>
        <v>0</v>
      </c>
      <c r="BS838" s="131">
        <f t="shared" si="1306"/>
        <v>0</v>
      </c>
      <c r="BT838" s="132">
        <f t="shared" si="1306"/>
        <v>0</v>
      </c>
      <c r="BU838" s="130">
        <f t="shared" si="1306"/>
        <v>0</v>
      </c>
      <c r="BV838" s="134">
        <f t="shared" si="1306"/>
        <v>0</v>
      </c>
      <c r="BW838" s="135">
        <f t="shared" si="1306"/>
        <v>0</v>
      </c>
      <c r="BX838" s="130">
        <f t="shared" si="1306"/>
        <v>0</v>
      </c>
      <c r="BY838" s="131">
        <f t="shared" si="1306"/>
        <v>0</v>
      </c>
      <c r="BZ838" s="132">
        <f t="shared" si="1306"/>
        <v>0</v>
      </c>
      <c r="CA838" s="133">
        <f t="shared" si="1306"/>
        <v>0</v>
      </c>
      <c r="CB838" s="130">
        <f t="shared" si="1306"/>
        <v>0</v>
      </c>
      <c r="CC838" s="131">
        <f t="shared" si="1306"/>
        <v>0</v>
      </c>
      <c r="CD838" s="132">
        <f t="shared" si="1306"/>
        <v>0</v>
      </c>
      <c r="CE838" s="133">
        <f t="shared" si="1306"/>
        <v>0</v>
      </c>
      <c r="CF838" s="130">
        <f t="shared" si="1306"/>
        <v>0</v>
      </c>
      <c r="CG838" s="131">
        <f t="shared" si="1306"/>
        <v>0</v>
      </c>
      <c r="CH838" s="132">
        <f t="shared" si="1306"/>
        <v>0</v>
      </c>
      <c r="CI838" s="130">
        <f t="shared" si="1306"/>
        <v>0</v>
      </c>
      <c r="CJ838" s="136">
        <f t="shared" si="1306"/>
        <v>0</v>
      </c>
      <c r="CK838" s="137">
        <f t="shared" si="1306"/>
        <v>0</v>
      </c>
    </row>
    <row r="839" spans="1:89" ht="15" thickTop="1" thickBot="1">
      <c r="A839" s="243" t="s">
        <v>13</v>
      </c>
      <c r="B839" s="281">
        <f>SUM(B815:B838)</f>
        <v>57018</v>
      </c>
      <c r="C839" s="276">
        <f t="shared" ref="C839" si="1307">SUM(C815:C838)</f>
        <v>34601</v>
      </c>
      <c r="D839" s="20">
        <f t="shared" ref="D839" si="1308">SUM(D815:D838)</f>
        <v>23997</v>
      </c>
      <c r="E839" s="277">
        <f t="shared" ref="E839" si="1309">SUM(E815:E838)</f>
        <v>20558</v>
      </c>
      <c r="F839" s="278">
        <f t="shared" ref="F839" si="1310">SUM(F815:F838)</f>
        <v>12079</v>
      </c>
      <c r="G839" s="279">
        <f t="shared" ref="G839" si="1311">SUM(G815:G838)</f>
        <v>8284</v>
      </c>
      <c r="H839" s="20">
        <f t="shared" ref="H839" si="1312">SUM(H815:H838)</f>
        <v>28182</v>
      </c>
      <c r="I839" s="277">
        <f t="shared" ref="I839" si="1313">SUM(I815:I838)</f>
        <v>40848</v>
      </c>
      <c r="J839" s="278">
        <f t="shared" ref="J839" si="1314">SUM(J815:J838)</f>
        <v>5812</v>
      </c>
      <c r="K839" s="279">
        <f t="shared" ref="K839" si="1315">SUM(K815:K838)</f>
        <v>6917</v>
      </c>
      <c r="L839" s="20">
        <f t="shared" ref="L839" si="1316">SUM(L815:L838)</f>
        <v>12336</v>
      </c>
      <c r="M839" s="278">
        <f t="shared" ref="M839" si="1317">SUM(M815:M838)</f>
        <v>22294</v>
      </c>
      <c r="N839" s="22">
        <f t="shared" ref="N839" si="1318">SUM(N815:N838)</f>
        <v>27132</v>
      </c>
      <c r="O839" s="21">
        <f t="shared" ref="O839" si="1319">SUM(O815:O838)</f>
        <v>36131</v>
      </c>
      <c r="P839" s="278">
        <f t="shared" ref="P839" si="1320">SUM(P815:P838)</f>
        <v>16936</v>
      </c>
      <c r="Q839" s="279">
        <f t="shared" ref="Q839" si="1321">SUM(Q815:Q838)</f>
        <v>21103</v>
      </c>
      <c r="R839" s="20">
        <f t="shared" ref="R839" si="1322">SUM(R815:R838)</f>
        <v>21231</v>
      </c>
      <c r="S839" s="277">
        <f t="shared" ref="S839" si="1323">SUM(S815:S838)</f>
        <v>23718</v>
      </c>
      <c r="T839" s="278">
        <f t="shared" ref="T839" si="1324">SUM(T815:T838)</f>
        <v>9421</v>
      </c>
      <c r="U839" s="279">
        <f t="shared" ref="U839" si="1325">SUM(U815:U838)</f>
        <v>11909</v>
      </c>
      <c r="V839" s="20">
        <f t="shared" ref="V839" si="1326">SUM(V815:V838)</f>
        <v>26380</v>
      </c>
      <c r="W839" s="277">
        <f t="shared" ref="W839" si="1327">SUM(W815:W838)</f>
        <v>30224</v>
      </c>
      <c r="X839" s="278">
        <f t="shared" ref="X839" si="1328">SUM(X815:X838)</f>
        <v>24489</v>
      </c>
      <c r="Y839" s="279">
        <f t="shared" ref="Y839" si="1329">SUM(Y815:Y838)</f>
        <v>15689</v>
      </c>
      <c r="Z839" s="20">
        <f t="shared" ref="Z839" si="1330">SUM(Z815:Z838)</f>
        <v>56616</v>
      </c>
      <c r="AA839" s="277">
        <f t="shared" ref="AA839" si="1331">SUM(AA815:AA838)</f>
        <v>48859</v>
      </c>
      <c r="AB839" s="175">
        <f>SUM(AB815:AB838)</f>
        <v>321629</v>
      </c>
      <c r="AC839" s="176">
        <f>SUM(AC815:AC838)</f>
        <v>321135</v>
      </c>
      <c r="BI839" s="242" t="s">
        <v>13</v>
      </c>
      <c r="BJ839" s="156">
        <f>SUM(BJ815:BJ838)</f>
        <v>0.99999999999999989</v>
      </c>
      <c r="BK839" s="157">
        <f t="shared" ref="BK839:CK839" si="1332">SUM(BK815:BK838)</f>
        <v>0.99999999999999989</v>
      </c>
      <c r="BL839" s="156">
        <f t="shared" si="1332"/>
        <v>1</v>
      </c>
      <c r="BM839" s="157">
        <f t="shared" si="1332"/>
        <v>1</v>
      </c>
      <c r="BN839" s="156">
        <f t="shared" si="1332"/>
        <v>1</v>
      </c>
      <c r="BO839" s="157">
        <f t="shared" si="1332"/>
        <v>0.99999999999999978</v>
      </c>
      <c r="BP839" s="156">
        <f t="shared" si="1332"/>
        <v>1</v>
      </c>
      <c r="BQ839" s="157">
        <f t="shared" si="1332"/>
        <v>1</v>
      </c>
      <c r="BR839" s="156">
        <f t="shared" si="1332"/>
        <v>1</v>
      </c>
      <c r="BS839" s="157">
        <f t="shared" si="1332"/>
        <v>0.99999999999999989</v>
      </c>
      <c r="BT839" s="156">
        <f t="shared" si="1332"/>
        <v>1</v>
      </c>
      <c r="BU839" s="157">
        <f t="shared" si="1332"/>
        <v>1</v>
      </c>
      <c r="BV839" s="156">
        <f t="shared" si="1332"/>
        <v>1</v>
      </c>
      <c r="BW839" s="157">
        <f t="shared" si="1332"/>
        <v>1.0000000000000002</v>
      </c>
      <c r="BX839" s="156">
        <f t="shared" si="1332"/>
        <v>1</v>
      </c>
      <c r="BY839" s="157">
        <f t="shared" si="1332"/>
        <v>1</v>
      </c>
      <c r="BZ839" s="156">
        <f t="shared" si="1332"/>
        <v>0.99999999999999989</v>
      </c>
      <c r="CA839" s="157">
        <f t="shared" si="1332"/>
        <v>1</v>
      </c>
      <c r="CB839" s="156">
        <f t="shared" si="1332"/>
        <v>1</v>
      </c>
      <c r="CC839" s="157">
        <f t="shared" si="1332"/>
        <v>0.99999999999999989</v>
      </c>
      <c r="CD839" s="156">
        <f t="shared" si="1332"/>
        <v>0.99999999999999989</v>
      </c>
      <c r="CE839" s="157">
        <f t="shared" si="1332"/>
        <v>1</v>
      </c>
      <c r="CF839" s="156">
        <f t="shared" si="1332"/>
        <v>0.99999999999999978</v>
      </c>
      <c r="CG839" s="157">
        <f t="shared" si="1332"/>
        <v>0.99999999999999989</v>
      </c>
      <c r="CH839" s="156">
        <f t="shared" si="1332"/>
        <v>1</v>
      </c>
      <c r="CI839" s="157">
        <f t="shared" si="1332"/>
        <v>1</v>
      </c>
      <c r="CJ839" s="156">
        <f t="shared" si="1332"/>
        <v>1</v>
      </c>
      <c r="CK839" s="157">
        <f t="shared" si="1332"/>
        <v>0.99999999999999989</v>
      </c>
    </row>
    <row r="840" spans="1:89" ht="14" thickTop="1">
      <c r="A840" s="190"/>
    </row>
    <row r="841" spans="1:89">
      <c r="A841" s="217"/>
    </row>
    <row r="842" spans="1:89">
      <c r="A842" s="318">
        <f>+A811+1</f>
        <v>43552</v>
      </c>
      <c r="B842" s="318"/>
      <c r="C842" s="318"/>
      <c r="D842" s="318"/>
      <c r="BI842" s="317">
        <f>+BI780+2</f>
        <v>43552</v>
      </c>
      <c r="BJ842" s="317"/>
      <c r="BK842" s="317"/>
      <c r="BL842" s="317"/>
    </row>
    <row r="843" spans="1:89" ht="14" thickBot="1">
      <c r="AE843" s="246" t="s">
        <v>87</v>
      </c>
    </row>
    <row r="844" spans="1:89" ht="15" thickTop="1" thickBot="1">
      <c r="A844" s="315" t="s">
        <v>0</v>
      </c>
      <c r="B844" s="309" t="s">
        <v>1</v>
      </c>
      <c r="C844" s="310"/>
      <c r="D844" s="309" t="s">
        <v>2</v>
      </c>
      <c r="E844" s="310"/>
      <c r="F844" s="309" t="s">
        <v>3</v>
      </c>
      <c r="G844" s="310"/>
      <c r="H844" s="309" t="s">
        <v>4</v>
      </c>
      <c r="I844" s="310"/>
      <c r="J844" s="309" t="s">
        <v>5</v>
      </c>
      <c r="K844" s="310"/>
      <c r="L844" s="309" t="s">
        <v>6</v>
      </c>
      <c r="M844" s="310"/>
      <c r="N844" s="309" t="s">
        <v>7</v>
      </c>
      <c r="O844" s="310"/>
      <c r="P844" s="309" t="s">
        <v>8</v>
      </c>
      <c r="Q844" s="310"/>
      <c r="R844" s="309" t="s">
        <v>9</v>
      </c>
      <c r="S844" s="310"/>
      <c r="T844" s="309" t="s">
        <v>10</v>
      </c>
      <c r="U844" s="310"/>
      <c r="V844" s="309" t="s">
        <v>11</v>
      </c>
      <c r="W844" s="310"/>
      <c r="X844" s="309" t="s">
        <v>12</v>
      </c>
      <c r="Y844" s="310"/>
      <c r="Z844" s="311" t="s">
        <v>40</v>
      </c>
      <c r="AA844" s="312"/>
      <c r="AB844" s="313" t="s">
        <v>41</v>
      </c>
      <c r="AC844" s="314"/>
      <c r="AE844" s="315" t="s">
        <v>0</v>
      </c>
      <c r="AF844" s="309" t="s">
        <v>1</v>
      </c>
      <c r="AG844" s="310"/>
      <c r="AH844" s="309" t="s">
        <v>2</v>
      </c>
      <c r="AI844" s="310"/>
      <c r="AJ844" s="309" t="s">
        <v>3</v>
      </c>
      <c r="AK844" s="310"/>
      <c r="AL844" s="309" t="s">
        <v>4</v>
      </c>
      <c r="AM844" s="310"/>
      <c r="AN844" s="309" t="s">
        <v>5</v>
      </c>
      <c r="AO844" s="310"/>
      <c r="AP844" s="309" t="s">
        <v>6</v>
      </c>
      <c r="AQ844" s="310"/>
      <c r="AR844" s="309" t="s">
        <v>7</v>
      </c>
      <c r="AS844" s="310"/>
      <c r="AT844" s="309" t="s">
        <v>8</v>
      </c>
      <c r="AU844" s="310"/>
      <c r="AV844" s="309" t="s">
        <v>9</v>
      </c>
      <c r="AW844" s="310"/>
      <c r="AX844" s="309" t="s">
        <v>10</v>
      </c>
      <c r="AY844" s="310"/>
      <c r="AZ844" s="309" t="s">
        <v>11</v>
      </c>
      <c r="BA844" s="310"/>
      <c r="BB844" s="309" t="s">
        <v>12</v>
      </c>
      <c r="BC844" s="310"/>
      <c r="BD844" s="311" t="s">
        <v>40</v>
      </c>
      <c r="BE844" s="312"/>
      <c r="BF844" s="313" t="s">
        <v>41</v>
      </c>
      <c r="BG844" s="314"/>
      <c r="BI844" s="315" t="s">
        <v>0</v>
      </c>
      <c r="BJ844" s="309" t="s">
        <v>1</v>
      </c>
      <c r="BK844" s="310"/>
      <c r="BL844" s="309" t="s">
        <v>2</v>
      </c>
      <c r="BM844" s="310"/>
      <c r="BN844" s="309" t="s">
        <v>3</v>
      </c>
      <c r="BO844" s="310"/>
      <c r="BP844" s="309" t="s">
        <v>4</v>
      </c>
      <c r="BQ844" s="310"/>
      <c r="BR844" s="309" t="s">
        <v>5</v>
      </c>
      <c r="BS844" s="310"/>
      <c r="BT844" s="309" t="s">
        <v>6</v>
      </c>
      <c r="BU844" s="310"/>
      <c r="BV844" s="309" t="s">
        <v>7</v>
      </c>
      <c r="BW844" s="310"/>
      <c r="BX844" s="309" t="s">
        <v>8</v>
      </c>
      <c r="BY844" s="310"/>
      <c r="BZ844" s="309" t="s">
        <v>9</v>
      </c>
      <c r="CA844" s="310"/>
      <c r="CB844" s="309" t="s">
        <v>10</v>
      </c>
      <c r="CC844" s="310"/>
      <c r="CD844" s="309" t="s">
        <v>11</v>
      </c>
      <c r="CE844" s="310"/>
      <c r="CF844" s="309" t="s">
        <v>12</v>
      </c>
      <c r="CG844" s="310"/>
      <c r="CH844" s="311" t="s">
        <v>40</v>
      </c>
      <c r="CI844" s="312"/>
      <c r="CJ844" s="309" t="s">
        <v>41</v>
      </c>
      <c r="CK844" s="310"/>
    </row>
    <row r="845" spans="1:89" ht="15" thickTop="1" thickBot="1">
      <c r="A845" s="316"/>
      <c r="B845" s="117" t="s">
        <v>14</v>
      </c>
      <c r="C845" s="118" t="s">
        <v>15</v>
      </c>
      <c r="D845" s="119" t="s">
        <v>14</v>
      </c>
      <c r="E845" s="120" t="s">
        <v>15</v>
      </c>
      <c r="F845" s="117" t="s">
        <v>14</v>
      </c>
      <c r="G845" s="118" t="s">
        <v>15</v>
      </c>
      <c r="H845" s="119" t="s">
        <v>14</v>
      </c>
      <c r="I845" s="120" t="s">
        <v>15</v>
      </c>
      <c r="J845" s="117" t="s">
        <v>14</v>
      </c>
      <c r="K845" s="118" t="s">
        <v>15</v>
      </c>
      <c r="L845" s="119" t="s">
        <v>14</v>
      </c>
      <c r="M845" s="117" t="s">
        <v>15</v>
      </c>
      <c r="N845" s="121" t="s">
        <v>14</v>
      </c>
      <c r="O845" s="122" t="s">
        <v>15</v>
      </c>
      <c r="P845" s="117" t="s">
        <v>14</v>
      </c>
      <c r="Q845" s="118" t="s">
        <v>15</v>
      </c>
      <c r="R845" s="119" t="s">
        <v>14</v>
      </c>
      <c r="S845" s="120" t="s">
        <v>15</v>
      </c>
      <c r="T845" s="117" t="s">
        <v>14</v>
      </c>
      <c r="U845" s="118" t="s">
        <v>15</v>
      </c>
      <c r="V845" s="119" t="s">
        <v>14</v>
      </c>
      <c r="W845" s="120" t="s">
        <v>15</v>
      </c>
      <c r="X845" s="117" t="s">
        <v>14</v>
      </c>
      <c r="Y845" s="118" t="s">
        <v>15</v>
      </c>
      <c r="Z845" s="28" t="s">
        <v>14</v>
      </c>
      <c r="AA845" s="123" t="s">
        <v>15</v>
      </c>
      <c r="AB845" s="177" t="s">
        <v>14</v>
      </c>
      <c r="AC845" s="178" t="s">
        <v>15</v>
      </c>
      <c r="AE845" s="316"/>
      <c r="AF845" s="117" t="s">
        <v>14</v>
      </c>
      <c r="AG845" s="118" t="s">
        <v>15</v>
      </c>
      <c r="AH845" s="119" t="s">
        <v>14</v>
      </c>
      <c r="AI845" s="120" t="s">
        <v>15</v>
      </c>
      <c r="AJ845" s="117" t="s">
        <v>14</v>
      </c>
      <c r="AK845" s="118" t="s">
        <v>15</v>
      </c>
      <c r="AL845" s="119" t="s">
        <v>14</v>
      </c>
      <c r="AM845" s="120" t="s">
        <v>15</v>
      </c>
      <c r="AN845" s="117" t="s">
        <v>14</v>
      </c>
      <c r="AO845" s="118" t="s">
        <v>15</v>
      </c>
      <c r="AP845" s="119" t="s">
        <v>14</v>
      </c>
      <c r="AQ845" s="117" t="s">
        <v>15</v>
      </c>
      <c r="AR845" s="121" t="s">
        <v>14</v>
      </c>
      <c r="AS845" s="122" t="s">
        <v>15</v>
      </c>
      <c r="AT845" s="117" t="s">
        <v>14</v>
      </c>
      <c r="AU845" s="118" t="s">
        <v>15</v>
      </c>
      <c r="AV845" s="119" t="s">
        <v>14</v>
      </c>
      <c r="AW845" s="120" t="s">
        <v>15</v>
      </c>
      <c r="AX845" s="117" t="s">
        <v>14</v>
      </c>
      <c r="AY845" s="118" t="s">
        <v>15</v>
      </c>
      <c r="AZ845" s="119" t="s">
        <v>14</v>
      </c>
      <c r="BA845" s="120" t="s">
        <v>15</v>
      </c>
      <c r="BB845" s="117" t="s">
        <v>14</v>
      </c>
      <c r="BC845" s="118" t="s">
        <v>15</v>
      </c>
      <c r="BD845" s="28" t="s">
        <v>14</v>
      </c>
      <c r="BE845" s="123" t="s">
        <v>15</v>
      </c>
      <c r="BF845" s="177" t="s">
        <v>14</v>
      </c>
      <c r="BG845" s="178" t="s">
        <v>15</v>
      </c>
      <c r="BI845" s="316"/>
      <c r="BJ845" s="117" t="s">
        <v>14</v>
      </c>
      <c r="BK845" s="118" t="s">
        <v>15</v>
      </c>
      <c r="BL845" s="119" t="s">
        <v>14</v>
      </c>
      <c r="BM845" s="120" t="s">
        <v>15</v>
      </c>
      <c r="BN845" s="117" t="s">
        <v>14</v>
      </c>
      <c r="BO845" s="118" t="s">
        <v>15</v>
      </c>
      <c r="BP845" s="119" t="s">
        <v>14</v>
      </c>
      <c r="BQ845" s="120" t="s">
        <v>15</v>
      </c>
      <c r="BR845" s="117" t="s">
        <v>14</v>
      </c>
      <c r="BS845" s="118" t="s">
        <v>15</v>
      </c>
      <c r="BT845" s="119" t="s">
        <v>14</v>
      </c>
      <c r="BU845" s="117" t="s">
        <v>15</v>
      </c>
      <c r="BV845" s="121" t="s">
        <v>14</v>
      </c>
      <c r="BW845" s="122" t="s">
        <v>15</v>
      </c>
      <c r="BX845" s="117" t="s">
        <v>14</v>
      </c>
      <c r="BY845" s="118" t="s">
        <v>15</v>
      </c>
      <c r="BZ845" s="119" t="s">
        <v>14</v>
      </c>
      <c r="CA845" s="120" t="s">
        <v>15</v>
      </c>
      <c r="CB845" s="117" t="s">
        <v>14</v>
      </c>
      <c r="CC845" s="118" t="s">
        <v>15</v>
      </c>
      <c r="CD845" s="119" t="s">
        <v>14</v>
      </c>
      <c r="CE845" s="120" t="s">
        <v>15</v>
      </c>
      <c r="CF845" s="117" t="s">
        <v>14</v>
      </c>
      <c r="CG845" s="118" t="s">
        <v>15</v>
      </c>
      <c r="CH845" s="28" t="s">
        <v>14</v>
      </c>
      <c r="CI845" s="123" t="s">
        <v>15</v>
      </c>
      <c r="CJ845" s="121" t="s">
        <v>14</v>
      </c>
      <c r="CK845" s="122" t="s">
        <v>15</v>
      </c>
    </row>
    <row r="846" spans="1:89" ht="14" thickTop="1">
      <c r="A846" s="126" t="s">
        <v>16</v>
      </c>
      <c r="B846" s="127"/>
      <c r="C846" s="189"/>
      <c r="D846" s="128"/>
      <c r="E846" s="181"/>
      <c r="F846" s="127"/>
      <c r="G846" s="129"/>
      <c r="H846" s="128"/>
      <c r="I846" s="181"/>
      <c r="J846" s="127"/>
      <c r="K846" s="129"/>
      <c r="L846" s="128"/>
      <c r="M846" s="127"/>
      <c r="N846" s="180"/>
      <c r="O846" s="182"/>
      <c r="P846" s="127"/>
      <c r="Q846" s="129"/>
      <c r="R846" s="128"/>
      <c r="S846" s="181"/>
      <c r="T846" s="127"/>
      <c r="U846" s="129"/>
      <c r="V846" s="128"/>
      <c r="W846" s="181"/>
      <c r="X846" s="127"/>
      <c r="Y846" s="129"/>
      <c r="Z846" s="187"/>
      <c r="AA846" s="188"/>
      <c r="AB846" s="171">
        <f>B846+D846+F846+H846+J846+L846+N846+P846+R846+T846+V846+X846+Z846</f>
        <v>0</v>
      </c>
      <c r="AC846" s="172">
        <f>C846+E846+G846+I846+K846+M846+O846+Q846+S846+U846+W846+Y846+AA846</f>
        <v>0</v>
      </c>
      <c r="AE846" s="254" t="str">
        <f>$AE$9</f>
        <v>07:00 - 07:59</v>
      </c>
      <c r="AF846" s="127">
        <f>SUMIF($A$9:$A$32,$AE846,B$846:B$869)</f>
        <v>5593</v>
      </c>
      <c r="AG846" s="189">
        <f t="shared" ref="AG846:BE848" si="1333">SUMIF($A$9:$A$32,$AE846,C$846:C$869)</f>
        <v>987</v>
      </c>
      <c r="AH846" s="128">
        <f t="shared" si="1333"/>
        <v>1857</v>
      </c>
      <c r="AI846" s="181">
        <f t="shared" si="1333"/>
        <v>1255</v>
      </c>
      <c r="AJ846" s="127">
        <f t="shared" si="1333"/>
        <v>918</v>
      </c>
      <c r="AK846" s="129">
        <f t="shared" si="1333"/>
        <v>571</v>
      </c>
      <c r="AL846" s="128">
        <f t="shared" si="1333"/>
        <v>1201</v>
      </c>
      <c r="AM846" s="181">
        <f t="shared" si="1333"/>
        <v>1819</v>
      </c>
      <c r="AN846" s="127">
        <f t="shared" si="1333"/>
        <v>410</v>
      </c>
      <c r="AO846" s="129">
        <f t="shared" si="1333"/>
        <v>963</v>
      </c>
      <c r="AP846" s="128">
        <f t="shared" si="1333"/>
        <v>515</v>
      </c>
      <c r="AQ846" s="127">
        <f t="shared" si="1333"/>
        <v>2281</v>
      </c>
      <c r="AR846" s="180">
        <f t="shared" si="1333"/>
        <v>1816</v>
      </c>
      <c r="AS846" s="182">
        <f t="shared" si="1333"/>
        <v>2841</v>
      </c>
      <c r="AT846" s="127">
        <f t="shared" si="1333"/>
        <v>1484</v>
      </c>
      <c r="AU846" s="129">
        <f t="shared" si="1333"/>
        <v>1561</v>
      </c>
      <c r="AV846" s="128">
        <f t="shared" si="1333"/>
        <v>1781</v>
      </c>
      <c r="AW846" s="181">
        <f t="shared" si="1333"/>
        <v>1665</v>
      </c>
      <c r="AX846" s="127">
        <f t="shared" si="1333"/>
        <v>377</v>
      </c>
      <c r="AY846" s="129">
        <f t="shared" si="1333"/>
        <v>1768</v>
      </c>
      <c r="AZ846" s="128">
        <f t="shared" si="1333"/>
        <v>1156</v>
      </c>
      <c r="BA846" s="181">
        <f t="shared" si="1333"/>
        <v>2660</v>
      </c>
      <c r="BB846" s="127">
        <f t="shared" si="1333"/>
        <v>1546</v>
      </c>
      <c r="BC846" s="129">
        <f t="shared" si="1333"/>
        <v>1671</v>
      </c>
      <c r="BD846" s="187">
        <f t="shared" si="1333"/>
        <v>4727</v>
      </c>
      <c r="BE846" s="188">
        <f t="shared" si="1333"/>
        <v>2704</v>
      </c>
      <c r="BF846" s="171">
        <f>AF846+AH846+AJ846+AL846+AN846+AP846+AR846+AT846+AV846+AX846+AZ846+BB846+BD846</f>
        <v>23381</v>
      </c>
      <c r="BG846" s="172">
        <f>AG846+AI846+AK846+AM846+AO846+AQ846+AS846+AU846+AW846+AY846+BA846+BC846+BE846</f>
        <v>22746</v>
      </c>
      <c r="BI846" s="126" t="s">
        <v>16</v>
      </c>
      <c r="BJ846" s="130">
        <f t="shared" ref="BJ846:CK846" si="1334">B846/B870</f>
        <v>0</v>
      </c>
      <c r="BK846" s="131">
        <f t="shared" si="1334"/>
        <v>0</v>
      </c>
      <c r="BL846" s="132">
        <f t="shared" si="1334"/>
        <v>0</v>
      </c>
      <c r="BM846" s="133">
        <f t="shared" si="1334"/>
        <v>0</v>
      </c>
      <c r="BN846" s="130">
        <f t="shared" si="1334"/>
        <v>0</v>
      </c>
      <c r="BO846" s="131">
        <f t="shared" si="1334"/>
        <v>0</v>
      </c>
      <c r="BP846" s="132">
        <f t="shared" si="1334"/>
        <v>0</v>
      </c>
      <c r="BQ846" s="133">
        <f t="shared" si="1334"/>
        <v>0</v>
      </c>
      <c r="BR846" s="130">
        <f t="shared" si="1334"/>
        <v>0</v>
      </c>
      <c r="BS846" s="131">
        <f t="shared" si="1334"/>
        <v>0</v>
      </c>
      <c r="BT846" s="132">
        <f t="shared" si="1334"/>
        <v>0</v>
      </c>
      <c r="BU846" s="130">
        <f t="shared" si="1334"/>
        <v>0</v>
      </c>
      <c r="BV846" s="134">
        <f t="shared" si="1334"/>
        <v>0</v>
      </c>
      <c r="BW846" s="135">
        <f t="shared" si="1334"/>
        <v>0</v>
      </c>
      <c r="BX846" s="130">
        <f t="shared" si="1334"/>
        <v>0</v>
      </c>
      <c r="BY846" s="131">
        <f t="shared" si="1334"/>
        <v>0</v>
      </c>
      <c r="BZ846" s="132">
        <f t="shared" si="1334"/>
        <v>0</v>
      </c>
      <c r="CA846" s="133">
        <f t="shared" si="1334"/>
        <v>0</v>
      </c>
      <c r="CB846" s="130">
        <f t="shared" si="1334"/>
        <v>0</v>
      </c>
      <c r="CC846" s="131">
        <f t="shared" si="1334"/>
        <v>0</v>
      </c>
      <c r="CD846" s="132">
        <f t="shared" si="1334"/>
        <v>0</v>
      </c>
      <c r="CE846" s="133">
        <f t="shared" si="1334"/>
        <v>0</v>
      </c>
      <c r="CF846" s="130">
        <f t="shared" si="1334"/>
        <v>0</v>
      </c>
      <c r="CG846" s="131">
        <f t="shared" si="1334"/>
        <v>0</v>
      </c>
      <c r="CH846" s="132">
        <f t="shared" si="1334"/>
        <v>0</v>
      </c>
      <c r="CI846" s="130">
        <f t="shared" si="1334"/>
        <v>0</v>
      </c>
      <c r="CJ846" s="136">
        <f t="shared" si="1334"/>
        <v>0</v>
      </c>
      <c r="CK846" s="137">
        <f t="shared" si="1334"/>
        <v>0</v>
      </c>
    </row>
    <row r="847" spans="1:89">
      <c r="A847" s="138" t="s">
        <v>17</v>
      </c>
      <c r="B847" s="192">
        <v>671</v>
      </c>
      <c r="C847" s="193">
        <v>0</v>
      </c>
      <c r="D847" s="194">
        <v>190</v>
      </c>
      <c r="E847" s="195">
        <v>0</v>
      </c>
      <c r="F847" s="192">
        <v>89</v>
      </c>
      <c r="G847" s="196">
        <v>1</v>
      </c>
      <c r="H847" s="194">
        <v>271</v>
      </c>
      <c r="I847" s="195">
        <v>12</v>
      </c>
      <c r="J847" s="192">
        <v>13</v>
      </c>
      <c r="K847" s="196">
        <v>1</v>
      </c>
      <c r="L847" s="194">
        <v>9</v>
      </c>
      <c r="M847" s="192">
        <v>16</v>
      </c>
      <c r="N847" s="197">
        <v>38</v>
      </c>
      <c r="O847" s="198">
        <v>11</v>
      </c>
      <c r="P847" s="192">
        <v>19</v>
      </c>
      <c r="Q847" s="196">
        <v>9</v>
      </c>
      <c r="R847" s="194">
        <v>9</v>
      </c>
      <c r="S847" s="195">
        <v>15</v>
      </c>
      <c r="T847" s="192">
        <v>1</v>
      </c>
      <c r="U847" s="196">
        <v>1</v>
      </c>
      <c r="V847" s="194">
        <v>2</v>
      </c>
      <c r="W847" s="195">
        <v>0</v>
      </c>
      <c r="X847" s="192">
        <v>4</v>
      </c>
      <c r="Y847" s="196">
        <v>0</v>
      </c>
      <c r="Z847" s="194">
        <v>0</v>
      </c>
      <c r="AA847" s="192">
        <v>0</v>
      </c>
      <c r="AB847" s="173">
        <f>B847+D847+F847+H847+J847+L847+N847+P847+R847+T847+V847+X847+Z847</f>
        <v>1316</v>
      </c>
      <c r="AC847" s="174">
        <f t="shared" ref="AC847:AC866" si="1335">C847+E847+G847+I847+K847+M847+O847+Q847+S847+U847+W847+Y847+AA847</f>
        <v>66</v>
      </c>
      <c r="AE847" s="255" t="str">
        <f>$AE$10</f>
        <v>08:00 - 08:59</v>
      </c>
      <c r="AF847" s="127">
        <f>SUMIF($A$9:$A$32,$AE847,B$846:B$869)</f>
        <v>5415</v>
      </c>
      <c r="AG847" s="193">
        <f t="shared" si="1333"/>
        <v>1320</v>
      </c>
      <c r="AH847" s="194">
        <f t="shared" si="1333"/>
        <v>1715</v>
      </c>
      <c r="AI847" s="195">
        <f t="shared" si="1333"/>
        <v>1393</v>
      </c>
      <c r="AJ847" s="192">
        <f t="shared" si="1333"/>
        <v>759</v>
      </c>
      <c r="AK847" s="196">
        <f t="shared" si="1333"/>
        <v>777</v>
      </c>
      <c r="AL847" s="194">
        <f t="shared" si="1333"/>
        <v>1039</v>
      </c>
      <c r="AM847" s="195">
        <f t="shared" si="1333"/>
        <v>1950</v>
      </c>
      <c r="AN847" s="192">
        <f t="shared" si="1333"/>
        <v>397</v>
      </c>
      <c r="AO847" s="196">
        <f t="shared" si="1333"/>
        <v>1000</v>
      </c>
      <c r="AP847" s="194">
        <f t="shared" si="1333"/>
        <v>508</v>
      </c>
      <c r="AQ847" s="192">
        <f t="shared" si="1333"/>
        <v>2373</v>
      </c>
      <c r="AR847" s="197">
        <f t="shared" si="1333"/>
        <v>1629</v>
      </c>
      <c r="AS847" s="198">
        <f t="shared" si="1333"/>
        <v>3022</v>
      </c>
      <c r="AT847" s="192">
        <f t="shared" si="1333"/>
        <v>1239</v>
      </c>
      <c r="AU847" s="196">
        <f t="shared" si="1333"/>
        <v>1603</v>
      </c>
      <c r="AV847" s="194">
        <f t="shared" si="1333"/>
        <v>1750</v>
      </c>
      <c r="AW847" s="195">
        <f t="shared" si="1333"/>
        <v>1247</v>
      </c>
      <c r="AX847" s="192">
        <f t="shared" si="1333"/>
        <v>355</v>
      </c>
      <c r="AY847" s="196">
        <f t="shared" si="1333"/>
        <v>1509</v>
      </c>
      <c r="AZ847" s="194">
        <f t="shared" si="1333"/>
        <v>921</v>
      </c>
      <c r="BA847" s="195">
        <f t="shared" si="1333"/>
        <v>2602</v>
      </c>
      <c r="BB847" s="192">
        <f t="shared" si="1333"/>
        <v>1290</v>
      </c>
      <c r="BC847" s="196">
        <f t="shared" si="1333"/>
        <v>1867</v>
      </c>
      <c r="BD847" s="194">
        <f t="shared" si="1333"/>
        <v>4435</v>
      </c>
      <c r="BE847" s="192">
        <f t="shared" si="1333"/>
        <v>2260</v>
      </c>
      <c r="BF847" s="173">
        <f>SUM(AF847,AH847,AJ847,AL847,AN847,AP847,AR847,AT847,AV847,AX847,AZ847,BB847,BD847)</f>
        <v>21452</v>
      </c>
      <c r="BG847" s="174">
        <f>SUM(AG847,AI847,AK847,AM847,AO847,AQ847,AS847,AU847,AW847,AY847,BA847,BC847,BE847)</f>
        <v>22923</v>
      </c>
      <c r="BI847" s="138" t="s">
        <v>17</v>
      </c>
      <c r="BJ847" s="130">
        <f t="shared" ref="BJ847:CK847" si="1336">B847/B870</f>
        <v>1.1721547733426501E-2</v>
      </c>
      <c r="BK847" s="131">
        <f t="shared" si="1336"/>
        <v>0</v>
      </c>
      <c r="BL847" s="132">
        <f t="shared" si="1336"/>
        <v>7.8344054098631044E-3</v>
      </c>
      <c r="BM847" s="133">
        <f t="shared" si="1336"/>
        <v>0</v>
      </c>
      <c r="BN847" s="130">
        <f t="shared" si="1336"/>
        <v>7.4080239720326286E-3</v>
      </c>
      <c r="BO847" s="131">
        <f t="shared" si="1336"/>
        <v>1.2333497779970401E-4</v>
      </c>
      <c r="BP847" s="132">
        <f t="shared" si="1336"/>
        <v>9.6720082800956491E-3</v>
      </c>
      <c r="BQ847" s="133">
        <f t="shared" si="1336"/>
        <v>2.9867091443078301E-4</v>
      </c>
      <c r="BR847" s="130">
        <f t="shared" si="1336"/>
        <v>2.0274485339987522E-3</v>
      </c>
      <c r="BS847" s="131">
        <f t="shared" si="1336"/>
        <v>1.2300123001230011E-4</v>
      </c>
      <c r="BT847" s="132">
        <f t="shared" si="1336"/>
        <v>7.3218353400585751E-4</v>
      </c>
      <c r="BU847" s="130">
        <f t="shared" si="1336"/>
        <v>7.0937707825315891E-4</v>
      </c>
      <c r="BV847" s="134">
        <f t="shared" si="1336"/>
        <v>1.4119045849743629E-3</v>
      </c>
      <c r="BW847" s="135">
        <f t="shared" si="1336"/>
        <v>3.0383383051596507E-4</v>
      </c>
      <c r="BX847" s="130">
        <f t="shared" si="1336"/>
        <v>1.1280650715430743E-3</v>
      </c>
      <c r="BY847" s="131">
        <f t="shared" si="1336"/>
        <v>4.2448825582492216E-4</v>
      </c>
      <c r="BZ847" s="132">
        <f t="shared" si="1336"/>
        <v>4.2239639555075796E-4</v>
      </c>
      <c r="CA847" s="133">
        <f t="shared" si="1336"/>
        <v>6.3881436054682506E-4</v>
      </c>
      <c r="CB847" s="130">
        <f t="shared" si="1336"/>
        <v>1.0363768266141569E-4</v>
      </c>
      <c r="CC847" s="131">
        <f t="shared" si="1336"/>
        <v>8.4666836000338663E-5</v>
      </c>
      <c r="CD847" s="132">
        <f t="shared" si="1336"/>
        <v>7.5151241874271967E-5</v>
      </c>
      <c r="CE847" s="133">
        <f t="shared" si="1336"/>
        <v>0</v>
      </c>
      <c r="CF847" s="130">
        <f t="shared" si="1336"/>
        <v>1.6331863465621427E-4</v>
      </c>
      <c r="CG847" s="131">
        <f t="shared" si="1336"/>
        <v>0</v>
      </c>
      <c r="CH847" s="132">
        <f t="shared" si="1336"/>
        <v>0</v>
      </c>
      <c r="CI847" s="130">
        <f t="shared" si="1336"/>
        <v>0</v>
      </c>
      <c r="CJ847" s="136">
        <f t="shared" si="1336"/>
        <v>4.0990755276469563E-3</v>
      </c>
      <c r="CK847" s="137">
        <f t="shared" si="1336"/>
        <v>2.0589033532048703E-4</v>
      </c>
    </row>
    <row r="848" spans="1:89" ht="14" thickBot="1">
      <c r="A848" s="147" t="s">
        <v>18</v>
      </c>
      <c r="B848" s="199">
        <v>3398</v>
      </c>
      <c r="C848" s="200">
        <v>76</v>
      </c>
      <c r="D848" s="201">
        <v>1251</v>
      </c>
      <c r="E848" s="202">
        <v>89</v>
      </c>
      <c r="F848" s="199">
        <v>490</v>
      </c>
      <c r="G848" s="203">
        <v>28</v>
      </c>
      <c r="H848" s="201">
        <v>1287</v>
      </c>
      <c r="I848" s="202">
        <v>294</v>
      </c>
      <c r="J848" s="199">
        <v>95</v>
      </c>
      <c r="K848" s="203">
        <v>76</v>
      </c>
      <c r="L848" s="201">
        <v>97</v>
      </c>
      <c r="M848" s="199">
        <v>436</v>
      </c>
      <c r="N848" s="204">
        <v>543</v>
      </c>
      <c r="O848" s="205">
        <v>695</v>
      </c>
      <c r="P848" s="199">
        <v>368</v>
      </c>
      <c r="Q848" s="203">
        <v>457</v>
      </c>
      <c r="R848" s="201">
        <v>446</v>
      </c>
      <c r="S848" s="202">
        <v>451</v>
      </c>
      <c r="T848" s="199">
        <v>107</v>
      </c>
      <c r="U848" s="203">
        <v>402</v>
      </c>
      <c r="V848" s="201">
        <v>358</v>
      </c>
      <c r="W848" s="202">
        <v>778</v>
      </c>
      <c r="X848" s="199">
        <v>402</v>
      </c>
      <c r="Y848" s="203">
        <v>521</v>
      </c>
      <c r="Z848" s="201">
        <v>1301</v>
      </c>
      <c r="AA848" s="199">
        <v>779</v>
      </c>
      <c r="AB848" s="173">
        <f>B848+D848+F848+H848+J848+L848+N848+P848+R848+T848+V848+X848+Z848</f>
        <v>10143</v>
      </c>
      <c r="AC848" s="174">
        <f t="shared" si="1335"/>
        <v>5082</v>
      </c>
      <c r="AE848" s="254" t="str">
        <f>$AE$11</f>
        <v>09:00 - 09:59</v>
      </c>
      <c r="AF848" s="127">
        <f>SUMIF($A$9:$A$32,$AE848,B$846:B$869)</f>
        <v>5022</v>
      </c>
      <c r="AG848" s="200">
        <f t="shared" si="1333"/>
        <v>1156</v>
      </c>
      <c r="AH848" s="201">
        <f t="shared" si="1333"/>
        <v>1610</v>
      </c>
      <c r="AI848" s="202">
        <f t="shared" si="1333"/>
        <v>1002</v>
      </c>
      <c r="AJ848" s="199">
        <f t="shared" si="1333"/>
        <v>756</v>
      </c>
      <c r="AK848" s="203">
        <f t="shared" si="1333"/>
        <v>589</v>
      </c>
      <c r="AL848" s="201">
        <f t="shared" si="1333"/>
        <v>1469</v>
      </c>
      <c r="AM848" s="202">
        <f t="shared" si="1333"/>
        <v>1915</v>
      </c>
      <c r="AN848" s="199">
        <f t="shared" si="1333"/>
        <v>311</v>
      </c>
      <c r="AO848" s="203">
        <f t="shared" si="1333"/>
        <v>957</v>
      </c>
      <c r="AP848" s="201">
        <f t="shared" si="1333"/>
        <v>495</v>
      </c>
      <c r="AQ848" s="199">
        <f t="shared" si="1333"/>
        <v>2685</v>
      </c>
      <c r="AR848" s="204">
        <f t="shared" si="1333"/>
        <v>1381</v>
      </c>
      <c r="AS848" s="205">
        <f t="shared" si="1333"/>
        <v>3200</v>
      </c>
      <c r="AT848" s="199">
        <f t="shared" si="1333"/>
        <v>929</v>
      </c>
      <c r="AU848" s="203">
        <f t="shared" si="1333"/>
        <v>1478</v>
      </c>
      <c r="AV848" s="201">
        <f t="shared" si="1333"/>
        <v>1513</v>
      </c>
      <c r="AW848" s="202">
        <f t="shared" si="1333"/>
        <v>1478</v>
      </c>
      <c r="AX848" s="199">
        <f t="shared" si="1333"/>
        <v>326</v>
      </c>
      <c r="AY848" s="203">
        <f t="shared" si="1333"/>
        <v>1127</v>
      </c>
      <c r="AZ848" s="201">
        <f t="shared" si="1333"/>
        <v>753</v>
      </c>
      <c r="BA848" s="202">
        <f t="shared" si="1333"/>
        <v>2531</v>
      </c>
      <c r="BB848" s="199">
        <f t="shared" si="1333"/>
        <v>1176</v>
      </c>
      <c r="BC848" s="203">
        <f t="shared" si="1333"/>
        <v>1153</v>
      </c>
      <c r="BD848" s="201">
        <f t="shared" si="1333"/>
        <v>3664</v>
      </c>
      <c r="BE848" s="199">
        <f t="shared" si="1333"/>
        <v>2055</v>
      </c>
      <c r="BF848" s="173">
        <f>SUM(AF848,AH848,AJ848,AL848,AN848,AP848,AR848,AT848,AV848,AX848,AZ848,BB848,BD848)</f>
        <v>19405</v>
      </c>
      <c r="BG848" s="174">
        <f>SUM(AG848,AI848,AK848,AM848,AO848,AQ848,AS848,AU848,AW848,AY848,BA848,BC848,BE848)</f>
        <v>21326</v>
      </c>
      <c r="BI848" s="147" t="s">
        <v>18</v>
      </c>
      <c r="BJ848" s="130">
        <f t="shared" ref="BJ848:CK848" si="1337">B848/B870</f>
        <v>5.9358895973447463E-2</v>
      </c>
      <c r="BK848" s="131">
        <f t="shared" si="1337"/>
        <v>2.2036011481921772E-3</v>
      </c>
      <c r="BL848" s="132">
        <f t="shared" si="1337"/>
        <v>5.1583374567046016E-2</v>
      </c>
      <c r="BM848" s="133">
        <f t="shared" si="1337"/>
        <v>4.4164350932909885E-3</v>
      </c>
      <c r="BN848" s="130">
        <f t="shared" si="1337"/>
        <v>4.0785749958381891E-2</v>
      </c>
      <c r="BO848" s="131">
        <f t="shared" si="1337"/>
        <v>3.453379378391712E-3</v>
      </c>
      <c r="BP848" s="132">
        <f t="shared" si="1337"/>
        <v>4.5933116813590781E-2</v>
      </c>
      <c r="BQ848" s="133">
        <f t="shared" si="1337"/>
        <v>7.3174374035541835E-3</v>
      </c>
      <c r="BR848" s="130">
        <f t="shared" si="1337"/>
        <v>1.4815970056144729E-2</v>
      </c>
      <c r="BS848" s="131">
        <f t="shared" si="1337"/>
        <v>9.3480934809348094E-3</v>
      </c>
      <c r="BT848" s="132">
        <f t="shared" si="1337"/>
        <v>7.8913114220631308E-3</v>
      </c>
      <c r="BU848" s="130">
        <f t="shared" si="1337"/>
        <v>1.9330525382398583E-2</v>
      </c>
      <c r="BV848" s="134">
        <f t="shared" si="1337"/>
        <v>2.0175373411607342E-2</v>
      </c>
      <c r="BW848" s="135">
        <f t="shared" si="1337"/>
        <v>1.9196773837145065E-2</v>
      </c>
      <c r="BX848" s="130">
        <f t="shared" si="1337"/>
        <v>2.1848839280413229E-2</v>
      </c>
      <c r="BY848" s="131">
        <f t="shared" si="1337"/>
        <v>2.1554570323554383E-2</v>
      </c>
      <c r="BZ848" s="132">
        <f t="shared" si="1337"/>
        <v>2.0932088046182008E-2</v>
      </c>
      <c r="CA848" s="133">
        <f t="shared" si="1337"/>
        <v>1.9207018440441207E-2</v>
      </c>
      <c r="CB848" s="130">
        <f t="shared" si="1337"/>
        <v>1.1089232044771479E-2</v>
      </c>
      <c r="CC848" s="131">
        <f t="shared" si="1337"/>
        <v>3.4036068072136147E-2</v>
      </c>
      <c r="CD848" s="132">
        <f t="shared" si="1337"/>
        <v>1.3452072295494683E-2</v>
      </c>
      <c r="CE848" s="133">
        <f t="shared" si="1337"/>
        <v>2.5728364033202156E-2</v>
      </c>
      <c r="CF848" s="130">
        <f t="shared" si="1337"/>
        <v>1.6413522782949535E-2</v>
      </c>
      <c r="CG848" s="131">
        <f t="shared" si="1337"/>
        <v>3.2678918647682367E-2</v>
      </c>
      <c r="CH848" s="132">
        <f t="shared" si="1337"/>
        <v>2.3656265910248019E-2</v>
      </c>
      <c r="CI848" s="130">
        <f t="shared" si="1337"/>
        <v>1.6206545030894377E-2</v>
      </c>
      <c r="CJ848" s="136">
        <f t="shared" si="1337"/>
        <v>3.1593406593406592E-2</v>
      </c>
      <c r="CK848" s="137">
        <f t="shared" si="1337"/>
        <v>1.5853555819677501E-2</v>
      </c>
    </row>
    <row r="849" spans="1:89" ht="15" thickTop="1" thickBot="1">
      <c r="A849" s="138" t="s">
        <v>19</v>
      </c>
      <c r="B849" s="192">
        <v>6169</v>
      </c>
      <c r="C849" s="193">
        <v>658</v>
      </c>
      <c r="D849" s="194">
        <v>2527</v>
      </c>
      <c r="E849" s="195">
        <v>843</v>
      </c>
      <c r="F849" s="192">
        <v>935</v>
      </c>
      <c r="G849" s="196">
        <v>361</v>
      </c>
      <c r="H849" s="194">
        <v>1313</v>
      </c>
      <c r="I849" s="195">
        <v>1029</v>
      </c>
      <c r="J849" s="192">
        <v>254</v>
      </c>
      <c r="K849" s="196">
        <v>374</v>
      </c>
      <c r="L849" s="194">
        <v>358</v>
      </c>
      <c r="M849" s="192">
        <v>1237</v>
      </c>
      <c r="N849" s="197">
        <v>1396</v>
      </c>
      <c r="O849" s="198">
        <v>2044</v>
      </c>
      <c r="P849" s="192">
        <v>1153</v>
      </c>
      <c r="Q849" s="196">
        <v>982</v>
      </c>
      <c r="R849" s="194">
        <v>1303</v>
      </c>
      <c r="S849" s="195">
        <v>1358</v>
      </c>
      <c r="T849" s="192">
        <v>257</v>
      </c>
      <c r="U849" s="196">
        <v>1027</v>
      </c>
      <c r="V849" s="194">
        <v>868</v>
      </c>
      <c r="W849" s="195">
        <v>1920</v>
      </c>
      <c r="X849" s="192">
        <v>1173</v>
      </c>
      <c r="Y849" s="196">
        <v>1273</v>
      </c>
      <c r="Z849" s="194">
        <v>3452</v>
      </c>
      <c r="AA849" s="192">
        <v>1848</v>
      </c>
      <c r="AB849" s="173">
        <f>B849+D849+F849+H849+J849+L849+N849+P849+R849+T849+V849+X849+Z849</f>
        <v>21158</v>
      </c>
      <c r="AC849" s="174">
        <f t="shared" si="1335"/>
        <v>14954</v>
      </c>
      <c r="AE849" s="253" t="s">
        <v>13</v>
      </c>
      <c r="AF849" s="20">
        <f t="shared" ref="AF849:BG849" si="1338">SUM(AF846:AF848)</f>
        <v>16030</v>
      </c>
      <c r="AG849" s="21">
        <f t="shared" si="1338"/>
        <v>3463</v>
      </c>
      <c r="AH849" s="20">
        <f t="shared" si="1338"/>
        <v>5182</v>
      </c>
      <c r="AI849" s="21">
        <f t="shared" si="1338"/>
        <v>3650</v>
      </c>
      <c r="AJ849" s="20">
        <f t="shared" si="1338"/>
        <v>2433</v>
      </c>
      <c r="AK849" s="21">
        <f t="shared" si="1338"/>
        <v>1937</v>
      </c>
      <c r="AL849" s="20">
        <f t="shared" si="1338"/>
        <v>3709</v>
      </c>
      <c r="AM849" s="21">
        <f t="shared" si="1338"/>
        <v>5684</v>
      </c>
      <c r="AN849" s="20">
        <f t="shared" si="1338"/>
        <v>1118</v>
      </c>
      <c r="AO849" s="21">
        <f t="shared" si="1338"/>
        <v>2920</v>
      </c>
      <c r="AP849" s="20">
        <f t="shared" si="1338"/>
        <v>1518</v>
      </c>
      <c r="AQ849" s="21">
        <f t="shared" si="1338"/>
        <v>7339</v>
      </c>
      <c r="AR849" s="20">
        <f t="shared" si="1338"/>
        <v>4826</v>
      </c>
      <c r="AS849" s="21">
        <f t="shared" si="1338"/>
        <v>9063</v>
      </c>
      <c r="AT849" s="20">
        <f t="shared" si="1338"/>
        <v>3652</v>
      </c>
      <c r="AU849" s="21">
        <f t="shared" si="1338"/>
        <v>4642</v>
      </c>
      <c r="AV849" s="20">
        <f t="shared" si="1338"/>
        <v>5044</v>
      </c>
      <c r="AW849" s="21">
        <f t="shared" si="1338"/>
        <v>4390</v>
      </c>
      <c r="AX849" s="20">
        <f t="shared" si="1338"/>
        <v>1058</v>
      </c>
      <c r="AY849" s="21">
        <f t="shared" si="1338"/>
        <v>4404</v>
      </c>
      <c r="AZ849" s="20">
        <f t="shared" si="1338"/>
        <v>2830</v>
      </c>
      <c r="BA849" s="21">
        <f t="shared" si="1338"/>
        <v>7793</v>
      </c>
      <c r="BB849" s="20">
        <f t="shared" si="1338"/>
        <v>4012</v>
      </c>
      <c r="BC849" s="21">
        <f t="shared" si="1338"/>
        <v>4691</v>
      </c>
      <c r="BD849" s="20">
        <f t="shared" si="1338"/>
        <v>12826</v>
      </c>
      <c r="BE849" s="21">
        <f t="shared" si="1338"/>
        <v>7019</v>
      </c>
      <c r="BF849" s="175">
        <f t="shared" si="1338"/>
        <v>64238</v>
      </c>
      <c r="BG849" s="176">
        <f t="shared" si="1338"/>
        <v>66995</v>
      </c>
      <c r="BI849" s="138" t="s">
        <v>19</v>
      </c>
      <c r="BJ849" s="130">
        <f t="shared" ref="BJ849:CK849" si="1339">B849/B870</f>
        <v>0.10776487029434885</v>
      </c>
      <c r="BK849" s="131">
        <f t="shared" si="1339"/>
        <v>1.9078546783032273E-2</v>
      </c>
      <c r="BL849" s="132">
        <f t="shared" si="1339"/>
        <v>0.10419759195117928</v>
      </c>
      <c r="BM849" s="133">
        <f t="shared" si="1339"/>
        <v>4.1832076220722506E-2</v>
      </c>
      <c r="BN849" s="130">
        <f t="shared" si="1339"/>
        <v>7.7825869818545029E-2</v>
      </c>
      <c r="BO849" s="131">
        <f t="shared" si="1339"/>
        <v>4.4523926985693144E-2</v>
      </c>
      <c r="BP849" s="132">
        <f t="shared" si="1339"/>
        <v>4.6861058567400693E-2</v>
      </c>
      <c r="BQ849" s="133">
        <f t="shared" si="1339"/>
        <v>2.5611030912439645E-2</v>
      </c>
      <c r="BR849" s="130">
        <f t="shared" si="1339"/>
        <v>3.9613225202744851E-2</v>
      </c>
      <c r="BS849" s="131">
        <f t="shared" si="1339"/>
        <v>4.6002460024600247E-2</v>
      </c>
      <c r="BT849" s="132">
        <f t="shared" si="1339"/>
        <v>2.9124633908232996E-2</v>
      </c>
      <c r="BU849" s="130">
        <f t="shared" si="1339"/>
        <v>5.4843715362447351E-2</v>
      </c>
      <c r="BV849" s="134">
        <f t="shared" si="1339"/>
        <v>5.1868915805900272E-2</v>
      </c>
      <c r="BW849" s="135">
        <f t="shared" si="1339"/>
        <v>5.6457849961330242E-2</v>
      </c>
      <c r="BX849" s="130">
        <f t="shared" si="1339"/>
        <v>6.8455738288903403E-2</v>
      </c>
      <c r="BY849" s="131">
        <f t="shared" si="1339"/>
        <v>4.6316385246674842E-2</v>
      </c>
      <c r="BZ849" s="132">
        <f t="shared" si="1339"/>
        <v>6.1153611489181962E-2</v>
      </c>
      <c r="CA849" s="133">
        <f t="shared" si="1339"/>
        <v>5.7833993441505901E-2</v>
      </c>
      <c r="CB849" s="130">
        <f t="shared" si="1339"/>
        <v>2.6634884443983833E-2</v>
      </c>
      <c r="CC849" s="131">
        <f t="shared" si="1339"/>
        <v>8.6952840572347811E-2</v>
      </c>
      <c r="CD849" s="132">
        <f t="shared" si="1339"/>
        <v>3.2615638973434037E-2</v>
      </c>
      <c r="CE849" s="133">
        <f t="shared" si="1339"/>
        <v>6.3494163166771395E-2</v>
      </c>
      <c r="CF849" s="130">
        <f t="shared" si="1339"/>
        <v>4.7893189612934838E-2</v>
      </c>
      <c r="CG849" s="131">
        <f t="shared" si="1339"/>
        <v>7.9846954776390894E-2</v>
      </c>
      <c r="CH849" s="132">
        <f t="shared" si="1339"/>
        <v>6.2768201323732634E-2</v>
      </c>
      <c r="CI849" s="130">
        <f t="shared" si="1339"/>
        <v>3.8446335323610796E-2</v>
      </c>
      <c r="CJ849" s="136">
        <f t="shared" si="1339"/>
        <v>6.5902917943734277E-2</v>
      </c>
      <c r="CK849" s="137">
        <f t="shared" si="1339"/>
        <v>4.6649758702766109E-2</v>
      </c>
    </row>
    <row r="850" spans="1:89" ht="14" thickTop="1">
      <c r="A850" s="147" t="s">
        <v>20</v>
      </c>
      <c r="B850" s="199">
        <v>5593</v>
      </c>
      <c r="C850" s="200">
        <v>987</v>
      </c>
      <c r="D850" s="201">
        <v>1857</v>
      </c>
      <c r="E850" s="202">
        <v>1255</v>
      </c>
      <c r="F850" s="199">
        <v>918</v>
      </c>
      <c r="G850" s="203">
        <v>571</v>
      </c>
      <c r="H850" s="201">
        <v>1201</v>
      </c>
      <c r="I850" s="202">
        <v>1819</v>
      </c>
      <c r="J850" s="199">
        <v>410</v>
      </c>
      <c r="K850" s="203">
        <v>963</v>
      </c>
      <c r="L850" s="201">
        <v>515</v>
      </c>
      <c r="M850" s="199">
        <v>2281</v>
      </c>
      <c r="N850" s="204">
        <v>1816</v>
      </c>
      <c r="O850" s="205">
        <v>2841</v>
      </c>
      <c r="P850" s="199">
        <v>1484</v>
      </c>
      <c r="Q850" s="203">
        <v>1561</v>
      </c>
      <c r="R850" s="201">
        <v>1781</v>
      </c>
      <c r="S850" s="202">
        <v>1665</v>
      </c>
      <c r="T850" s="199">
        <v>377</v>
      </c>
      <c r="U850" s="203">
        <v>1768</v>
      </c>
      <c r="V850" s="201">
        <v>1156</v>
      </c>
      <c r="W850" s="202">
        <v>2660</v>
      </c>
      <c r="X850" s="199">
        <v>1546</v>
      </c>
      <c r="Y850" s="203">
        <v>1671</v>
      </c>
      <c r="Z850" s="201">
        <v>4727</v>
      </c>
      <c r="AA850" s="199">
        <v>2704</v>
      </c>
      <c r="AB850" s="173">
        <f t="shared" ref="AB850:AB866" si="1340">B850+D850+F850+H850+J850+L850+N850+P850+R850+T850+V850+X850+Z850</f>
        <v>23381</v>
      </c>
      <c r="AC850" s="174">
        <f t="shared" si="1335"/>
        <v>22746</v>
      </c>
      <c r="BI850" s="147" t="s">
        <v>20</v>
      </c>
      <c r="BJ850" s="130">
        <f t="shared" ref="BJ850:CK850" si="1341">B850/B870</f>
        <v>9.7702856144641456E-2</v>
      </c>
      <c r="BK850" s="131">
        <f t="shared" si="1341"/>
        <v>2.8617820174548406E-2</v>
      </c>
      <c r="BL850" s="132">
        <f t="shared" si="1341"/>
        <v>7.6571004453240971E-2</v>
      </c>
      <c r="BM850" s="133">
        <f t="shared" si="1341"/>
        <v>6.227669710202461E-2</v>
      </c>
      <c r="BN850" s="130">
        <f t="shared" si="1341"/>
        <v>7.641085400366239E-2</v>
      </c>
      <c r="BO850" s="131">
        <f t="shared" si="1341"/>
        <v>7.0424272323630979E-2</v>
      </c>
      <c r="BP850" s="132">
        <f t="shared" si="1341"/>
        <v>4.286377101252721E-2</v>
      </c>
      <c r="BQ850" s="133">
        <f t="shared" si="1341"/>
        <v>4.5273532779132861E-2</v>
      </c>
      <c r="BR850" s="130">
        <f t="shared" si="1341"/>
        <v>6.3942607610729882E-2</v>
      </c>
      <c r="BS850" s="131">
        <f t="shared" si="1341"/>
        <v>0.11845018450184502</v>
      </c>
      <c r="BT850" s="132">
        <f t="shared" si="1341"/>
        <v>4.1897168890335179E-2</v>
      </c>
      <c r="BU850" s="130">
        <f t="shared" si="1341"/>
        <v>0.10113056971846597</v>
      </c>
      <c r="BV850" s="134">
        <f t="shared" si="1341"/>
        <v>6.7474177008248495E-2</v>
      </c>
      <c r="BW850" s="135">
        <f t="shared" si="1341"/>
        <v>7.847199204507789E-2</v>
      </c>
      <c r="BX850" s="130">
        <f t="shared" si="1341"/>
        <v>8.8107819272101165E-2</v>
      </c>
      <c r="BY850" s="131">
        <f t="shared" si="1341"/>
        <v>7.3625129704744829E-2</v>
      </c>
      <c r="BZ850" s="132">
        <f t="shared" si="1341"/>
        <v>8.35875533862111E-2</v>
      </c>
      <c r="CA850" s="133">
        <f t="shared" si="1341"/>
        <v>7.0908394020697582E-2</v>
      </c>
      <c r="CB850" s="130">
        <f t="shared" si="1341"/>
        <v>3.9071406363353718E-2</v>
      </c>
      <c r="CC850" s="131">
        <f t="shared" si="1341"/>
        <v>0.14969096604859877</v>
      </c>
      <c r="CD850" s="132">
        <f t="shared" si="1341"/>
        <v>4.3437417803329201E-2</v>
      </c>
      <c r="CE850" s="133">
        <f t="shared" si="1341"/>
        <v>8.7965871887297861E-2</v>
      </c>
      <c r="CF850" s="130">
        <f t="shared" si="1341"/>
        <v>6.312265229462681E-2</v>
      </c>
      <c r="CG850" s="131">
        <f t="shared" si="1341"/>
        <v>0.10481088879131907</v>
      </c>
      <c r="CH850" s="132">
        <f t="shared" si="1341"/>
        <v>8.5951705578587528E-2</v>
      </c>
      <c r="CI850" s="130">
        <f t="shared" si="1341"/>
        <v>5.625481099298895E-2</v>
      </c>
      <c r="CJ850" s="136">
        <f t="shared" si="1341"/>
        <v>7.2827116194463137E-2</v>
      </c>
      <c r="CK850" s="137">
        <f t="shared" si="1341"/>
        <v>7.095729647272421E-2</v>
      </c>
    </row>
    <row r="851" spans="1:89" ht="14" thickBot="1">
      <c r="A851" s="138" t="s">
        <v>21</v>
      </c>
      <c r="B851" s="192">
        <v>5415</v>
      </c>
      <c r="C851" s="193">
        <v>1320</v>
      </c>
      <c r="D851" s="194">
        <v>1715</v>
      </c>
      <c r="E851" s="195">
        <v>1393</v>
      </c>
      <c r="F851" s="192">
        <v>759</v>
      </c>
      <c r="G851" s="196">
        <v>777</v>
      </c>
      <c r="H851" s="194">
        <v>1039</v>
      </c>
      <c r="I851" s="195">
        <v>1950</v>
      </c>
      <c r="J851" s="192">
        <v>397</v>
      </c>
      <c r="K851" s="196">
        <v>1000</v>
      </c>
      <c r="L851" s="194">
        <v>508</v>
      </c>
      <c r="M851" s="192">
        <v>2373</v>
      </c>
      <c r="N851" s="197">
        <v>1629</v>
      </c>
      <c r="O851" s="198">
        <v>3022</v>
      </c>
      <c r="P851" s="192">
        <v>1239</v>
      </c>
      <c r="Q851" s="196">
        <v>1603</v>
      </c>
      <c r="R851" s="194">
        <v>1750</v>
      </c>
      <c r="S851" s="195">
        <v>1247</v>
      </c>
      <c r="T851" s="192">
        <v>355</v>
      </c>
      <c r="U851" s="196">
        <v>1509</v>
      </c>
      <c r="V851" s="194">
        <v>921</v>
      </c>
      <c r="W851" s="195">
        <v>2602</v>
      </c>
      <c r="X851" s="192">
        <v>1290</v>
      </c>
      <c r="Y851" s="196">
        <v>1867</v>
      </c>
      <c r="Z851" s="194">
        <v>4435</v>
      </c>
      <c r="AA851" s="192">
        <v>2260</v>
      </c>
      <c r="AB851" s="173">
        <f t="shared" si="1340"/>
        <v>21452</v>
      </c>
      <c r="AC851" s="174">
        <f t="shared" si="1335"/>
        <v>22923</v>
      </c>
      <c r="AE851" s="246" t="s">
        <v>88</v>
      </c>
      <c r="BI851" s="138" t="s">
        <v>21</v>
      </c>
      <c r="BJ851" s="130">
        <f t="shared" ref="BJ851:CK851" si="1342">B851/B870</f>
        <v>9.4593414271988821E-2</v>
      </c>
      <c r="BK851" s="131">
        <f t="shared" si="1342"/>
        <v>3.8273072573864128E-2</v>
      </c>
      <c r="BL851" s="132">
        <f t="shared" si="1342"/>
        <v>7.0715817252185384E-2</v>
      </c>
      <c r="BM851" s="133">
        <f t="shared" si="1342"/>
        <v>6.9124652639936487E-2</v>
      </c>
      <c r="BN851" s="130">
        <f t="shared" si="1342"/>
        <v>6.31762943232895E-2</v>
      </c>
      <c r="BO851" s="131">
        <f t="shared" si="1342"/>
        <v>9.5831277750370009E-2</v>
      </c>
      <c r="BP851" s="132">
        <f t="shared" si="1342"/>
        <v>3.7081980084942359E-2</v>
      </c>
      <c r="BQ851" s="133">
        <f t="shared" si="1342"/>
        <v>4.8534023595002238E-2</v>
      </c>
      <c r="BR851" s="130">
        <f t="shared" si="1342"/>
        <v>6.1915159076731126E-2</v>
      </c>
      <c r="BS851" s="131">
        <f t="shared" si="1342"/>
        <v>0.12300123001230012</v>
      </c>
      <c r="BT851" s="132">
        <f t="shared" si="1342"/>
        <v>4.1327692808330624E-2</v>
      </c>
      <c r="BU851" s="130">
        <f t="shared" si="1342"/>
        <v>0.10520948791842163</v>
      </c>
      <c r="BV851" s="134">
        <f t="shared" si="1342"/>
        <v>6.0526120234822026E-2</v>
      </c>
      <c r="BW851" s="135">
        <f t="shared" si="1342"/>
        <v>8.3471439619931503E-2</v>
      </c>
      <c r="BX851" s="130">
        <f t="shared" si="1342"/>
        <v>7.3561717033782587E-2</v>
      </c>
      <c r="BY851" s="131">
        <f t="shared" si="1342"/>
        <v>7.5606074898594472E-2</v>
      </c>
      <c r="BZ851" s="132">
        <f t="shared" si="1342"/>
        <v>8.2132632468202932E-2</v>
      </c>
      <c r="CA851" s="133">
        <f t="shared" si="1342"/>
        <v>5.3106767173459392E-2</v>
      </c>
      <c r="CB851" s="130">
        <f t="shared" si="1342"/>
        <v>3.6791377344802569E-2</v>
      </c>
      <c r="CC851" s="131">
        <f t="shared" si="1342"/>
        <v>0.12776225552451104</v>
      </c>
      <c r="CD851" s="132">
        <f t="shared" si="1342"/>
        <v>3.4607146883102242E-2</v>
      </c>
      <c r="CE851" s="133">
        <f t="shared" si="1342"/>
        <v>8.6047819041634971E-2</v>
      </c>
      <c r="CF851" s="130">
        <f t="shared" si="1342"/>
        <v>5.2670259676629104E-2</v>
      </c>
      <c r="CG851" s="131">
        <f t="shared" si="1342"/>
        <v>0.11710468544188672</v>
      </c>
      <c r="CH851" s="132">
        <f t="shared" si="1342"/>
        <v>8.0642228525710957E-2</v>
      </c>
      <c r="CI851" s="130">
        <f t="shared" si="1342"/>
        <v>4.7017704454199345E-2</v>
      </c>
      <c r="CJ851" s="136">
        <f t="shared" si="1342"/>
        <v>6.6818668859485189E-2</v>
      </c>
      <c r="CK851" s="137">
        <f t="shared" si="1342"/>
        <v>7.1509456917447339E-2</v>
      </c>
    </row>
    <row r="852" spans="1:89" ht="15" thickTop="1" thickBot="1">
      <c r="A852" s="147" t="s">
        <v>22</v>
      </c>
      <c r="B852" s="199">
        <v>5022</v>
      </c>
      <c r="C852" s="200">
        <v>1156</v>
      </c>
      <c r="D852" s="201">
        <v>1610</v>
      </c>
      <c r="E852" s="202">
        <v>1002</v>
      </c>
      <c r="F852" s="199">
        <v>756</v>
      </c>
      <c r="G852" s="203">
        <v>589</v>
      </c>
      <c r="H852" s="201">
        <v>1469</v>
      </c>
      <c r="I852" s="202">
        <v>1915</v>
      </c>
      <c r="J852" s="199">
        <v>311</v>
      </c>
      <c r="K852" s="203">
        <v>957</v>
      </c>
      <c r="L852" s="201">
        <v>495</v>
      </c>
      <c r="M852" s="199">
        <v>2685</v>
      </c>
      <c r="N852" s="204">
        <v>1381</v>
      </c>
      <c r="O852" s="205">
        <v>3200</v>
      </c>
      <c r="P852" s="199">
        <v>929</v>
      </c>
      <c r="Q852" s="203">
        <v>1478</v>
      </c>
      <c r="R852" s="201">
        <v>1513</v>
      </c>
      <c r="S852" s="202">
        <v>1478</v>
      </c>
      <c r="T852" s="199">
        <v>326</v>
      </c>
      <c r="U852" s="203">
        <v>1127</v>
      </c>
      <c r="V852" s="201">
        <v>753</v>
      </c>
      <c r="W852" s="202">
        <v>2531</v>
      </c>
      <c r="X852" s="199">
        <v>1176</v>
      </c>
      <c r="Y852" s="203">
        <v>1153</v>
      </c>
      <c r="Z852" s="201">
        <v>3664</v>
      </c>
      <c r="AA852" s="199">
        <v>2055</v>
      </c>
      <c r="AB852" s="173">
        <f t="shared" si="1340"/>
        <v>19405</v>
      </c>
      <c r="AC852" s="174">
        <f t="shared" si="1335"/>
        <v>21326</v>
      </c>
      <c r="AE852" s="315" t="s">
        <v>0</v>
      </c>
      <c r="AF852" s="309" t="s">
        <v>1</v>
      </c>
      <c r="AG852" s="310"/>
      <c r="AH852" s="309" t="s">
        <v>2</v>
      </c>
      <c r="AI852" s="310"/>
      <c r="AJ852" s="309" t="s">
        <v>3</v>
      </c>
      <c r="AK852" s="310"/>
      <c r="AL852" s="309" t="s">
        <v>4</v>
      </c>
      <c r="AM852" s="310"/>
      <c r="AN852" s="309" t="s">
        <v>5</v>
      </c>
      <c r="AO852" s="310"/>
      <c r="AP852" s="309" t="s">
        <v>6</v>
      </c>
      <c r="AQ852" s="310"/>
      <c r="AR852" s="309" t="s">
        <v>7</v>
      </c>
      <c r="AS852" s="310"/>
      <c r="AT852" s="309" t="s">
        <v>8</v>
      </c>
      <c r="AU852" s="310"/>
      <c r="AV852" s="309" t="s">
        <v>9</v>
      </c>
      <c r="AW852" s="310"/>
      <c r="AX852" s="309" t="s">
        <v>10</v>
      </c>
      <c r="AY852" s="310"/>
      <c r="AZ852" s="309" t="s">
        <v>11</v>
      </c>
      <c r="BA852" s="310"/>
      <c r="BB852" s="309" t="s">
        <v>12</v>
      </c>
      <c r="BC852" s="310"/>
      <c r="BD852" s="311" t="s">
        <v>40</v>
      </c>
      <c r="BE852" s="312"/>
      <c r="BF852" s="313" t="s">
        <v>41</v>
      </c>
      <c r="BG852" s="314"/>
      <c r="BI852" s="147" t="s">
        <v>22</v>
      </c>
      <c r="BJ852" s="130">
        <f t="shared" ref="BJ852:CK852" si="1343">B852/B870</f>
        <v>8.7728185867761377E-2</v>
      </c>
      <c r="BK852" s="131">
        <f t="shared" si="1343"/>
        <v>3.3517933254081013E-2</v>
      </c>
      <c r="BL852" s="132">
        <f t="shared" si="1343"/>
        <v>6.6386277420418929E-2</v>
      </c>
      <c r="BM852" s="133">
        <f t="shared" si="1343"/>
        <v>4.9722111949186187E-2</v>
      </c>
      <c r="BN852" s="130">
        <f t="shared" si="1343"/>
        <v>6.2926585650074918E-2</v>
      </c>
      <c r="BO852" s="131">
        <f t="shared" si="1343"/>
        <v>7.2644301924025656E-2</v>
      </c>
      <c r="BP852" s="132">
        <f t="shared" si="1343"/>
        <v>5.2428709090260178E-2</v>
      </c>
      <c r="BQ852" s="133">
        <f t="shared" si="1343"/>
        <v>4.7662900094579123E-2</v>
      </c>
      <c r="BR852" s="130">
        <f t="shared" si="1343"/>
        <v>4.8502807236431689E-2</v>
      </c>
      <c r="BS852" s="131">
        <f t="shared" si="1343"/>
        <v>0.11771217712177122</v>
      </c>
      <c r="BT852" s="132">
        <f t="shared" si="1343"/>
        <v>4.0270094370322161E-2</v>
      </c>
      <c r="BU852" s="130">
        <f t="shared" si="1343"/>
        <v>0.11904234094435824</v>
      </c>
      <c r="BV852" s="134">
        <f t="shared" si="1343"/>
        <v>5.1311585048673551E-2</v>
      </c>
      <c r="BW852" s="135">
        <f t="shared" si="1343"/>
        <v>8.8388023422826201E-2</v>
      </c>
      <c r="BX852" s="130">
        <f t="shared" si="1343"/>
        <v>5.5156444813869263E-2</v>
      </c>
      <c r="BY852" s="131">
        <f t="shared" si="1343"/>
        <v>6.9710404678803892E-2</v>
      </c>
      <c r="BZ852" s="132">
        <f t="shared" si="1343"/>
        <v>7.1009527385366311E-2</v>
      </c>
      <c r="CA852" s="133">
        <f t="shared" si="1343"/>
        <v>6.2944508325880499E-2</v>
      </c>
      <c r="CB852" s="130">
        <f t="shared" si="1343"/>
        <v>3.3785884547621513E-2</v>
      </c>
      <c r="CC852" s="131">
        <f t="shared" si="1343"/>
        <v>9.5419524172381684E-2</v>
      </c>
      <c r="CD852" s="132">
        <f t="shared" si="1343"/>
        <v>2.8294442565663398E-2</v>
      </c>
      <c r="CE852" s="133">
        <f t="shared" si="1343"/>
        <v>8.3699857799530403E-2</v>
      </c>
      <c r="CF852" s="130">
        <f t="shared" si="1343"/>
        <v>4.8015678588926997E-2</v>
      </c>
      <c r="CG852" s="131">
        <f t="shared" si="1343"/>
        <v>7.2320140500533148E-2</v>
      </c>
      <c r="CH852" s="132">
        <f t="shared" si="1343"/>
        <v>6.6623027129245768E-2</v>
      </c>
      <c r="CI852" s="130">
        <f t="shared" si="1343"/>
        <v>4.2752824182911355E-2</v>
      </c>
      <c r="CJ852" s="136">
        <f t="shared" si="1343"/>
        <v>6.0442675238593604E-2</v>
      </c>
      <c r="CK852" s="137">
        <f t="shared" si="1343"/>
        <v>6.6527534712798583E-2</v>
      </c>
    </row>
    <row r="853" spans="1:89" ht="15" thickTop="1" thickBot="1">
      <c r="A853" s="138" t="s">
        <v>23</v>
      </c>
      <c r="B853" s="192">
        <v>3763</v>
      </c>
      <c r="C853" s="193">
        <v>1219</v>
      </c>
      <c r="D853" s="194">
        <v>1565</v>
      </c>
      <c r="E853" s="195">
        <v>930</v>
      </c>
      <c r="F853" s="192">
        <v>696</v>
      </c>
      <c r="G853" s="196">
        <v>403</v>
      </c>
      <c r="H853" s="194">
        <v>1596</v>
      </c>
      <c r="I853" s="195">
        <v>1899</v>
      </c>
      <c r="J853" s="192">
        <v>326</v>
      </c>
      <c r="K853" s="196">
        <v>806</v>
      </c>
      <c r="L853" s="194">
        <v>424</v>
      </c>
      <c r="M853" s="192">
        <v>1732</v>
      </c>
      <c r="N853" s="197">
        <v>1342</v>
      </c>
      <c r="O853" s="198">
        <v>2448</v>
      </c>
      <c r="P853" s="192">
        <v>870</v>
      </c>
      <c r="Q853" s="196">
        <v>1136</v>
      </c>
      <c r="R853" s="194">
        <v>1347</v>
      </c>
      <c r="S853" s="195">
        <v>1141</v>
      </c>
      <c r="T853" s="192">
        <v>377</v>
      </c>
      <c r="U853" s="196">
        <v>673</v>
      </c>
      <c r="V853" s="194">
        <v>788</v>
      </c>
      <c r="W853" s="195">
        <v>2227</v>
      </c>
      <c r="X853" s="192">
        <v>984</v>
      </c>
      <c r="Y853" s="196">
        <v>1041</v>
      </c>
      <c r="Z853" s="194">
        <v>2988</v>
      </c>
      <c r="AA853" s="192">
        <v>2460</v>
      </c>
      <c r="AB853" s="173">
        <f t="shared" si="1340"/>
        <v>17066</v>
      </c>
      <c r="AC853" s="174">
        <f t="shared" si="1335"/>
        <v>18115</v>
      </c>
      <c r="AE853" s="316"/>
      <c r="AF853" s="117" t="s">
        <v>14</v>
      </c>
      <c r="AG853" s="118" t="s">
        <v>15</v>
      </c>
      <c r="AH853" s="119" t="s">
        <v>14</v>
      </c>
      <c r="AI853" s="120" t="s">
        <v>15</v>
      </c>
      <c r="AJ853" s="117" t="s">
        <v>14</v>
      </c>
      <c r="AK853" s="118" t="s">
        <v>15</v>
      </c>
      <c r="AL853" s="119" t="s">
        <v>14</v>
      </c>
      <c r="AM853" s="120" t="s">
        <v>15</v>
      </c>
      <c r="AN853" s="117" t="s">
        <v>14</v>
      </c>
      <c r="AO853" s="118" t="s">
        <v>15</v>
      </c>
      <c r="AP853" s="119" t="s">
        <v>14</v>
      </c>
      <c r="AQ853" s="117" t="s">
        <v>15</v>
      </c>
      <c r="AR853" s="121" t="s">
        <v>14</v>
      </c>
      <c r="AS853" s="122" t="s">
        <v>15</v>
      </c>
      <c r="AT853" s="117" t="s">
        <v>14</v>
      </c>
      <c r="AU853" s="118" t="s">
        <v>15</v>
      </c>
      <c r="AV853" s="119" t="s">
        <v>14</v>
      </c>
      <c r="AW853" s="120" t="s">
        <v>15</v>
      </c>
      <c r="AX853" s="117" t="s">
        <v>14</v>
      </c>
      <c r="AY853" s="118" t="s">
        <v>15</v>
      </c>
      <c r="AZ853" s="119" t="s">
        <v>14</v>
      </c>
      <c r="BA853" s="120" t="s">
        <v>15</v>
      </c>
      <c r="BB853" s="117" t="s">
        <v>14</v>
      </c>
      <c r="BC853" s="118" t="s">
        <v>15</v>
      </c>
      <c r="BD853" s="28" t="s">
        <v>14</v>
      </c>
      <c r="BE853" s="123" t="s">
        <v>15</v>
      </c>
      <c r="BF853" s="177" t="s">
        <v>14</v>
      </c>
      <c r="BG853" s="178" t="s">
        <v>15</v>
      </c>
      <c r="BI853" s="138" t="s">
        <v>23</v>
      </c>
      <c r="BJ853" s="130">
        <f t="shared" ref="BJ853:CK853" si="1344">B853/B870</f>
        <v>6.5734998689841909E-2</v>
      </c>
      <c r="BK853" s="131">
        <f t="shared" si="1344"/>
        <v>3.5344602626924529E-2</v>
      </c>
      <c r="BL853" s="132">
        <f t="shared" si="1344"/>
        <v>6.4530760349661889E-2</v>
      </c>
      <c r="BM853" s="133">
        <f t="shared" si="1344"/>
        <v>4.6149265581579994E-2</v>
      </c>
      <c r="BN853" s="130">
        <f t="shared" si="1344"/>
        <v>5.7932412185783252E-2</v>
      </c>
      <c r="BO853" s="131">
        <f t="shared" si="1344"/>
        <v>4.9703996053280713E-2</v>
      </c>
      <c r="BP853" s="132">
        <f t="shared" si="1344"/>
        <v>5.6961347656947069E-2</v>
      </c>
      <c r="BQ853" s="133">
        <f t="shared" si="1344"/>
        <v>4.7264672208671414E-2</v>
      </c>
      <c r="BR853" s="130">
        <f t="shared" si="1344"/>
        <v>5.0842170929507172E-2</v>
      </c>
      <c r="BS853" s="131">
        <f t="shared" si="1344"/>
        <v>9.9138991389913902E-2</v>
      </c>
      <c r="BT853" s="132">
        <f t="shared" si="1344"/>
        <v>3.4493979824275954E-2</v>
      </c>
      <c r="BU853" s="130">
        <f t="shared" si="1344"/>
        <v>7.679006872090445E-2</v>
      </c>
      <c r="BV853" s="134">
        <f t="shared" si="1344"/>
        <v>4.9862525079884076E-2</v>
      </c>
      <c r="BW853" s="135">
        <f t="shared" si="1344"/>
        <v>6.7616837918462042E-2</v>
      </c>
      <c r="BX853" s="130">
        <f t="shared" si="1344"/>
        <v>5.1653505907498662E-2</v>
      </c>
      <c r="BY853" s="131">
        <f t="shared" si="1344"/>
        <v>5.3579850957456841E-2</v>
      </c>
      <c r="BZ853" s="132">
        <f t="shared" si="1344"/>
        <v>6.3218660534096777E-2</v>
      </c>
      <c r="CA853" s="133">
        <f t="shared" si="1344"/>
        <v>4.8592479025595159E-2</v>
      </c>
      <c r="CB853" s="130">
        <f t="shared" si="1344"/>
        <v>3.9071406363353718E-2</v>
      </c>
      <c r="CC853" s="131">
        <f t="shared" si="1344"/>
        <v>5.6980780628227923E-2</v>
      </c>
      <c r="CD853" s="132">
        <f t="shared" si="1344"/>
        <v>2.9609589298463156E-2</v>
      </c>
      <c r="CE853" s="133">
        <f t="shared" si="1344"/>
        <v>7.364661529812494E-2</v>
      </c>
      <c r="CF853" s="130">
        <f t="shared" si="1344"/>
        <v>4.0176384125428712E-2</v>
      </c>
      <c r="CG853" s="131">
        <f t="shared" si="1344"/>
        <v>6.5295113843065924E-2</v>
      </c>
      <c r="CH853" s="132">
        <f t="shared" si="1344"/>
        <v>5.4331224089024653E-2</v>
      </c>
      <c r="CI853" s="130">
        <f t="shared" si="1344"/>
        <v>5.1178563255455924E-2</v>
      </c>
      <c r="CJ853" s="136">
        <f t="shared" si="1344"/>
        <v>5.3157160300017443E-2</v>
      </c>
      <c r="CK853" s="137">
        <f t="shared" si="1344"/>
        <v>5.6510657944403374E-2</v>
      </c>
    </row>
    <row r="854" spans="1:89" ht="14" thickTop="1">
      <c r="A854" s="147" t="s">
        <v>24</v>
      </c>
      <c r="B854" s="206">
        <v>3613</v>
      </c>
      <c r="C854" s="200">
        <v>1291</v>
      </c>
      <c r="D854" s="201">
        <v>1446</v>
      </c>
      <c r="E854" s="202">
        <v>748</v>
      </c>
      <c r="F854" s="199">
        <v>762</v>
      </c>
      <c r="G854" s="203">
        <v>439</v>
      </c>
      <c r="H854" s="201">
        <v>1925</v>
      </c>
      <c r="I854" s="202">
        <v>1867</v>
      </c>
      <c r="J854" s="199">
        <v>316</v>
      </c>
      <c r="K854" s="203">
        <v>548</v>
      </c>
      <c r="L854" s="201">
        <v>445</v>
      </c>
      <c r="M854" s="199">
        <v>1547</v>
      </c>
      <c r="N854" s="204">
        <v>1340</v>
      </c>
      <c r="O854" s="207">
        <v>2084</v>
      </c>
      <c r="P854" s="199">
        <v>807</v>
      </c>
      <c r="Q854" s="203">
        <v>1152</v>
      </c>
      <c r="R854" s="201">
        <v>1174</v>
      </c>
      <c r="S854" s="202">
        <v>1286</v>
      </c>
      <c r="T854" s="199">
        <v>376</v>
      </c>
      <c r="U854" s="203">
        <v>714</v>
      </c>
      <c r="V854" s="201">
        <v>861</v>
      </c>
      <c r="W854" s="208">
        <v>2211</v>
      </c>
      <c r="X854" s="199">
        <v>935</v>
      </c>
      <c r="Y854" s="203">
        <v>840</v>
      </c>
      <c r="Z854" s="201">
        <v>3137</v>
      </c>
      <c r="AA854" s="199">
        <v>2380</v>
      </c>
      <c r="AB854" s="173">
        <f t="shared" si="1340"/>
        <v>17137</v>
      </c>
      <c r="AC854" s="174">
        <f t="shared" si="1335"/>
        <v>17107</v>
      </c>
      <c r="AE854" s="254" t="str">
        <f>$AE$17</f>
        <v>17:00 - 17:59</v>
      </c>
      <c r="AF854" s="127">
        <f t="shared" ref="AF854:AO856" si="1345">SUMIF($A$9:$A$32,$AE854,B$846:B$869)</f>
        <v>2654</v>
      </c>
      <c r="AG854" s="189">
        <f t="shared" si="1345"/>
        <v>3060</v>
      </c>
      <c r="AH854" s="128">
        <f t="shared" si="1345"/>
        <v>1738</v>
      </c>
      <c r="AI854" s="181">
        <f t="shared" si="1345"/>
        <v>1701</v>
      </c>
      <c r="AJ854" s="127">
        <f t="shared" si="1345"/>
        <v>1139</v>
      </c>
      <c r="AK854" s="129">
        <f t="shared" si="1345"/>
        <v>596</v>
      </c>
      <c r="AL854" s="128">
        <f t="shared" si="1345"/>
        <v>2213</v>
      </c>
      <c r="AM854" s="181">
        <f t="shared" si="1345"/>
        <v>3583</v>
      </c>
      <c r="AN854" s="127">
        <f t="shared" si="1345"/>
        <v>812</v>
      </c>
      <c r="AO854" s="129">
        <f t="shared" si="1345"/>
        <v>309</v>
      </c>
      <c r="AP854" s="128">
        <f t="shared" ref="AP854:AY856" si="1346">SUMIF($A$9:$A$32,$AE854,L$846:L$869)</f>
        <v>1632</v>
      </c>
      <c r="AQ854" s="127">
        <f t="shared" si="1346"/>
        <v>1138</v>
      </c>
      <c r="AR854" s="180">
        <f t="shared" si="1346"/>
        <v>2394</v>
      </c>
      <c r="AS854" s="182">
        <f t="shared" si="1346"/>
        <v>2118</v>
      </c>
      <c r="AT854" s="127">
        <f t="shared" si="1346"/>
        <v>1398</v>
      </c>
      <c r="AU854" s="129">
        <f t="shared" si="1346"/>
        <v>1343</v>
      </c>
      <c r="AV854" s="128">
        <f t="shared" si="1346"/>
        <v>1437</v>
      </c>
      <c r="AW854" s="181">
        <f t="shared" si="1346"/>
        <v>2018</v>
      </c>
      <c r="AX854" s="127">
        <f t="shared" si="1346"/>
        <v>1302</v>
      </c>
      <c r="AY854" s="129">
        <f t="shared" si="1346"/>
        <v>411</v>
      </c>
      <c r="AZ854" s="128">
        <f t="shared" ref="AZ854:BE856" si="1347">SUMIF($A$9:$A$32,$AE854,V$846:V$869)</f>
        <v>2761</v>
      </c>
      <c r="BA854" s="181">
        <f t="shared" si="1347"/>
        <v>1553</v>
      </c>
      <c r="BB854" s="127">
        <f t="shared" si="1347"/>
        <v>2860</v>
      </c>
      <c r="BC854" s="129">
        <f t="shared" si="1347"/>
        <v>700</v>
      </c>
      <c r="BD854" s="187">
        <f t="shared" si="1347"/>
        <v>4279</v>
      </c>
      <c r="BE854" s="188">
        <f t="shared" si="1347"/>
        <v>4038</v>
      </c>
      <c r="BF854" s="171">
        <f>AF854+AH854+AJ854+AL854+AN854+AP854+AR854+AT854+AV854+AX854+AZ854+BB854+BD854</f>
        <v>26619</v>
      </c>
      <c r="BG854" s="172">
        <f>AG854+AI854+AK854+AM854+AO854+AQ854+AS854+AU854+AW854+AY854+BA854+BC854+BE854</f>
        <v>22568</v>
      </c>
      <c r="BI854" s="147" t="s">
        <v>24</v>
      </c>
      <c r="BJ854" s="130">
        <f t="shared" ref="BJ854:CK854" si="1348">B854/B870</f>
        <v>6.3114682505022279E-2</v>
      </c>
      <c r="BK854" s="131">
        <f t="shared" si="1348"/>
        <v>3.7432224767317113E-2</v>
      </c>
      <c r="BL854" s="132">
        <f t="shared" si="1348"/>
        <v>5.9623948540326571E-2</v>
      </c>
      <c r="BM854" s="133">
        <f t="shared" si="1348"/>
        <v>3.7117903930131008E-2</v>
      </c>
      <c r="BN854" s="130">
        <f t="shared" si="1348"/>
        <v>6.3426002996504083E-2</v>
      </c>
      <c r="BO854" s="131">
        <f t="shared" si="1348"/>
        <v>5.4144055254070053E-2</v>
      </c>
      <c r="BP854" s="132">
        <f t="shared" si="1348"/>
        <v>6.8703379849387916E-2</v>
      </c>
      <c r="BQ854" s="133">
        <f t="shared" si="1348"/>
        <v>4.6468216436855989E-2</v>
      </c>
      <c r="BR854" s="130">
        <f t="shared" si="1348"/>
        <v>4.9282595134123516E-2</v>
      </c>
      <c r="BS854" s="131">
        <f t="shared" si="1348"/>
        <v>6.740467404674047E-2</v>
      </c>
      <c r="BT854" s="132">
        <f t="shared" si="1348"/>
        <v>3.620240807028962E-2</v>
      </c>
      <c r="BU854" s="130">
        <f t="shared" si="1348"/>
        <v>6.8587896253602301E-2</v>
      </c>
      <c r="BV854" s="134">
        <f t="shared" si="1348"/>
        <v>4.9788214312253845E-2</v>
      </c>
      <c r="BW854" s="135">
        <f t="shared" si="1348"/>
        <v>5.756270025411557E-2</v>
      </c>
      <c r="BX854" s="130">
        <f t="shared" si="1348"/>
        <v>4.7913079617645314E-2</v>
      </c>
      <c r="BY854" s="131">
        <f t="shared" si="1348"/>
        <v>5.4334496745590037E-2</v>
      </c>
      <c r="BZ854" s="132">
        <f t="shared" si="1348"/>
        <v>5.5099263152954429E-2</v>
      </c>
      <c r="CA854" s="133">
        <f t="shared" si="1348"/>
        <v>5.476768451088114E-2</v>
      </c>
      <c r="CB854" s="130">
        <f t="shared" si="1348"/>
        <v>3.8967768680692301E-2</v>
      </c>
      <c r="CC854" s="131">
        <f t="shared" si="1348"/>
        <v>6.0452120904241811E-2</v>
      </c>
      <c r="CD854" s="132">
        <f t="shared" si="1348"/>
        <v>3.2352609626874085E-2</v>
      </c>
      <c r="CE854" s="133">
        <f t="shared" si="1348"/>
        <v>7.311749727173518E-2</v>
      </c>
      <c r="CF854" s="130">
        <f t="shared" si="1348"/>
        <v>3.8175730850890086E-2</v>
      </c>
      <c r="CG854" s="131">
        <f t="shared" si="1348"/>
        <v>5.2687699931004202E-2</v>
      </c>
      <c r="CH854" s="132">
        <f t="shared" si="1348"/>
        <v>5.7040512037239074E-2</v>
      </c>
      <c r="CI854" s="130">
        <f t="shared" si="1348"/>
        <v>4.9514219734953298E-2</v>
      </c>
      <c r="CJ854" s="136">
        <f t="shared" si="1348"/>
        <v>5.3378311031372257E-2</v>
      </c>
      <c r="CK854" s="137">
        <f t="shared" si="1348"/>
        <v>5.3366151004963204E-2</v>
      </c>
    </row>
    <row r="855" spans="1:89">
      <c r="A855" s="138" t="s">
        <v>25</v>
      </c>
      <c r="B855" s="209">
        <v>3581</v>
      </c>
      <c r="C855" s="193">
        <v>1399</v>
      </c>
      <c r="D855" s="194">
        <v>1406</v>
      </c>
      <c r="E855" s="195">
        <v>791</v>
      </c>
      <c r="F855" s="192">
        <v>701</v>
      </c>
      <c r="G855" s="196">
        <v>389</v>
      </c>
      <c r="H855" s="194">
        <v>1848</v>
      </c>
      <c r="I855" s="195">
        <v>2077</v>
      </c>
      <c r="J855" s="192">
        <v>338</v>
      </c>
      <c r="K855" s="193">
        <v>463</v>
      </c>
      <c r="L855" s="194">
        <v>518</v>
      </c>
      <c r="M855" s="192">
        <v>1551</v>
      </c>
      <c r="N855" s="197">
        <v>1462</v>
      </c>
      <c r="O855" s="210">
        <v>2393</v>
      </c>
      <c r="P855" s="192">
        <v>855</v>
      </c>
      <c r="Q855" s="193">
        <v>1051</v>
      </c>
      <c r="R855" s="194">
        <v>1152</v>
      </c>
      <c r="S855" s="195">
        <v>1258</v>
      </c>
      <c r="T855" s="201">
        <v>418</v>
      </c>
      <c r="U855" s="192">
        <v>629</v>
      </c>
      <c r="V855" s="194">
        <v>938</v>
      </c>
      <c r="W855" s="211">
        <v>1911</v>
      </c>
      <c r="X855" s="192">
        <v>1017</v>
      </c>
      <c r="Y855" s="196">
        <v>776</v>
      </c>
      <c r="Z855" s="194">
        <v>2836</v>
      </c>
      <c r="AA855" s="192">
        <v>2522</v>
      </c>
      <c r="AB855" s="173">
        <f t="shared" si="1340"/>
        <v>17070</v>
      </c>
      <c r="AC855" s="174">
        <f t="shared" si="1335"/>
        <v>17210</v>
      </c>
      <c r="AE855" s="255" t="str">
        <f>$AE$18</f>
        <v>18:00 - 18:59</v>
      </c>
      <c r="AF855" s="127">
        <f t="shared" si="1345"/>
        <v>2690</v>
      </c>
      <c r="AG855" s="193">
        <f t="shared" si="1345"/>
        <v>4817</v>
      </c>
      <c r="AH855" s="194">
        <f t="shared" si="1345"/>
        <v>1700</v>
      </c>
      <c r="AI855" s="195">
        <f t="shared" si="1345"/>
        <v>1986</v>
      </c>
      <c r="AJ855" s="192">
        <f t="shared" si="1345"/>
        <v>853</v>
      </c>
      <c r="AK855" s="196">
        <f t="shared" si="1345"/>
        <v>616</v>
      </c>
      <c r="AL855" s="194">
        <f t="shared" si="1345"/>
        <v>2351</v>
      </c>
      <c r="AM855" s="195">
        <f t="shared" si="1345"/>
        <v>3967</v>
      </c>
      <c r="AN855" s="192">
        <f t="shared" si="1345"/>
        <v>654</v>
      </c>
      <c r="AO855" s="196">
        <f t="shared" si="1345"/>
        <v>284</v>
      </c>
      <c r="AP855" s="194">
        <f t="shared" si="1346"/>
        <v>1677</v>
      </c>
      <c r="AQ855" s="192">
        <f t="shared" si="1346"/>
        <v>946</v>
      </c>
      <c r="AR855" s="197">
        <f t="shared" si="1346"/>
        <v>2541</v>
      </c>
      <c r="AS855" s="198">
        <f t="shared" si="1346"/>
        <v>2281</v>
      </c>
      <c r="AT855" s="192">
        <f t="shared" si="1346"/>
        <v>1322</v>
      </c>
      <c r="AU855" s="196">
        <f t="shared" si="1346"/>
        <v>1475</v>
      </c>
      <c r="AV855" s="194">
        <f t="shared" si="1346"/>
        <v>1418</v>
      </c>
      <c r="AW855" s="195">
        <f t="shared" si="1346"/>
        <v>1887</v>
      </c>
      <c r="AX855" s="192">
        <f t="shared" si="1346"/>
        <v>1009</v>
      </c>
      <c r="AY855" s="196">
        <f t="shared" si="1346"/>
        <v>483</v>
      </c>
      <c r="AZ855" s="194">
        <f t="shared" si="1347"/>
        <v>2730</v>
      </c>
      <c r="BA855" s="195">
        <f t="shared" si="1347"/>
        <v>1633</v>
      </c>
      <c r="BB855" s="192">
        <f t="shared" si="1347"/>
        <v>2639</v>
      </c>
      <c r="BC855" s="196">
        <f t="shared" si="1347"/>
        <v>920</v>
      </c>
      <c r="BD855" s="194">
        <f t="shared" si="1347"/>
        <v>4094</v>
      </c>
      <c r="BE855" s="192">
        <f t="shared" si="1347"/>
        <v>5323</v>
      </c>
      <c r="BF855" s="173">
        <f>SUM(AF855,AH855,AJ855,AL855,AN855,AP855,AR855,AT855,AV855,AX855,AZ855,BB855,BD855)</f>
        <v>25678</v>
      </c>
      <c r="BG855" s="174">
        <f>SUM(AG855,AI855,AK855,AM855,AO855,AQ855,AS855,AU855,AW855,AY855,BA855,BC855,BE855)</f>
        <v>26618</v>
      </c>
      <c r="BI855" s="138" t="s">
        <v>25</v>
      </c>
      <c r="BJ855" s="130">
        <f t="shared" ref="BJ855:CK855" si="1349">B855/B870</f>
        <v>6.2555681718927419E-2</v>
      </c>
      <c r="BK855" s="131">
        <f t="shared" si="1349"/>
        <v>4.0563657977906002E-2</v>
      </c>
      <c r="BL855" s="132">
        <f t="shared" si="1349"/>
        <v>5.7974600032986968E-2</v>
      </c>
      <c r="BM855" s="133">
        <f t="shared" si="1349"/>
        <v>3.9251687177451366E-2</v>
      </c>
      <c r="BN855" s="130">
        <f t="shared" si="1349"/>
        <v>5.8348593307807554E-2</v>
      </c>
      <c r="BO855" s="131">
        <f t="shared" si="1349"/>
        <v>4.7977306364084857E-2</v>
      </c>
      <c r="BP855" s="132">
        <f t="shared" si="1349"/>
        <v>6.5955244655412401E-2</v>
      </c>
      <c r="BQ855" s="133">
        <f t="shared" si="1349"/>
        <v>5.1694957439394694E-2</v>
      </c>
      <c r="BR855" s="130">
        <f t="shared" si="1349"/>
        <v>5.2713661883967561E-2</v>
      </c>
      <c r="BS855" s="131">
        <f t="shared" si="1349"/>
        <v>5.6949569495694956E-2</v>
      </c>
      <c r="BT855" s="132">
        <f t="shared" si="1349"/>
        <v>4.2141230068337129E-2</v>
      </c>
      <c r="BU855" s="130">
        <f t="shared" si="1349"/>
        <v>6.8765240523165599E-2</v>
      </c>
      <c r="BV855" s="134">
        <f t="shared" si="1349"/>
        <v>5.4321171137697855E-2</v>
      </c>
      <c r="BW855" s="135">
        <f t="shared" si="1349"/>
        <v>6.6097668765882217E-2</v>
      </c>
      <c r="BX855" s="130">
        <f t="shared" si="1349"/>
        <v>5.0762928219438341E-2</v>
      </c>
      <c r="BY855" s="131">
        <f t="shared" si="1349"/>
        <v>4.9570795207999244E-2</v>
      </c>
      <c r="BZ855" s="132">
        <f t="shared" si="1349"/>
        <v>5.4066738630497019E-2</v>
      </c>
      <c r="CA855" s="133">
        <f t="shared" si="1349"/>
        <v>5.3575231037860396E-2</v>
      </c>
      <c r="CB855" s="130">
        <f t="shared" si="1349"/>
        <v>4.3320551352471759E-2</v>
      </c>
      <c r="CC855" s="131">
        <f t="shared" si="1349"/>
        <v>5.3255439844213021E-2</v>
      </c>
      <c r="CD855" s="132">
        <f t="shared" si="1349"/>
        <v>3.5245932439033553E-2</v>
      </c>
      <c r="CE855" s="133">
        <f t="shared" si="1349"/>
        <v>6.3196534276927147E-2</v>
      </c>
      <c r="CF855" s="130">
        <f t="shared" si="1349"/>
        <v>4.1523762861342482E-2</v>
      </c>
      <c r="CG855" s="131">
        <f t="shared" si="1349"/>
        <v>4.8673398983880074E-2</v>
      </c>
      <c r="CH855" s="132">
        <f t="shared" si="1349"/>
        <v>5.156738671903411E-2</v>
      </c>
      <c r="CI855" s="130">
        <f t="shared" si="1349"/>
        <v>5.2468429483845468E-2</v>
      </c>
      <c r="CJ855" s="136">
        <f t="shared" si="1349"/>
        <v>5.3169619496150108E-2</v>
      </c>
      <c r="CK855" s="137">
        <f t="shared" si="1349"/>
        <v>5.3687464710084572E-2</v>
      </c>
    </row>
    <row r="856" spans="1:89" ht="14" thickBot="1">
      <c r="A856" s="147" t="s">
        <v>26</v>
      </c>
      <c r="B856" s="206">
        <v>2774</v>
      </c>
      <c r="C856" s="200">
        <v>1404</v>
      </c>
      <c r="D856" s="201">
        <v>1267</v>
      </c>
      <c r="E856" s="202">
        <v>872</v>
      </c>
      <c r="F856" s="199">
        <v>610</v>
      </c>
      <c r="G856" s="203">
        <v>472</v>
      </c>
      <c r="H856" s="201">
        <v>1891</v>
      </c>
      <c r="I856" s="202">
        <v>1947</v>
      </c>
      <c r="J856" s="199">
        <v>330</v>
      </c>
      <c r="K856" s="200">
        <v>440</v>
      </c>
      <c r="L856" s="201">
        <v>512</v>
      </c>
      <c r="M856" s="199">
        <v>1293</v>
      </c>
      <c r="N856" s="204">
        <v>1404</v>
      </c>
      <c r="O856" s="207">
        <v>1857</v>
      </c>
      <c r="P856" s="199">
        <v>827</v>
      </c>
      <c r="Q856" s="200">
        <v>1158</v>
      </c>
      <c r="R856" s="201">
        <v>1153</v>
      </c>
      <c r="S856" s="202">
        <v>1275</v>
      </c>
      <c r="T856" s="199">
        <v>423</v>
      </c>
      <c r="U856" s="203">
        <v>668</v>
      </c>
      <c r="V856" s="201">
        <v>1046</v>
      </c>
      <c r="W856" s="208">
        <v>1930</v>
      </c>
      <c r="X856" s="199">
        <v>961</v>
      </c>
      <c r="Y856" s="203">
        <v>857</v>
      </c>
      <c r="Z856" s="201">
        <v>2871</v>
      </c>
      <c r="AA856" s="199">
        <v>2793</v>
      </c>
      <c r="AB856" s="173">
        <f t="shared" si="1340"/>
        <v>16069</v>
      </c>
      <c r="AC856" s="174">
        <f t="shared" si="1335"/>
        <v>16966</v>
      </c>
      <c r="AE856" s="254" t="str">
        <f>$AE$19</f>
        <v>19:00 - 19:59</v>
      </c>
      <c r="AF856" s="127">
        <f t="shared" si="1345"/>
        <v>2608</v>
      </c>
      <c r="AG856" s="200">
        <f t="shared" si="1345"/>
        <v>4167</v>
      </c>
      <c r="AH856" s="201">
        <f t="shared" si="1345"/>
        <v>1281</v>
      </c>
      <c r="AI856" s="202">
        <f t="shared" si="1345"/>
        <v>1739</v>
      </c>
      <c r="AJ856" s="199">
        <f t="shared" si="1345"/>
        <v>606</v>
      </c>
      <c r="AK856" s="203">
        <f t="shared" si="1345"/>
        <v>546</v>
      </c>
      <c r="AL856" s="201">
        <f t="shared" si="1345"/>
        <v>2000</v>
      </c>
      <c r="AM856" s="202">
        <f t="shared" si="1345"/>
        <v>3683</v>
      </c>
      <c r="AN856" s="199">
        <f t="shared" si="1345"/>
        <v>417</v>
      </c>
      <c r="AO856" s="203">
        <f t="shared" si="1345"/>
        <v>261</v>
      </c>
      <c r="AP856" s="201">
        <f t="shared" si="1346"/>
        <v>1126</v>
      </c>
      <c r="AQ856" s="199">
        <f t="shared" si="1346"/>
        <v>971</v>
      </c>
      <c r="AR856" s="204">
        <f t="shared" si="1346"/>
        <v>1927</v>
      </c>
      <c r="AS856" s="205">
        <f t="shared" si="1346"/>
        <v>2221</v>
      </c>
      <c r="AT856" s="199">
        <f t="shared" si="1346"/>
        <v>1137</v>
      </c>
      <c r="AU856" s="203">
        <f t="shared" si="1346"/>
        <v>1866</v>
      </c>
      <c r="AV856" s="201">
        <f t="shared" si="1346"/>
        <v>1249</v>
      </c>
      <c r="AW856" s="202">
        <f t="shared" si="1346"/>
        <v>1899</v>
      </c>
      <c r="AX856" s="199">
        <f t="shared" si="1346"/>
        <v>825</v>
      </c>
      <c r="AY856" s="203">
        <f t="shared" si="1346"/>
        <v>458</v>
      </c>
      <c r="AZ856" s="201">
        <f t="shared" si="1347"/>
        <v>2609</v>
      </c>
      <c r="BA856" s="202">
        <f t="shared" si="1347"/>
        <v>1474</v>
      </c>
      <c r="BB856" s="199">
        <f t="shared" si="1347"/>
        <v>2116</v>
      </c>
      <c r="BC856" s="203">
        <f t="shared" si="1347"/>
        <v>795</v>
      </c>
      <c r="BD856" s="201">
        <f t="shared" si="1347"/>
        <v>3172</v>
      </c>
      <c r="BE856" s="199">
        <f t="shared" si="1347"/>
        <v>3958</v>
      </c>
      <c r="BF856" s="173">
        <f>SUM(AF856,AH856,AJ856,AL856,AN856,AP856,AR856,AT856,AV856,AX856,AZ856,BB856,BD856)</f>
        <v>21073</v>
      </c>
      <c r="BG856" s="174">
        <f>SUM(AG856,AI856,AK856,AM856,AO856,AQ856,AS856,AU856,AW856,AY856,BA856,BC856,BE856)</f>
        <v>24038</v>
      </c>
      <c r="BI856" s="147" t="s">
        <v>26</v>
      </c>
      <c r="BJ856" s="130">
        <f t="shared" ref="BJ856:CK856" si="1350">B856/B870</f>
        <v>4.845838064459778E-2</v>
      </c>
      <c r="BK856" s="131">
        <f t="shared" si="1350"/>
        <v>4.0708631737655487E-2</v>
      </c>
      <c r="BL856" s="132">
        <f t="shared" si="1350"/>
        <v>5.2243113969981859E-2</v>
      </c>
      <c r="BM856" s="133">
        <f t="shared" si="1350"/>
        <v>4.327113934100834E-2</v>
      </c>
      <c r="BN856" s="130">
        <f t="shared" si="1350"/>
        <v>5.0774096886965207E-2</v>
      </c>
      <c r="BO856" s="131">
        <f t="shared" si="1350"/>
        <v>5.8214109521460285E-2</v>
      </c>
      <c r="BP856" s="132">
        <f t="shared" si="1350"/>
        <v>6.7489917555944176E-2</v>
      </c>
      <c r="BQ856" s="133">
        <f t="shared" si="1350"/>
        <v>4.8459355866394542E-2</v>
      </c>
      <c r="BR856" s="130">
        <f t="shared" si="1350"/>
        <v>5.1466001247660639E-2</v>
      </c>
      <c r="BS856" s="131">
        <f t="shared" si="1350"/>
        <v>5.4120541205412057E-2</v>
      </c>
      <c r="BT856" s="132">
        <f t="shared" si="1350"/>
        <v>4.1653107712333222E-2</v>
      </c>
      <c r="BU856" s="130">
        <f t="shared" si="1350"/>
        <v>5.7326535136333408E-2</v>
      </c>
      <c r="BV856" s="134">
        <f t="shared" si="1350"/>
        <v>5.2166158876421197E-2</v>
      </c>
      <c r="BW856" s="135">
        <f t="shared" si="1350"/>
        <v>5.1292674842558832E-2</v>
      </c>
      <c r="BX856" s="130">
        <f t="shared" si="1350"/>
        <v>4.9100516535059077E-2</v>
      </c>
      <c r="BY856" s="131">
        <f t="shared" si="1350"/>
        <v>5.4617488916139989E-2</v>
      </c>
      <c r="BZ856" s="132">
        <f t="shared" si="1350"/>
        <v>5.4113671563335991E-2</v>
      </c>
      <c r="CA856" s="133">
        <f t="shared" si="1350"/>
        <v>5.4299220646480136E-2</v>
      </c>
      <c r="CB856" s="130">
        <f t="shared" si="1350"/>
        <v>4.3838739765778838E-2</v>
      </c>
      <c r="CC856" s="131">
        <f t="shared" si="1350"/>
        <v>5.6557446448226231E-2</v>
      </c>
      <c r="CD856" s="132">
        <f t="shared" si="1350"/>
        <v>3.9304099500244244E-2</v>
      </c>
      <c r="CE856" s="133">
        <f t="shared" si="1350"/>
        <v>6.382486193326499E-2</v>
      </c>
      <c r="CF856" s="130">
        <f t="shared" si="1350"/>
        <v>3.9237301976155478E-2</v>
      </c>
      <c r="CG856" s="131">
        <f t="shared" si="1350"/>
        <v>5.3753998620084051E-2</v>
      </c>
      <c r="CH856" s="132">
        <f t="shared" si="1350"/>
        <v>5.220379663975562E-2</v>
      </c>
      <c r="CI856" s="130">
        <f t="shared" si="1350"/>
        <v>5.8106393159548131E-2</v>
      </c>
      <c r="CJ856" s="136">
        <f t="shared" si="1350"/>
        <v>5.0051705663950563E-2</v>
      </c>
      <c r="CK856" s="137">
        <f t="shared" si="1350"/>
        <v>5.2926294379505801E-2</v>
      </c>
    </row>
    <row r="857" spans="1:89" ht="15" thickTop="1" thickBot="1">
      <c r="A857" s="138" t="s">
        <v>27</v>
      </c>
      <c r="B857" s="209">
        <v>2438</v>
      </c>
      <c r="C857" s="193">
        <v>1560</v>
      </c>
      <c r="D857" s="194">
        <v>1108</v>
      </c>
      <c r="E857" s="195">
        <v>988</v>
      </c>
      <c r="F857" s="192">
        <v>595</v>
      </c>
      <c r="G857" s="196">
        <v>385</v>
      </c>
      <c r="H857" s="194">
        <v>1841</v>
      </c>
      <c r="I857" s="195">
        <v>2320</v>
      </c>
      <c r="J857" s="192">
        <v>376</v>
      </c>
      <c r="K857" s="193">
        <v>395</v>
      </c>
      <c r="L857" s="194">
        <v>658</v>
      </c>
      <c r="M857" s="192">
        <v>966</v>
      </c>
      <c r="N857" s="197">
        <v>1549</v>
      </c>
      <c r="O857" s="210">
        <v>1613</v>
      </c>
      <c r="P857" s="192">
        <v>845</v>
      </c>
      <c r="Q857" s="193">
        <v>1011</v>
      </c>
      <c r="R857" s="194">
        <v>1142</v>
      </c>
      <c r="S857" s="195">
        <v>1236</v>
      </c>
      <c r="T857" s="192">
        <v>568</v>
      </c>
      <c r="U857" s="196">
        <v>511</v>
      </c>
      <c r="V857" s="194">
        <v>1444</v>
      </c>
      <c r="W857" s="211">
        <v>1711</v>
      </c>
      <c r="X857" s="192">
        <v>1147</v>
      </c>
      <c r="Y857" s="196">
        <v>595</v>
      </c>
      <c r="Z857" s="194">
        <v>2951</v>
      </c>
      <c r="AA857" s="192">
        <v>2390</v>
      </c>
      <c r="AB857" s="173">
        <f t="shared" si="1340"/>
        <v>16662</v>
      </c>
      <c r="AC857" s="174">
        <f t="shared" si="1335"/>
        <v>15681</v>
      </c>
      <c r="AE857" s="253" t="s">
        <v>13</v>
      </c>
      <c r="AF857" s="20">
        <f t="shared" ref="AF857:BG857" si="1351">SUM(AF854:AF856)</f>
        <v>7952</v>
      </c>
      <c r="AG857" s="21">
        <f t="shared" si="1351"/>
        <v>12044</v>
      </c>
      <c r="AH857" s="20">
        <f t="shared" si="1351"/>
        <v>4719</v>
      </c>
      <c r="AI857" s="21">
        <f t="shared" si="1351"/>
        <v>5426</v>
      </c>
      <c r="AJ857" s="20">
        <f t="shared" si="1351"/>
        <v>2598</v>
      </c>
      <c r="AK857" s="21">
        <f t="shared" si="1351"/>
        <v>1758</v>
      </c>
      <c r="AL857" s="20">
        <f t="shared" si="1351"/>
        <v>6564</v>
      </c>
      <c r="AM857" s="21">
        <f t="shared" si="1351"/>
        <v>11233</v>
      </c>
      <c r="AN857" s="20">
        <f t="shared" si="1351"/>
        <v>1883</v>
      </c>
      <c r="AO857" s="21">
        <f t="shared" si="1351"/>
        <v>854</v>
      </c>
      <c r="AP857" s="20">
        <f t="shared" si="1351"/>
        <v>4435</v>
      </c>
      <c r="AQ857" s="21">
        <f t="shared" si="1351"/>
        <v>3055</v>
      </c>
      <c r="AR857" s="20">
        <f t="shared" si="1351"/>
        <v>6862</v>
      </c>
      <c r="AS857" s="21">
        <f t="shared" si="1351"/>
        <v>6620</v>
      </c>
      <c r="AT857" s="20">
        <f t="shared" si="1351"/>
        <v>3857</v>
      </c>
      <c r="AU857" s="21">
        <f t="shared" si="1351"/>
        <v>4684</v>
      </c>
      <c r="AV857" s="20">
        <f t="shared" si="1351"/>
        <v>4104</v>
      </c>
      <c r="AW857" s="21">
        <f t="shared" si="1351"/>
        <v>5804</v>
      </c>
      <c r="AX857" s="20">
        <f t="shared" si="1351"/>
        <v>3136</v>
      </c>
      <c r="AY857" s="21">
        <f t="shared" si="1351"/>
        <v>1352</v>
      </c>
      <c r="AZ857" s="20">
        <f t="shared" si="1351"/>
        <v>8100</v>
      </c>
      <c r="BA857" s="21">
        <f t="shared" si="1351"/>
        <v>4660</v>
      </c>
      <c r="BB857" s="20">
        <f t="shared" si="1351"/>
        <v>7615</v>
      </c>
      <c r="BC857" s="21">
        <f t="shared" si="1351"/>
        <v>2415</v>
      </c>
      <c r="BD857" s="20">
        <f t="shared" si="1351"/>
        <v>11545</v>
      </c>
      <c r="BE857" s="21">
        <f t="shared" si="1351"/>
        <v>13319</v>
      </c>
      <c r="BF857" s="175">
        <f t="shared" si="1351"/>
        <v>73370</v>
      </c>
      <c r="BG857" s="176">
        <f t="shared" si="1351"/>
        <v>73224</v>
      </c>
      <c r="BI857" s="138" t="s">
        <v>27</v>
      </c>
      <c r="BJ857" s="130">
        <f t="shared" ref="BJ857:CK857" si="1352">B857/B870</f>
        <v>4.2588872390601801E-2</v>
      </c>
      <c r="BK857" s="131">
        <f t="shared" si="1352"/>
        <v>4.523181304183943E-2</v>
      </c>
      <c r="BL857" s="132">
        <f t="shared" si="1352"/>
        <v>4.5686953653306946E-2</v>
      </c>
      <c r="BM857" s="133">
        <f t="shared" si="1352"/>
        <v>4.9027391822151649E-2</v>
      </c>
      <c r="BN857" s="130">
        <f t="shared" si="1352"/>
        <v>4.9525553520892295E-2</v>
      </c>
      <c r="BO857" s="131">
        <f t="shared" si="1352"/>
        <v>4.7483966452886037E-2</v>
      </c>
      <c r="BP857" s="132">
        <f t="shared" si="1352"/>
        <v>6.5705414183232808E-2</v>
      </c>
      <c r="BQ857" s="133">
        <f t="shared" si="1352"/>
        <v>5.774304345661805E-2</v>
      </c>
      <c r="BR857" s="130">
        <f t="shared" si="1352"/>
        <v>5.8640049906425455E-2</v>
      </c>
      <c r="BS857" s="131">
        <f t="shared" si="1352"/>
        <v>4.858548585485855E-2</v>
      </c>
      <c r="BT857" s="132">
        <f t="shared" si="1352"/>
        <v>5.3530751708428248E-2</v>
      </c>
      <c r="BU857" s="130">
        <f t="shared" si="1352"/>
        <v>4.2828641099534472E-2</v>
      </c>
      <c r="BV857" s="134">
        <f t="shared" si="1352"/>
        <v>5.7553689529612838E-2</v>
      </c>
      <c r="BW857" s="135">
        <f t="shared" si="1352"/>
        <v>4.4553088056568338E-2</v>
      </c>
      <c r="BX857" s="130">
        <f t="shared" si="1352"/>
        <v>5.0169209760731463E-2</v>
      </c>
      <c r="BY857" s="131">
        <f t="shared" si="1352"/>
        <v>4.7684180737666261E-2</v>
      </c>
      <c r="BZ857" s="132">
        <f t="shared" si="1352"/>
        <v>5.3597409302107289E-2</v>
      </c>
      <c r="CA857" s="133">
        <f t="shared" si="1352"/>
        <v>5.2638303309058387E-2</v>
      </c>
      <c r="CB857" s="130">
        <f t="shared" si="1352"/>
        <v>5.886620375168411E-2</v>
      </c>
      <c r="CC857" s="131">
        <f t="shared" si="1352"/>
        <v>4.326475319617306E-2</v>
      </c>
      <c r="CD857" s="132">
        <f t="shared" si="1352"/>
        <v>5.4259196633224364E-2</v>
      </c>
      <c r="CE857" s="133">
        <f t="shared" si="1352"/>
        <v>5.6582558947055127E-2</v>
      </c>
      <c r="CF857" s="130">
        <f t="shared" si="1352"/>
        <v>4.6831618487669445E-2</v>
      </c>
      <c r="CG857" s="131">
        <f t="shared" si="1352"/>
        <v>3.7320454117794645E-2</v>
      </c>
      <c r="CH857" s="132">
        <f t="shared" si="1352"/>
        <v>5.3658447887119064E-2</v>
      </c>
      <c r="CI857" s="130">
        <f t="shared" si="1352"/>
        <v>4.9722262675016123E-2</v>
      </c>
      <c r="CJ857" s="136">
        <f t="shared" si="1352"/>
        <v>5.1898781490618225E-2</v>
      </c>
      <c r="CK857" s="137">
        <f t="shared" si="1352"/>
        <v>4.891767194182662E-2</v>
      </c>
    </row>
    <row r="858" spans="1:89" ht="14" thickTop="1">
      <c r="A858" s="147" t="s">
        <v>28</v>
      </c>
      <c r="B858" s="206">
        <v>1968</v>
      </c>
      <c r="C858" s="200">
        <v>1996</v>
      </c>
      <c r="D858" s="201">
        <v>1081</v>
      </c>
      <c r="E858" s="202">
        <v>977</v>
      </c>
      <c r="F858" s="199">
        <v>636</v>
      </c>
      <c r="G858" s="203">
        <v>428</v>
      </c>
      <c r="H858" s="201">
        <v>1931</v>
      </c>
      <c r="I858" s="202">
        <v>2690</v>
      </c>
      <c r="J858" s="199">
        <v>364</v>
      </c>
      <c r="K858" s="200">
        <v>440</v>
      </c>
      <c r="L858" s="201">
        <v>900</v>
      </c>
      <c r="M858" s="199">
        <v>1070</v>
      </c>
      <c r="N858" s="204">
        <v>1716</v>
      </c>
      <c r="O858" s="207">
        <v>1931</v>
      </c>
      <c r="P858" s="199">
        <v>925</v>
      </c>
      <c r="Q858" s="200">
        <v>1171</v>
      </c>
      <c r="R858" s="201">
        <v>1185</v>
      </c>
      <c r="S858" s="202">
        <v>1387</v>
      </c>
      <c r="T858" s="199">
        <v>765</v>
      </c>
      <c r="U858" s="203">
        <v>415</v>
      </c>
      <c r="V858" s="201">
        <v>1970</v>
      </c>
      <c r="W858" s="208">
        <v>1343</v>
      </c>
      <c r="X858" s="199">
        <v>1686</v>
      </c>
      <c r="Y858" s="203">
        <v>686</v>
      </c>
      <c r="Z858" s="201">
        <v>3082</v>
      </c>
      <c r="AA858" s="199">
        <v>2949</v>
      </c>
      <c r="AB858" s="173">
        <f t="shared" si="1340"/>
        <v>18209</v>
      </c>
      <c r="AC858" s="174">
        <f t="shared" si="1335"/>
        <v>17483</v>
      </c>
      <c r="BI858" s="147" t="s">
        <v>28</v>
      </c>
      <c r="BJ858" s="130">
        <f t="shared" ref="BJ858:CK858" si="1353">B858/B870</f>
        <v>3.4378548344833608E-2</v>
      </c>
      <c r="BK858" s="131">
        <f t="shared" si="1353"/>
        <v>5.787352489199455E-2</v>
      </c>
      <c r="BL858" s="132">
        <f t="shared" si="1353"/>
        <v>4.4573643410852716E-2</v>
      </c>
      <c r="BM858" s="133">
        <f t="shared" si="1353"/>
        <v>4.8481540293767368E-2</v>
      </c>
      <c r="BN858" s="130">
        <f t="shared" si="1353"/>
        <v>5.2938238721491594E-2</v>
      </c>
      <c r="BO858" s="131">
        <f t="shared" si="1353"/>
        <v>5.2787370498273312E-2</v>
      </c>
      <c r="BP858" s="132">
        <f t="shared" si="1353"/>
        <v>6.8917520254113282E-2</v>
      </c>
      <c r="BQ858" s="133">
        <f t="shared" si="1353"/>
        <v>6.6952063318233862E-2</v>
      </c>
      <c r="BR858" s="130">
        <f t="shared" si="1353"/>
        <v>5.6768558951965066E-2</v>
      </c>
      <c r="BS858" s="131">
        <f t="shared" si="1353"/>
        <v>5.4120541205412057E-2</v>
      </c>
      <c r="BT858" s="132">
        <f t="shared" si="1353"/>
        <v>7.3218353400585745E-2</v>
      </c>
      <c r="BU858" s="130">
        <f t="shared" si="1353"/>
        <v>4.7439592108180002E-2</v>
      </c>
      <c r="BV858" s="134">
        <f t="shared" si="1353"/>
        <v>6.3758638626737016E-2</v>
      </c>
      <c r="BW858" s="135">
        <f t="shared" si="1353"/>
        <v>5.3336647884211691E-2</v>
      </c>
      <c r="BX858" s="130">
        <f t="shared" si="1353"/>
        <v>5.4918957430386509E-2</v>
      </c>
      <c r="BY858" s="131">
        <f t="shared" si="1353"/>
        <v>5.5230638618998205E-2</v>
      </c>
      <c r="BZ858" s="132">
        <f t="shared" si="1353"/>
        <v>5.5615525414183131E-2</v>
      </c>
      <c r="CA858" s="133">
        <f t="shared" si="1353"/>
        <v>5.9069034538563096E-2</v>
      </c>
      <c r="CB858" s="130">
        <f t="shared" si="1353"/>
        <v>7.9282827235982997E-2</v>
      </c>
      <c r="CC858" s="131">
        <f t="shared" si="1353"/>
        <v>3.5136736940140544E-2</v>
      </c>
      <c r="CD858" s="132">
        <f t="shared" si="1353"/>
        <v>7.4023973246157893E-2</v>
      </c>
      <c r="CE858" s="133">
        <f t="shared" si="1353"/>
        <v>4.4412844340090608E-2</v>
      </c>
      <c r="CF858" s="130">
        <f t="shared" si="1353"/>
        <v>6.8838804507594317E-2</v>
      </c>
      <c r="CG858" s="131">
        <f t="shared" si="1353"/>
        <v>4.3028288276986765E-2</v>
      </c>
      <c r="CH858" s="132">
        <f t="shared" si="1353"/>
        <v>5.6040439304676705E-2</v>
      </c>
      <c r="CI858" s="130">
        <f t="shared" si="1353"/>
        <v>6.1351863024528261E-2</v>
      </c>
      <c r="CJ858" s="136">
        <f t="shared" si="1353"/>
        <v>5.6717375594926615E-2</v>
      </c>
      <c r="CK858" s="137">
        <f t="shared" si="1353"/>
        <v>5.4539102006182949E-2</v>
      </c>
    </row>
    <row r="859" spans="1:89">
      <c r="A859" s="138" t="s">
        <v>29</v>
      </c>
      <c r="B859" s="209">
        <v>2174</v>
      </c>
      <c r="C859" s="193">
        <v>2943</v>
      </c>
      <c r="D859" s="194">
        <v>1387</v>
      </c>
      <c r="E859" s="195">
        <v>1474</v>
      </c>
      <c r="F859" s="192">
        <v>821</v>
      </c>
      <c r="G859" s="196">
        <v>467</v>
      </c>
      <c r="H859" s="194">
        <v>1980</v>
      </c>
      <c r="I859" s="195">
        <v>2819</v>
      </c>
      <c r="J859" s="192">
        <v>520</v>
      </c>
      <c r="K859" s="193">
        <v>376</v>
      </c>
      <c r="L859" s="194">
        <v>1121</v>
      </c>
      <c r="M859" s="192">
        <v>966</v>
      </c>
      <c r="N859" s="197">
        <v>1815</v>
      </c>
      <c r="O859" s="210">
        <v>1917</v>
      </c>
      <c r="P859" s="192">
        <v>983</v>
      </c>
      <c r="Q859" s="193">
        <v>1106</v>
      </c>
      <c r="R859" s="194">
        <v>1367</v>
      </c>
      <c r="S859" s="195">
        <v>1482</v>
      </c>
      <c r="T859" s="192">
        <v>935</v>
      </c>
      <c r="U859" s="196">
        <v>347</v>
      </c>
      <c r="V859" s="194">
        <v>2419</v>
      </c>
      <c r="W859" s="211">
        <v>1322</v>
      </c>
      <c r="X859" s="192">
        <v>2075</v>
      </c>
      <c r="Y859" s="196">
        <v>623</v>
      </c>
      <c r="Z859" s="194">
        <v>3611</v>
      </c>
      <c r="AA859" s="192">
        <v>3403</v>
      </c>
      <c r="AB859" s="173">
        <f t="shared" si="1340"/>
        <v>21208</v>
      </c>
      <c r="AC859" s="174">
        <f t="shared" si="1335"/>
        <v>19245</v>
      </c>
      <c r="BI859" s="138" t="s">
        <v>29</v>
      </c>
      <c r="BJ859" s="130">
        <f t="shared" ref="BJ859:CK859" si="1354">B859/B870</f>
        <v>3.7977115905319242E-2</v>
      </c>
      <c r="BK859" s="131">
        <f t="shared" si="1354"/>
        <v>8.5331554988547068E-2</v>
      </c>
      <c r="BL859" s="132">
        <f t="shared" si="1354"/>
        <v>5.7191159492000661E-2</v>
      </c>
      <c r="BM859" s="133">
        <f t="shared" si="1354"/>
        <v>7.3144104803493454E-2</v>
      </c>
      <c r="BN859" s="130">
        <f t="shared" si="1354"/>
        <v>6.8336940236390878E-2</v>
      </c>
      <c r="BO859" s="131">
        <f t="shared" si="1354"/>
        <v>5.7597434632461766E-2</v>
      </c>
      <c r="BP859" s="132">
        <f t="shared" si="1354"/>
        <v>7.0666333559370423E-2</v>
      </c>
      <c r="BQ859" s="133">
        <f t="shared" si="1354"/>
        <v>7.0162775648364775E-2</v>
      </c>
      <c r="BR859" s="130">
        <f t="shared" si="1354"/>
        <v>8.109794135995009E-2</v>
      </c>
      <c r="BS859" s="131">
        <f t="shared" si="1354"/>
        <v>4.6248462484624844E-2</v>
      </c>
      <c r="BT859" s="132">
        <f t="shared" si="1354"/>
        <v>9.1197526846729576E-2</v>
      </c>
      <c r="BU859" s="130">
        <f t="shared" si="1354"/>
        <v>4.2828641099534472E-2</v>
      </c>
      <c r="BV859" s="134">
        <f t="shared" si="1354"/>
        <v>6.743702162443338E-2</v>
      </c>
      <c r="BW859" s="135">
        <f t="shared" si="1354"/>
        <v>5.2949950281736824E-2</v>
      </c>
      <c r="BX859" s="130">
        <f t="shared" si="1354"/>
        <v>5.8362524490886421E-2</v>
      </c>
      <c r="BY859" s="131">
        <f t="shared" si="1354"/>
        <v>5.2164890104707103E-2</v>
      </c>
      <c r="BZ859" s="132">
        <f t="shared" si="1354"/>
        <v>6.4157319190876236E-2</v>
      </c>
      <c r="CA859" s="133">
        <f t="shared" si="1354"/>
        <v>6.3114858822026318E-2</v>
      </c>
      <c r="CB859" s="130">
        <f t="shared" si="1354"/>
        <v>9.6901233288423677E-2</v>
      </c>
      <c r="CC859" s="131">
        <f t="shared" si="1354"/>
        <v>2.9379392092117519E-2</v>
      </c>
      <c r="CD859" s="132">
        <f t="shared" si="1354"/>
        <v>9.0895427046931945E-2</v>
      </c>
      <c r="CE859" s="133">
        <f t="shared" si="1354"/>
        <v>4.371837693045405E-2</v>
      </c>
      <c r="CF859" s="130">
        <f t="shared" si="1354"/>
        <v>8.4721541727911159E-2</v>
      </c>
      <c r="CG859" s="131">
        <f t="shared" si="1354"/>
        <v>3.9076710782161447E-2</v>
      </c>
      <c r="CH859" s="132">
        <f t="shared" si="1354"/>
        <v>6.5659320677867478E-2</v>
      </c>
      <c r="CI859" s="130">
        <f t="shared" si="1354"/>
        <v>7.0797012503380705E-2</v>
      </c>
      <c r="CJ859" s="136">
        <f t="shared" si="1354"/>
        <v>6.6058657895392586E-2</v>
      </c>
      <c r="CK859" s="137">
        <f t="shared" si="1354"/>
        <v>6.0035750049132919E-2</v>
      </c>
    </row>
    <row r="860" spans="1:89">
      <c r="A860" s="147" t="s">
        <v>30</v>
      </c>
      <c r="B860" s="206">
        <v>2654</v>
      </c>
      <c r="C860" s="200">
        <v>3060</v>
      </c>
      <c r="D860" s="201">
        <v>1738</v>
      </c>
      <c r="E860" s="202">
        <v>1701</v>
      </c>
      <c r="F860" s="199">
        <v>1139</v>
      </c>
      <c r="G860" s="203">
        <v>596</v>
      </c>
      <c r="H860" s="201">
        <v>2213</v>
      </c>
      <c r="I860" s="202">
        <v>3583</v>
      </c>
      <c r="J860" s="199">
        <v>812</v>
      </c>
      <c r="K860" s="200">
        <v>309</v>
      </c>
      <c r="L860" s="201">
        <v>1632</v>
      </c>
      <c r="M860" s="199">
        <v>1138</v>
      </c>
      <c r="N860" s="204">
        <v>2394</v>
      </c>
      <c r="O860" s="207">
        <v>2118</v>
      </c>
      <c r="P860" s="199">
        <v>1398</v>
      </c>
      <c r="Q860" s="200">
        <v>1343</v>
      </c>
      <c r="R860" s="201">
        <v>1437</v>
      </c>
      <c r="S860" s="202">
        <v>2018</v>
      </c>
      <c r="T860" s="199">
        <v>1302</v>
      </c>
      <c r="U860" s="203">
        <v>411</v>
      </c>
      <c r="V860" s="201">
        <v>2761</v>
      </c>
      <c r="W860" s="208">
        <v>1553</v>
      </c>
      <c r="X860" s="199">
        <v>2860</v>
      </c>
      <c r="Y860" s="203">
        <v>700</v>
      </c>
      <c r="Z860" s="201">
        <v>4279</v>
      </c>
      <c r="AA860" s="199">
        <v>4038</v>
      </c>
      <c r="AB860" s="173">
        <f t="shared" si="1340"/>
        <v>26619</v>
      </c>
      <c r="AC860" s="174">
        <f t="shared" si="1335"/>
        <v>22568</v>
      </c>
      <c r="BI860" s="147" t="s">
        <v>30</v>
      </c>
      <c r="BJ860" s="130">
        <f t="shared" ref="BJ860:CK860" si="1355">B860/B870</f>
        <v>4.6362127696742077E-2</v>
      </c>
      <c r="BK860" s="131">
        <f t="shared" si="1355"/>
        <v>8.8723940966685025E-2</v>
      </c>
      <c r="BL860" s="132">
        <f t="shared" si="1355"/>
        <v>7.1664192643905653E-2</v>
      </c>
      <c r="BM860" s="133">
        <f t="shared" si="1355"/>
        <v>8.4408495434696307E-2</v>
      </c>
      <c r="BN860" s="130">
        <f t="shared" si="1355"/>
        <v>9.4806059597136672E-2</v>
      </c>
      <c r="BO860" s="131">
        <f t="shared" si="1355"/>
        <v>7.3507646768623577E-2</v>
      </c>
      <c r="BP860" s="132">
        <f t="shared" si="1355"/>
        <v>7.8982119276205437E-2</v>
      </c>
      <c r="BQ860" s="133">
        <f t="shared" si="1355"/>
        <v>8.9178157200457964E-2</v>
      </c>
      <c r="BR860" s="130">
        <f t="shared" si="1355"/>
        <v>0.12663755458515283</v>
      </c>
      <c r="BS860" s="131">
        <f t="shared" si="1355"/>
        <v>3.8007380073800737E-2</v>
      </c>
      <c r="BT860" s="132">
        <f t="shared" si="1355"/>
        <v>0.13276928083306216</v>
      </c>
      <c r="BU860" s="130">
        <f t="shared" si="1355"/>
        <v>5.0454444690755933E-2</v>
      </c>
      <c r="BV860" s="134">
        <f t="shared" si="1355"/>
        <v>8.8949988853384857E-2</v>
      </c>
      <c r="BW860" s="135">
        <f t="shared" si="1355"/>
        <v>5.8501823002983094E-2</v>
      </c>
      <c r="BX860" s="130">
        <f t="shared" si="1355"/>
        <v>8.3001840527221996E-2</v>
      </c>
      <c r="BY860" s="131">
        <f t="shared" si="1355"/>
        <v>6.3343080841430061E-2</v>
      </c>
      <c r="BZ860" s="132">
        <f t="shared" si="1355"/>
        <v>6.744262448960435E-2</v>
      </c>
      <c r="CA860" s="133">
        <f t="shared" si="1355"/>
        <v>8.5941825305566197E-2</v>
      </c>
      <c r="CB860" s="130">
        <f t="shared" si="1355"/>
        <v>0.13493626282516322</v>
      </c>
      <c r="CC860" s="131">
        <f t="shared" si="1355"/>
        <v>3.4798069596139194E-2</v>
      </c>
      <c r="CD860" s="132">
        <f t="shared" si="1355"/>
        <v>0.10374628940743245</v>
      </c>
      <c r="CE860" s="133">
        <f t="shared" si="1355"/>
        <v>5.135751843645623E-2</v>
      </c>
      <c r="CF860" s="130">
        <f t="shared" si="1355"/>
        <v>0.11677282377919321</v>
      </c>
      <c r="CG860" s="131">
        <f t="shared" si="1355"/>
        <v>4.3906416609170169E-2</v>
      </c>
      <c r="CH860" s="132">
        <f t="shared" si="1355"/>
        <v>7.7805658593352242E-2</v>
      </c>
      <c r="CI860" s="130">
        <f t="shared" si="1355"/>
        <v>8.400773919737034E-2</v>
      </c>
      <c r="CJ860" s="136">
        <f t="shared" si="1355"/>
        <v>8.2912835463855875E-2</v>
      </c>
      <c r="CK860" s="137">
        <f t="shared" si="1355"/>
        <v>7.0402016477465926E-2</v>
      </c>
    </row>
    <row r="861" spans="1:89">
      <c r="A861" s="138" t="s">
        <v>31</v>
      </c>
      <c r="B861" s="209">
        <v>2690</v>
      </c>
      <c r="C861" s="193">
        <v>4817</v>
      </c>
      <c r="D861" s="194">
        <v>1700</v>
      </c>
      <c r="E861" s="195">
        <v>1986</v>
      </c>
      <c r="F861" s="192">
        <v>853</v>
      </c>
      <c r="G861" s="196">
        <v>616</v>
      </c>
      <c r="H861" s="194">
        <v>2351</v>
      </c>
      <c r="I861" s="195">
        <v>3967</v>
      </c>
      <c r="J861" s="192">
        <v>654</v>
      </c>
      <c r="K861" s="193">
        <v>284</v>
      </c>
      <c r="L861" s="194">
        <v>1677</v>
      </c>
      <c r="M861" s="192">
        <v>946</v>
      </c>
      <c r="N861" s="197">
        <v>2541</v>
      </c>
      <c r="O861" s="210">
        <v>2281</v>
      </c>
      <c r="P861" s="192">
        <v>1322</v>
      </c>
      <c r="Q861" s="193">
        <v>1475</v>
      </c>
      <c r="R861" s="194">
        <v>1418</v>
      </c>
      <c r="S861" s="195">
        <v>1887</v>
      </c>
      <c r="T861" s="192">
        <v>1009</v>
      </c>
      <c r="U861" s="196">
        <v>483</v>
      </c>
      <c r="V861" s="194">
        <v>2730</v>
      </c>
      <c r="W861" s="211">
        <v>1633</v>
      </c>
      <c r="X861" s="192">
        <v>2639</v>
      </c>
      <c r="Y861" s="196">
        <v>920</v>
      </c>
      <c r="Z861" s="194">
        <v>4094</v>
      </c>
      <c r="AA861" s="192">
        <v>5323</v>
      </c>
      <c r="AB861" s="173">
        <f t="shared" si="1340"/>
        <v>25678</v>
      </c>
      <c r="AC861" s="174">
        <f t="shared" si="1335"/>
        <v>26618</v>
      </c>
      <c r="BI861" s="138" t="s">
        <v>31</v>
      </c>
      <c r="BJ861" s="130">
        <f t="shared" ref="BJ861:CK861" si="1356">B861/B870</f>
        <v>4.6991003581098784E-2</v>
      </c>
      <c r="BK861" s="131">
        <f t="shared" si="1356"/>
        <v>0.13966772014265419</v>
      </c>
      <c r="BL861" s="132">
        <f t="shared" si="1356"/>
        <v>7.0097311561933037E-2</v>
      </c>
      <c r="BM861" s="133">
        <f t="shared" si="1356"/>
        <v>9.8551012306470828E-2</v>
      </c>
      <c r="BN861" s="130">
        <f t="shared" si="1356"/>
        <v>7.100049941734643E-2</v>
      </c>
      <c r="BO861" s="131">
        <f t="shared" si="1356"/>
        <v>7.5974346324617664E-2</v>
      </c>
      <c r="BP861" s="132">
        <f t="shared" si="1356"/>
        <v>8.3907348584888825E-2</v>
      </c>
      <c r="BQ861" s="133">
        <f t="shared" si="1356"/>
        <v>9.8735626462243015E-2</v>
      </c>
      <c r="BR861" s="130">
        <f t="shared" si="1356"/>
        <v>0.10199625701809108</v>
      </c>
      <c r="BS861" s="131">
        <f t="shared" si="1356"/>
        <v>3.4932349323493234E-2</v>
      </c>
      <c r="BT861" s="132">
        <f t="shared" si="1356"/>
        <v>0.13643019850309143</v>
      </c>
      <c r="BU861" s="130">
        <f t="shared" si="1356"/>
        <v>4.1941919751718022E-2</v>
      </c>
      <c r="BV861" s="134">
        <f t="shared" si="1356"/>
        <v>9.4411830274206729E-2</v>
      </c>
      <c r="BW861" s="135">
        <f t="shared" si="1356"/>
        <v>6.3004087946083309E-2</v>
      </c>
      <c r="BX861" s="130">
        <f t="shared" si="1356"/>
        <v>7.8489580241049697E-2</v>
      </c>
      <c r="BY861" s="131">
        <f t="shared" si="1356"/>
        <v>6.9568908593528919E-2</v>
      </c>
      <c r="BZ861" s="132">
        <f t="shared" si="1356"/>
        <v>6.6550898765663863E-2</v>
      </c>
      <c r="CA861" s="133">
        <f t="shared" si="1356"/>
        <v>8.0362846556790601E-2</v>
      </c>
      <c r="CB861" s="130">
        <f t="shared" si="1356"/>
        <v>0.10457042180536844</v>
      </c>
      <c r="CC861" s="131">
        <f t="shared" si="1356"/>
        <v>4.0894081788163575E-2</v>
      </c>
      <c r="CD861" s="132">
        <f t="shared" si="1356"/>
        <v>0.10258144515838125</v>
      </c>
      <c r="CE861" s="133">
        <f t="shared" si="1356"/>
        <v>5.4003108568405039E-2</v>
      </c>
      <c r="CF861" s="130">
        <f t="shared" si="1356"/>
        <v>0.10774946921443737</v>
      </c>
      <c r="CG861" s="131">
        <f t="shared" si="1356"/>
        <v>5.7705576114909361E-2</v>
      </c>
      <c r="CH861" s="132">
        <f t="shared" si="1356"/>
        <v>7.4441777583824281E-2</v>
      </c>
      <c r="CI861" s="130">
        <f t="shared" si="1356"/>
        <v>0.11074125699544386</v>
      </c>
      <c r="CJ861" s="136">
        <f t="shared" si="1356"/>
        <v>7.9981809573646312E-2</v>
      </c>
      <c r="CK861" s="137">
        <f t="shared" si="1356"/>
        <v>8.303619614485945E-2</v>
      </c>
    </row>
    <row r="862" spans="1:89">
      <c r="A862" s="147" t="s">
        <v>32</v>
      </c>
      <c r="B862" s="206">
        <v>2608</v>
      </c>
      <c r="C862" s="200">
        <v>4167</v>
      </c>
      <c r="D862" s="201">
        <v>1281</v>
      </c>
      <c r="E862" s="202">
        <v>1739</v>
      </c>
      <c r="F862" s="199">
        <v>606</v>
      </c>
      <c r="G862" s="203">
        <v>546</v>
      </c>
      <c r="H862" s="201">
        <v>2000</v>
      </c>
      <c r="I862" s="202">
        <v>3683</v>
      </c>
      <c r="J862" s="199">
        <v>417</v>
      </c>
      <c r="K862" s="200">
        <v>261</v>
      </c>
      <c r="L862" s="201">
        <v>1126</v>
      </c>
      <c r="M862" s="199">
        <v>971</v>
      </c>
      <c r="N862" s="204">
        <v>1927</v>
      </c>
      <c r="O862" s="207">
        <v>2221</v>
      </c>
      <c r="P862" s="199">
        <v>1137</v>
      </c>
      <c r="Q862" s="200">
        <v>1866</v>
      </c>
      <c r="R862" s="201">
        <v>1249</v>
      </c>
      <c r="S862" s="202">
        <v>1899</v>
      </c>
      <c r="T862" s="199">
        <v>825</v>
      </c>
      <c r="U862" s="203">
        <v>458</v>
      </c>
      <c r="V862" s="201">
        <v>2609</v>
      </c>
      <c r="W862" s="208">
        <v>1474</v>
      </c>
      <c r="X862" s="199">
        <v>2116</v>
      </c>
      <c r="Y862" s="203">
        <v>795</v>
      </c>
      <c r="Z862" s="201">
        <v>3172</v>
      </c>
      <c r="AA862" s="199">
        <v>3958</v>
      </c>
      <c r="AB862" s="173">
        <f t="shared" si="1340"/>
        <v>21073</v>
      </c>
      <c r="AC862" s="174">
        <f t="shared" si="1335"/>
        <v>24038</v>
      </c>
      <c r="BI862" s="147" t="s">
        <v>32</v>
      </c>
      <c r="BJ862" s="130">
        <f t="shared" ref="BJ862:CK862" si="1357">B862/B870</f>
        <v>4.5558564066730721E-2</v>
      </c>
      <c r="BK862" s="131">
        <f t="shared" si="1357"/>
        <v>0.12082113137522109</v>
      </c>
      <c r="BL862" s="132">
        <f t="shared" si="1357"/>
        <v>5.2820385947550716E-2</v>
      </c>
      <c r="BM862" s="133">
        <f t="shared" si="1357"/>
        <v>8.6294164350932914E-2</v>
      </c>
      <c r="BN862" s="130">
        <f t="shared" si="1357"/>
        <v>5.0441151989345762E-2</v>
      </c>
      <c r="BO862" s="131">
        <f t="shared" si="1357"/>
        <v>6.7340897878638381E-2</v>
      </c>
      <c r="BP862" s="132">
        <f t="shared" si="1357"/>
        <v>7.1380134908454976E-2</v>
      </c>
      <c r="BQ862" s="133">
        <f t="shared" si="1357"/>
        <v>9.1667081487381161E-2</v>
      </c>
      <c r="BR862" s="130">
        <f t="shared" si="1357"/>
        <v>6.5034310667498443E-2</v>
      </c>
      <c r="BS862" s="131">
        <f t="shared" si="1357"/>
        <v>3.2103321033210334E-2</v>
      </c>
      <c r="BT862" s="132">
        <f t="shared" si="1357"/>
        <v>9.1604295476732836E-2</v>
      </c>
      <c r="BU862" s="130">
        <f t="shared" si="1357"/>
        <v>4.3050321436488584E-2</v>
      </c>
      <c r="BV862" s="134">
        <f t="shared" si="1357"/>
        <v>7.1598424611726233E-2</v>
      </c>
      <c r="BW862" s="135">
        <f t="shared" si="1357"/>
        <v>6.1346812506905317E-2</v>
      </c>
      <c r="BX862" s="130">
        <f t="shared" si="1357"/>
        <v>6.7505788754972387E-2</v>
      </c>
      <c r="BY862" s="131">
        <f t="shared" si="1357"/>
        <v>8.801056504103387E-2</v>
      </c>
      <c r="BZ862" s="132">
        <f t="shared" si="1357"/>
        <v>5.8619233115877412E-2</v>
      </c>
      <c r="CA862" s="133">
        <f t="shared" si="1357"/>
        <v>8.0873898045228057E-2</v>
      </c>
      <c r="CB862" s="130">
        <f t="shared" si="1357"/>
        <v>8.5501088195667943E-2</v>
      </c>
      <c r="CC862" s="131">
        <f t="shared" si="1357"/>
        <v>3.877741088815511E-2</v>
      </c>
      <c r="CD862" s="132">
        <f t="shared" si="1357"/>
        <v>9.8034795024987784E-2</v>
      </c>
      <c r="CE862" s="133">
        <f t="shared" si="1357"/>
        <v>4.8744998181156782E-2</v>
      </c>
      <c r="CF862" s="130">
        <f t="shared" si="1357"/>
        <v>8.6395557733137354E-2</v>
      </c>
      <c r="CG862" s="131">
        <f t="shared" si="1357"/>
        <v>4.9865144577557551E-2</v>
      </c>
      <c r="CH862" s="132">
        <f t="shared" si="1357"/>
        <v>5.7676921957960578E-2</v>
      </c>
      <c r="CI862" s="130">
        <f t="shared" si="1357"/>
        <v>8.2343395676867701E-2</v>
      </c>
      <c r="CJ862" s="136">
        <f t="shared" si="1357"/>
        <v>6.5638160025915132E-2</v>
      </c>
      <c r="CK862" s="137">
        <f t="shared" si="1357"/>
        <v>7.4987755764149497E-2</v>
      </c>
    </row>
    <row r="863" spans="1:89">
      <c r="A863" s="138" t="s">
        <v>33</v>
      </c>
      <c r="B863" s="209">
        <v>2341</v>
      </c>
      <c r="C863" s="193">
        <v>2717</v>
      </c>
      <c r="D863" s="194">
        <v>897</v>
      </c>
      <c r="E863" s="195">
        <v>1531</v>
      </c>
      <c r="F863" s="192">
        <v>500</v>
      </c>
      <c r="G863" s="196">
        <v>474</v>
      </c>
      <c r="H863" s="194">
        <v>1356</v>
      </c>
      <c r="I863" s="195">
        <v>3189</v>
      </c>
      <c r="J863" s="192">
        <v>308</v>
      </c>
      <c r="K863" s="193">
        <v>208</v>
      </c>
      <c r="L863" s="194">
        <v>818</v>
      </c>
      <c r="M863" s="192">
        <v>745</v>
      </c>
      <c r="N863" s="197">
        <v>1484</v>
      </c>
      <c r="O863" s="210">
        <v>1694</v>
      </c>
      <c r="P863" s="192">
        <v>990</v>
      </c>
      <c r="Q863" s="193">
        <v>1109</v>
      </c>
      <c r="R863" s="194">
        <v>1046</v>
      </c>
      <c r="S863" s="195">
        <v>1071</v>
      </c>
      <c r="T863" s="192">
        <v>646</v>
      </c>
      <c r="U863" s="196">
        <v>343</v>
      </c>
      <c r="V863" s="194">
        <v>2577</v>
      </c>
      <c r="W863" s="211">
        <v>1197</v>
      </c>
      <c r="X863" s="192">
        <v>1499</v>
      </c>
      <c r="Y863" s="196">
        <v>771</v>
      </c>
      <c r="Z863" s="194">
        <v>2618</v>
      </c>
      <c r="AA863" s="192">
        <v>2946</v>
      </c>
      <c r="AB863" s="173">
        <f t="shared" si="1340"/>
        <v>17080</v>
      </c>
      <c r="AC863" s="174">
        <f t="shared" si="1335"/>
        <v>17995</v>
      </c>
      <c r="BI863" s="138" t="s">
        <v>33</v>
      </c>
      <c r="BJ863" s="130">
        <f t="shared" ref="BJ863:CK863" si="1358">B863/B870</f>
        <v>4.0894401257751768E-2</v>
      </c>
      <c r="BK863" s="131">
        <f t="shared" si="1358"/>
        <v>7.8778741047870332E-2</v>
      </c>
      <c r="BL863" s="132">
        <f t="shared" si="1358"/>
        <v>3.6986640277090546E-2</v>
      </c>
      <c r="BM863" s="133">
        <f t="shared" si="1358"/>
        <v>7.5972608177848358E-2</v>
      </c>
      <c r="BN863" s="130">
        <f t="shared" si="1358"/>
        <v>4.1618112202430495E-2</v>
      </c>
      <c r="BO863" s="131">
        <f t="shared" si="1358"/>
        <v>5.8460779477059695E-2</v>
      </c>
      <c r="BP863" s="132">
        <f t="shared" si="1358"/>
        <v>4.8395731467932475E-2</v>
      </c>
      <c r="BQ863" s="133">
        <f t="shared" si="1358"/>
        <v>7.9371795509980581E-2</v>
      </c>
      <c r="BR863" s="130">
        <f t="shared" si="1358"/>
        <v>4.8034934497816595E-2</v>
      </c>
      <c r="BS863" s="131">
        <f t="shared" si="1358"/>
        <v>2.5584255842558426E-2</v>
      </c>
      <c r="BT863" s="132">
        <f t="shared" si="1358"/>
        <v>6.6547347868532378E-2</v>
      </c>
      <c r="BU863" s="130">
        <f t="shared" si="1358"/>
        <v>3.3030370206162715E-2</v>
      </c>
      <c r="BV863" s="134">
        <f t="shared" si="1358"/>
        <v>5.5138589581630378E-2</v>
      </c>
      <c r="BW863" s="135">
        <f t="shared" si="1358"/>
        <v>4.6790409899458624E-2</v>
      </c>
      <c r="BX863" s="130">
        <f t="shared" si="1358"/>
        <v>5.877812741198124E-2</v>
      </c>
      <c r="BY863" s="131">
        <f t="shared" si="1358"/>
        <v>5.2306386189982075E-2</v>
      </c>
      <c r="BZ863" s="132">
        <f t="shared" si="1358"/>
        <v>4.9091847749565869E-2</v>
      </c>
      <c r="CA863" s="133">
        <f t="shared" si="1358"/>
        <v>4.5611345343043314E-2</v>
      </c>
      <c r="CB863" s="130">
        <f t="shared" si="1358"/>
        <v>6.6949942999274537E-2</v>
      </c>
      <c r="CC863" s="131">
        <f t="shared" si="1358"/>
        <v>2.9040724748116163E-2</v>
      </c>
      <c r="CD863" s="132">
        <f t="shared" si="1358"/>
        <v>9.6832375154999442E-2</v>
      </c>
      <c r="CE863" s="133">
        <f t="shared" si="1358"/>
        <v>3.9584642349284035E-2</v>
      </c>
      <c r="CF863" s="130">
        <f t="shared" si="1358"/>
        <v>6.1203658337416297E-2</v>
      </c>
      <c r="CG863" s="131">
        <f t="shared" si="1358"/>
        <v>4.8359781722386003E-2</v>
      </c>
      <c r="CH863" s="132">
        <f t="shared" si="1358"/>
        <v>4.7603462069968724E-2</v>
      </c>
      <c r="CI863" s="130">
        <f t="shared" si="1358"/>
        <v>6.1289450142509416E-2</v>
      </c>
      <c r="CJ863" s="136">
        <f t="shared" si="1358"/>
        <v>5.3200767486481775E-2</v>
      </c>
      <c r="CK863" s="137">
        <f t="shared" si="1358"/>
        <v>5.6136311880184302E-2</v>
      </c>
    </row>
    <row r="864" spans="1:89">
      <c r="A864" s="147" t="s">
        <v>34</v>
      </c>
      <c r="B864" s="206">
        <v>372</v>
      </c>
      <c r="C864" s="200">
        <v>2089</v>
      </c>
      <c r="D864" s="201">
        <v>222</v>
      </c>
      <c r="E864" s="202">
        <v>1185</v>
      </c>
      <c r="F864" s="199">
        <v>143</v>
      </c>
      <c r="G864" s="203">
        <v>359</v>
      </c>
      <c r="H864" s="201">
        <v>492</v>
      </c>
      <c r="I864" s="202">
        <v>1944</v>
      </c>
      <c r="J864" s="199">
        <v>149</v>
      </c>
      <c r="K864" s="200">
        <v>141</v>
      </c>
      <c r="L864" s="201">
        <v>412</v>
      </c>
      <c r="M864" s="199">
        <v>477</v>
      </c>
      <c r="N864" s="204">
        <v>1029</v>
      </c>
      <c r="O864" s="207">
        <v>1513</v>
      </c>
      <c r="P864" s="199">
        <v>559</v>
      </c>
      <c r="Q864" s="200">
        <v>1287</v>
      </c>
      <c r="R864" s="201">
        <v>733</v>
      </c>
      <c r="S864" s="202">
        <v>1221</v>
      </c>
      <c r="T864" s="199">
        <v>519</v>
      </c>
      <c r="U864" s="203">
        <v>320</v>
      </c>
      <c r="V864" s="201">
        <v>2336</v>
      </c>
      <c r="W864" s="208">
        <v>1201</v>
      </c>
      <c r="X864" s="199">
        <v>889</v>
      </c>
      <c r="Y864" s="203">
        <v>845</v>
      </c>
      <c r="Z864" s="201">
        <v>1758</v>
      </c>
      <c r="AA864" s="199">
        <v>3140</v>
      </c>
      <c r="AB864" s="173">
        <f t="shared" si="1340"/>
        <v>9613</v>
      </c>
      <c r="AC864" s="174">
        <f t="shared" si="1335"/>
        <v>15722</v>
      </c>
      <c r="BI864" s="147" t="s">
        <v>34</v>
      </c>
      <c r="BJ864" s="130">
        <f t="shared" ref="BJ864:CK864" si="1359">B864/B870</f>
        <v>6.4983841383526942E-3</v>
      </c>
      <c r="BK864" s="131">
        <f t="shared" si="1359"/>
        <v>6.0570036823334977E-2</v>
      </c>
      <c r="BL864" s="132">
        <f t="shared" si="1359"/>
        <v>9.1538842157347852E-3</v>
      </c>
      <c r="BM864" s="133">
        <f t="shared" si="1359"/>
        <v>5.8803096466851924E-2</v>
      </c>
      <c r="BN864" s="130">
        <f t="shared" si="1359"/>
        <v>1.1902780089895123E-2</v>
      </c>
      <c r="BO864" s="131">
        <f t="shared" si="1359"/>
        <v>4.4277257030093733E-2</v>
      </c>
      <c r="BP864" s="132">
        <f t="shared" si="1359"/>
        <v>1.7559513187479923E-2</v>
      </c>
      <c r="BQ864" s="133">
        <f t="shared" si="1359"/>
        <v>4.8384688137786847E-2</v>
      </c>
      <c r="BR864" s="130">
        <f t="shared" si="1359"/>
        <v>2.323767935121647E-2</v>
      </c>
      <c r="BS864" s="131">
        <f t="shared" si="1359"/>
        <v>1.7343173431734318E-2</v>
      </c>
      <c r="BT864" s="132">
        <f t="shared" si="1359"/>
        <v>3.3517735112268139E-2</v>
      </c>
      <c r="BU864" s="130">
        <f t="shared" si="1359"/>
        <v>2.1148304145422302E-2</v>
      </c>
      <c r="BV864" s="134">
        <f t="shared" si="1359"/>
        <v>3.8232889945753142E-2</v>
      </c>
      <c r="BW864" s="135">
        <f t="shared" si="1359"/>
        <v>4.1790962324605017E-2</v>
      </c>
      <c r="BX864" s="130">
        <f t="shared" si="1359"/>
        <v>3.3188861841714656E-2</v>
      </c>
      <c r="BY864" s="131">
        <f t="shared" si="1359"/>
        <v>6.0701820582963868E-2</v>
      </c>
      <c r="BZ864" s="132">
        <f t="shared" si="1359"/>
        <v>3.4401839770967287E-2</v>
      </c>
      <c r="CA864" s="133">
        <f t="shared" si="1359"/>
        <v>5.1999488948511564E-2</v>
      </c>
      <c r="CB864" s="130">
        <f t="shared" si="1359"/>
        <v>5.3787957301274746E-2</v>
      </c>
      <c r="CC864" s="131">
        <f t="shared" si="1359"/>
        <v>2.7093387520108373E-2</v>
      </c>
      <c r="CD864" s="132">
        <f t="shared" si="1359"/>
        <v>8.7776650509149665E-2</v>
      </c>
      <c r="CE864" s="133">
        <f t="shared" si="1359"/>
        <v>3.9716921855881479E-2</v>
      </c>
      <c r="CF864" s="130">
        <f t="shared" si="1359"/>
        <v>3.6297566552343626E-2</v>
      </c>
      <c r="CG864" s="131">
        <f t="shared" si="1359"/>
        <v>5.3001317192498273E-2</v>
      </c>
      <c r="CH864" s="132">
        <f t="shared" si="1359"/>
        <v>3.1965961160811698E-2</v>
      </c>
      <c r="CI864" s="130">
        <f t="shared" si="1359"/>
        <v>6.5325483179728291E-2</v>
      </c>
      <c r="CJ864" s="136">
        <f t="shared" si="1359"/>
        <v>2.994256310582841E-2</v>
      </c>
      <c r="CK864" s="137">
        <f t="shared" si="1359"/>
        <v>4.9045573513768134E-2</v>
      </c>
    </row>
    <row r="865" spans="1:89">
      <c r="A865" s="138" t="s">
        <v>35</v>
      </c>
      <c r="B865" s="209">
        <v>1</v>
      </c>
      <c r="C865" s="193">
        <v>1630</v>
      </c>
      <c r="D865" s="194">
        <v>4</v>
      </c>
      <c r="E865" s="195">
        <v>648</v>
      </c>
      <c r="F865" s="192">
        <v>5</v>
      </c>
      <c r="G865" s="196">
        <v>207</v>
      </c>
      <c r="H865" s="194">
        <v>15</v>
      </c>
      <c r="I865" s="195">
        <v>1174</v>
      </c>
      <c r="J865" s="192">
        <v>22</v>
      </c>
      <c r="K865" s="193">
        <v>88</v>
      </c>
      <c r="L865" s="194">
        <v>67</v>
      </c>
      <c r="M865" s="192">
        <v>125</v>
      </c>
      <c r="N865" s="197">
        <v>108</v>
      </c>
      <c r="O865" s="210">
        <v>321</v>
      </c>
      <c r="P865" s="192">
        <v>133</v>
      </c>
      <c r="Q865" s="193">
        <v>247</v>
      </c>
      <c r="R865" s="194">
        <v>102</v>
      </c>
      <c r="S865" s="195">
        <v>106</v>
      </c>
      <c r="T865" s="192">
        <v>63</v>
      </c>
      <c r="U865" s="196">
        <v>5</v>
      </c>
      <c r="V865" s="194">
        <v>76</v>
      </c>
      <c r="W865" s="211">
        <v>35</v>
      </c>
      <c r="X865" s="192">
        <v>93</v>
      </c>
      <c r="Y865" s="196">
        <v>9</v>
      </c>
      <c r="Z865" s="194">
        <v>20</v>
      </c>
      <c r="AA865" s="192">
        <v>119</v>
      </c>
      <c r="AB865" s="173">
        <f t="shared" si="1340"/>
        <v>709</v>
      </c>
      <c r="AC865" s="174">
        <f t="shared" si="1335"/>
        <v>4714</v>
      </c>
      <c r="BI865" s="138" t="s">
        <v>35</v>
      </c>
      <c r="BJ865" s="130">
        <f t="shared" ref="BJ865:CK865" si="1360">B865/B870</f>
        <v>1.7468774565464234E-5</v>
      </c>
      <c r="BK865" s="131">
        <f t="shared" si="1360"/>
        <v>4.7261445678332223E-2</v>
      </c>
      <c r="BL865" s="132">
        <f t="shared" si="1360"/>
        <v>1.6493485073396007E-4</v>
      </c>
      <c r="BM865" s="133">
        <f t="shared" si="1360"/>
        <v>3.2155617308455738E-2</v>
      </c>
      <c r="BN865" s="130">
        <f t="shared" si="1360"/>
        <v>4.16181122024305E-4</v>
      </c>
      <c r="BO865" s="131">
        <f t="shared" si="1360"/>
        <v>2.5530340404538727E-2</v>
      </c>
      <c r="BP865" s="132">
        <f t="shared" si="1360"/>
        <v>5.3535101181341233E-4</v>
      </c>
      <c r="BQ865" s="133">
        <f t="shared" si="1360"/>
        <v>2.9219971128478271E-2</v>
      </c>
      <c r="BR865" s="130">
        <f t="shared" si="1360"/>
        <v>3.4310667498440423E-3</v>
      </c>
      <c r="BS865" s="131">
        <f t="shared" si="1360"/>
        <v>1.0824108241082412E-2</v>
      </c>
      <c r="BT865" s="132">
        <f t="shared" si="1360"/>
        <v>5.4506996420436056E-3</v>
      </c>
      <c r="BU865" s="130">
        <f t="shared" si="1360"/>
        <v>5.5420084238528046E-3</v>
      </c>
      <c r="BV865" s="134">
        <f t="shared" si="1360"/>
        <v>4.0127814520323993E-3</v>
      </c>
      <c r="BW865" s="135">
        <f t="shared" si="1360"/>
        <v>8.8664235996022533E-3</v>
      </c>
      <c r="BX865" s="130">
        <f t="shared" si="1360"/>
        <v>7.8964555008015202E-3</v>
      </c>
      <c r="BY865" s="131">
        <f t="shared" si="1360"/>
        <v>1.1649844354306197E-2</v>
      </c>
      <c r="BZ865" s="132">
        <f t="shared" si="1360"/>
        <v>4.7871591495752567E-3</v>
      </c>
      <c r="CA865" s="133">
        <f t="shared" si="1360"/>
        <v>4.5142881478642304E-3</v>
      </c>
      <c r="CB865" s="130">
        <f t="shared" si="1360"/>
        <v>6.5291740076691886E-3</v>
      </c>
      <c r="CC865" s="131">
        <f t="shared" si="1360"/>
        <v>4.2333418000169333E-4</v>
      </c>
      <c r="CD865" s="132">
        <f t="shared" si="1360"/>
        <v>2.8557471912223349E-3</v>
      </c>
      <c r="CE865" s="133">
        <f t="shared" si="1360"/>
        <v>1.1574456827276034E-3</v>
      </c>
      <c r="CF865" s="130">
        <f t="shared" si="1360"/>
        <v>3.7971582557569817E-3</v>
      </c>
      <c r="CG865" s="131">
        <f t="shared" si="1360"/>
        <v>5.6451107068933076E-4</v>
      </c>
      <c r="CH865" s="132">
        <f t="shared" si="1360"/>
        <v>3.6366281184086114E-4</v>
      </c>
      <c r="CI865" s="130">
        <f t="shared" si="1360"/>
        <v>2.4757109867476648E-3</v>
      </c>
      <c r="CJ865" s="136">
        <f t="shared" si="1360"/>
        <v>2.2083925145149636E-3</v>
      </c>
      <c r="CK865" s="137">
        <f t="shared" si="1360"/>
        <v>1.4705561222739028E-2</v>
      </c>
    </row>
    <row r="866" spans="1:89">
      <c r="A866" s="147" t="s">
        <v>36</v>
      </c>
      <c r="B866" s="206"/>
      <c r="C866" s="200"/>
      <c r="D866" s="201"/>
      <c r="E866" s="202"/>
      <c r="F866" s="199"/>
      <c r="G866" s="203"/>
      <c r="H866" s="201"/>
      <c r="I866" s="202"/>
      <c r="J866" s="199"/>
      <c r="K866" s="203"/>
      <c r="L866" s="201"/>
      <c r="M866" s="199"/>
      <c r="N866" s="204"/>
      <c r="O866" s="207"/>
      <c r="P866" s="199"/>
      <c r="Q866" s="203"/>
      <c r="R866" s="201"/>
      <c r="S866" s="202"/>
      <c r="T866" s="199"/>
      <c r="U866" s="203"/>
      <c r="V866" s="201"/>
      <c r="W866" s="202"/>
      <c r="X866" s="199"/>
      <c r="Y866" s="203"/>
      <c r="Z866" s="201"/>
      <c r="AA866" s="199"/>
      <c r="AB866" s="173">
        <f t="shared" si="1340"/>
        <v>0</v>
      </c>
      <c r="AC866" s="174">
        <f t="shared" si="1335"/>
        <v>0</v>
      </c>
      <c r="BI866" s="147" t="s">
        <v>36</v>
      </c>
      <c r="BJ866" s="130">
        <f t="shared" ref="BJ866:CK866" si="1361">B866/B870</f>
        <v>0</v>
      </c>
      <c r="BK866" s="131">
        <f t="shared" si="1361"/>
        <v>0</v>
      </c>
      <c r="BL866" s="132">
        <f t="shared" si="1361"/>
        <v>0</v>
      </c>
      <c r="BM866" s="133">
        <f t="shared" si="1361"/>
        <v>0</v>
      </c>
      <c r="BN866" s="130">
        <f t="shared" si="1361"/>
        <v>0</v>
      </c>
      <c r="BO866" s="131">
        <f t="shared" si="1361"/>
        <v>0</v>
      </c>
      <c r="BP866" s="132">
        <f t="shared" si="1361"/>
        <v>0</v>
      </c>
      <c r="BQ866" s="133">
        <f t="shared" si="1361"/>
        <v>0</v>
      </c>
      <c r="BR866" s="130">
        <f t="shared" si="1361"/>
        <v>0</v>
      </c>
      <c r="BS866" s="131">
        <f t="shared" si="1361"/>
        <v>0</v>
      </c>
      <c r="BT866" s="132">
        <f t="shared" si="1361"/>
        <v>0</v>
      </c>
      <c r="BU866" s="130">
        <f t="shared" si="1361"/>
        <v>0</v>
      </c>
      <c r="BV866" s="134">
        <f t="shared" si="1361"/>
        <v>0</v>
      </c>
      <c r="BW866" s="135">
        <f t="shared" si="1361"/>
        <v>0</v>
      </c>
      <c r="BX866" s="130">
        <f t="shared" si="1361"/>
        <v>0</v>
      </c>
      <c r="BY866" s="131">
        <f t="shared" si="1361"/>
        <v>0</v>
      </c>
      <c r="BZ866" s="132">
        <f t="shared" si="1361"/>
        <v>0</v>
      </c>
      <c r="CA866" s="133">
        <f t="shared" si="1361"/>
        <v>0</v>
      </c>
      <c r="CB866" s="130">
        <f t="shared" si="1361"/>
        <v>0</v>
      </c>
      <c r="CC866" s="131">
        <f t="shared" si="1361"/>
        <v>0</v>
      </c>
      <c r="CD866" s="132">
        <f t="shared" si="1361"/>
        <v>0</v>
      </c>
      <c r="CE866" s="133">
        <f t="shared" si="1361"/>
        <v>0</v>
      </c>
      <c r="CF866" s="130">
        <f t="shared" si="1361"/>
        <v>0</v>
      </c>
      <c r="CG866" s="131">
        <f t="shared" si="1361"/>
        <v>0</v>
      </c>
      <c r="CH866" s="132">
        <f t="shared" si="1361"/>
        <v>0</v>
      </c>
      <c r="CI866" s="130">
        <f t="shared" si="1361"/>
        <v>0</v>
      </c>
      <c r="CJ866" s="136">
        <f t="shared" si="1361"/>
        <v>0</v>
      </c>
      <c r="CK866" s="137">
        <f t="shared" si="1361"/>
        <v>0</v>
      </c>
    </row>
    <row r="867" spans="1:89">
      <c r="A867" s="138" t="s">
        <v>37</v>
      </c>
      <c r="B867" s="60"/>
      <c r="C867" s="61"/>
      <c r="D867" s="140"/>
      <c r="E867" s="141"/>
      <c r="F867" s="139"/>
      <c r="G867" s="142"/>
      <c r="H867" s="140"/>
      <c r="I867" s="141"/>
      <c r="J867" s="139"/>
      <c r="K867" s="142"/>
      <c r="L867" s="140"/>
      <c r="M867" s="139"/>
      <c r="N867" s="143"/>
      <c r="O867" s="144"/>
      <c r="P867" s="139"/>
      <c r="Q867" s="142"/>
      <c r="R867" s="140"/>
      <c r="S867" s="141"/>
      <c r="T867" s="139"/>
      <c r="U867" s="142"/>
      <c r="V867" s="140"/>
      <c r="W867" s="141"/>
      <c r="X867" s="139"/>
      <c r="Y867" s="142"/>
      <c r="Z867" s="145"/>
      <c r="AA867" s="146"/>
      <c r="AB867" s="173"/>
      <c r="AC867" s="174"/>
      <c r="BI867" s="138" t="s">
        <v>37</v>
      </c>
      <c r="BJ867" s="130">
        <f t="shared" ref="BJ867:CK867" si="1362">B867/B870</f>
        <v>0</v>
      </c>
      <c r="BK867" s="131">
        <f t="shared" si="1362"/>
        <v>0</v>
      </c>
      <c r="BL867" s="132">
        <f t="shared" si="1362"/>
        <v>0</v>
      </c>
      <c r="BM867" s="133">
        <f t="shared" si="1362"/>
        <v>0</v>
      </c>
      <c r="BN867" s="130">
        <f t="shared" si="1362"/>
        <v>0</v>
      </c>
      <c r="BO867" s="131">
        <f t="shared" si="1362"/>
        <v>0</v>
      </c>
      <c r="BP867" s="132">
        <f t="shared" si="1362"/>
        <v>0</v>
      </c>
      <c r="BQ867" s="133">
        <f t="shared" si="1362"/>
        <v>0</v>
      </c>
      <c r="BR867" s="130">
        <f t="shared" si="1362"/>
        <v>0</v>
      </c>
      <c r="BS867" s="131">
        <f t="shared" si="1362"/>
        <v>0</v>
      </c>
      <c r="BT867" s="132">
        <f t="shared" si="1362"/>
        <v>0</v>
      </c>
      <c r="BU867" s="130">
        <f t="shared" si="1362"/>
        <v>0</v>
      </c>
      <c r="BV867" s="134">
        <f t="shared" si="1362"/>
        <v>0</v>
      </c>
      <c r="BW867" s="135">
        <f t="shared" si="1362"/>
        <v>0</v>
      </c>
      <c r="BX867" s="130">
        <f t="shared" si="1362"/>
        <v>0</v>
      </c>
      <c r="BY867" s="131">
        <f t="shared" si="1362"/>
        <v>0</v>
      </c>
      <c r="BZ867" s="132">
        <f t="shared" si="1362"/>
        <v>0</v>
      </c>
      <c r="CA867" s="133">
        <f t="shared" si="1362"/>
        <v>0</v>
      </c>
      <c r="CB867" s="130">
        <f t="shared" si="1362"/>
        <v>0</v>
      </c>
      <c r="CC867" s="131">
        <f t="shared" si="1362"/>
        <v>0</v>
      </c>
      <c r="CD867" s="132">
        <f t="shared" si="1362"/>
        <v>0</v>
      </c>
      <c r="CE867" s="133">
        <f t="shared" si="1362"/>
        <v>0</v>
      </c>
      <c r="CF867" s="130">
        <f t="shared" si="1362"/>
        <v>0</v>
      </c>
      <c r="CG867" s="131">
        <f t="shared" si="1362"/>
        <v>0</v>
      </c>
      <c r="CH867" s="132">
        <f t="shared" si="1362"/>
        <v>0</v>
      </c>
      <c r="CI867" s="130">
        <f t="shared" si="1362"/>
        <v>0</v>
      </c>
      <c r="CJ867" s="136">
        <f t="shared" si="1362"/>
        <v>0</v>
      </c>
      <c r="CK867" s="137">
        <f t="shared" si="1362"/>
        <v>0</v>
      </c>
    </row>
    <row r="868" spans="1:89">
      <c r="A868" s="147" t="s">
        <v>38</v>
      </c>
      <c r="B868" s="58"/>
      <c r="C868" s="59"/>
      <c r="D868" s="153"/>
      <c r="E868" s="150"/>
      <c r="F868" s="151"/>
      <c r="G868" s="152"/>
      <c r="H868" s="153"/>
      <c r="I868" s="150"/>
      <c r="J868" s="151"/>
      <c r="K868" s="152"/>
      <c r="L868" s="153"/>
      <c r="M868" s="151"/>
      <c r="N868" s="155"/>
      <c r="O868" s="154"/>
      <c r="P868" s="151"/>
      <c r="Q868" s="152"/>
      <c r="R868" s="153"/>
      <c r="S868" s="150"/>
      <c r="T868" s="151"/>
      <c r="U868" s="152"/>
      <c r="V868" s="153"/>
      <c r="W868" s="150"/>
      <c r="X868" s="151"/>
      <c r="Y868" s="152"/>
      <c r="Z868" s="149"/>
      <c r="AA868" s="148"/>
      <c r="AB868" s="173"/>
      <c r="AC868" s="174"/>
      <c r="BI868" s="147" t="s">
        <v>38</v>
      </c>
      <c r="BJ868" s="130">
        <f t="shared" ref="BJ868:CK868" si="1363">B868/B870</f>
        <v>0</v>
      </c>
      <c r="BK868" s="131">
        <f t="shared" si="1363"/>
        <v>0</v>
      </c>
      <c r="BL868" s="132">
        <f t="shared" si="1363"/>
        <v>0</v>
      </c>
      <c r="BM868" s="133">
        <f t="shared" si="1363"/>
        <v>0</v>
      </c>
      <c r="BN868" s="130">
        <f t="shared" si="1363"/>
        <v>0</v>
      </c>
      <c r="BO868" s="131">
        <f t="shared" si="1363"/>
        <v>0</v>
      </c>
      <c r="BP868" s="132">
        <f t="shared" si="1363"/>
        <v>0</v>
      </c>
      <c r="BQ868" s="133">
        <f t="shared" si="1363"/>
        <v>0</v>
      </c>
      <c r="BR868" s="130">
        <f t="shared" si="1363"/>
        <v>0</v>
      </c>
      <c r="BS868" s="131">
        <f t="shared" si="1363"/>
        <v>0</v>
      </c>
      <c r="BT868" s="132">
        <f t="shared" si="1363"/>
        <v>0</v>
      </c>
      <c r="BU868" s="130">
        <f t="shared" si="1363"/>
        <v>0</v>
      </c>
      <c r="BV868" s="134">
        <f t="shared" si="1363"/>
        <v>0</v>
      </c>
      <c r="BW868" s="135">
        <f t="shared" si="1363"/>
        <v>0</v>
      </c>
      <c r="BX868" s="130">
        <f t="shared" si="1363"/>
        <v>0</v>
      </c>
      <c r="BY868" s="131">
        <f t="shared" si="1363"/>
        <v>0</v>
      </c>
      <c r="BZ868" s="132">
        <f t="shared" si="1363"/>
        <v>0</v>
      </c>
      <c r="CA868" s="133">
        <f t="shared" si="1363"/>
        <v>0</v>
      </c>
      <c r="CB868" s="130">
        <f t="shared" si="1363"/>
        <v>0</v>
      </c>
      <c r="CC868" s="131">
        <f t="shared" si="1363"/>
        <v>0</v>
      </c>
      <c r="CD868" s="132">
        <f t="shared" si="1363"/>
        <v>0</v>
      </c>
      <c r="CE868" s="133">
        <f t="shared" si="1363"/>
        <v>0</v>
      </c>
      <c r="CF868" s="130">
        <f t="shared" si="1363"/>
        <v>0</v>
      </c>
      <c r="CG868" s="131">
        <f t="shared" si="1363"/>
        <v>0</v>
      </c>
      <c r="CH868" s="132">
        <f t="shared" si="1363"/>
        <v>0</v>
      </c>
      <c r="CI868" s="130">
        <f t="shared" si="1363"/>
        <v>0</v>
      </c>
      <c r="CJ868" s="136">
        <f t="shared" si="1363"/>
        <v>0</v>
      </c>
      <c r="CK868" s="137">
        <f t="shared" si="1363"/>
        <v>0</v>
      </c>
    </row>
    <row r="869" spans="1:89" ht="14" thickBot="1">
      <c r="A869" s="138" t="s">
        <v>39</v>
      </c>
      <c r="B869" s="60"/>
      <c r="C869" s="61"/>
      <c r="D869" s="140"/>
      <c r="E869" s="141"/>
      <c r="F869" s="139"/>
      <c r="G869" s="142"/>
      <c r="H869" s="140"/>
      <c r="I869" s="141"/>
      <c r="J869" s="139"/>
      <c r="K869" s="142"/>
      <c r="L869" s="140"/>
      <c r="M869" s="139"/>
      <c r="N869" s="143"/>
      <c r="O869" s="144"/>
      <c r="P869" s="139"/>
      <c r="Q869" s="142"/>
      <c r="R869" s="140"/>
      <c r="S869" s="141"/>
      <c r="T869" s="139"/>
      <c r="U869" s="142"/>
      <c r="V869" s="140"/>
      <c r="W869" s="141"/>
      <c r="X869" s="139"/>
      <c r="Y869" s="142"/>
      <c r="Z869" s="145"/>
      <c r="AA869" s="146"/>
      <c r="AB869" s="173"/>
      <c r="AC869" s="174"/>
      <c r="BI869" s="138" t="s">
        <v>39</v>
      </c>
      <c r="BJ869" s="130">
        <f t="shared" ref="BJ869:CK869" si="1364">B869/B870</f>
        <v>0</v>
      </c>
      <c r="BK869" s="131">
        <f t="shared" si="1364"/>
        <v>0</v>
      </c>
      <c r="BL869" s="132">
        <f t="shared" si="1364"/>
        <v>0</v>
      </c>
      <c r="BM869" s="133">
        <f t="shared" si="1364"/>
        <v>0</v>
      </c>
      <c r="BN869" s="130">
        <f t="shared" si="1364"/>
        <v>0</v>
      </c>
      <c r="BO869" s="131">
        <f t="shared" si="1364"/>
        <v>0</v>
      </c>
      <c r="BP869" s="132">
        <f t="shared" si="1364"/>
        <v>0</v>
      </c>
      <c r="BQ869" s="133">
        <f t="shared" si="1364"/>
        <v>0</v>
      </c>
      <c r="BR869" s="130">
        <f t="shared" si="1364"/>
        <v>0</v>
      </c>
      <c r="BS869" s="131">
        <f t="shared" si="1364"/>
        <v>0</v>
      </c>
      <c r="BT869" s="132">
        <f t="shared" si="1364"/>
        <v>0</v>
      </c>
      <c r="BU869" s="130">
        <f t="shared" si="1364"/>
        <v>0</v>
      </c>
      <c r="BV869" s="134">
        <f t="shared" si="1364"/>
        <v>0</v>
      </c>
      <c r="BW869" s="135">
        <f t="shared" si="1364"/>
        <v>0</v>
      </c>
      <c r="BX869" s="130">
        <f t="shared" si="1364"/>
        <v>0</v>
      </c>
      <c r="BY869" s="131">
        <f t="shared" si="1364"/>
        <v>0</v>
      </c>
      <c r="BZ869" s="132">
        <f t="shared" si="1364"/>
        <v>0</v>
      </c>
      <c r="CA869" s="133">
        <f t="shared" si="1364"/>
        <v>0</v>
      </c>
      <c r="CB869" s="130">
        <f t="shared" si="1364"/>
        <v>0</v>
      </c>
      <c r="CC869" s="131">
        <f t="shared" si="1364"/>
        <v>0</v>
      </c>
      <c r="CD869" s="132">
        <f t="shared" si="1364"/>
        <v>0</v>
      </c>
      <c r="CE869" s="133">
        <f t="shared" si="1364"/>
        <v>0</v>
      </c>
      <c r="CF869" s="130">
        <f t="shared" si="1364"/>
        <v>0</v>
      </c>
      <c r="CG869" s="131">
        <f t="shared" si="1364"/>
        <v>0</v>
      </c>
      <c r="CH869" s="132">
        <f t="shared" si="1364"/>
        <v>0</v>
      </c>
      <c r="CI869" s="130">
        <f t="shared" si="1364"/>
        <v>0</v>
      </c>
      <c r="CJ869" s="136">
        <f t="shared" si="1364"/>
        <v>0</v>
      </c>
      <c r="CK869" s="137">
        <f t="shared" si="1364"/>
        <v>0</v>
      </c>
    </row>
    <row r="870" spans="1:89" ht="15" thickTop="1" thickBot="1">
      <c r="A870" s="243" t="s">
        <v>13</v>
      </c>
      <c r="B870" s="281">
        <f>SUM(B846:B869)</f>
        <v>57245</v>
      </c>
      <c r="C870" s="276">
        <f t="shared" ref="C870" si="1365">SUM(C846:C869)</f>
        <v>34489</v>
      </c>
      <c r="D870" s="20">
        <f t="shared" ref="D870" si="1366">SUM(D846:D869)</f>
        <v>24252</v>
      </c>
      <c r="E870" s="277">
        <f t="shared" ref="E870" si="1367">SUM(E846:E869)</f>
        <v>20152</v>
      </c>
      <c r="F870" s="278">
        <f t="shared" ref="F870" si="1368">SUM(F846:F869)</f>
        <v>12014</v>
      </c>
      <c r="G870" s="279">
        <f t="shared" ref="G870" si="1369">SUM(G846:G869)</f>
        <v>8108</v>
      </c>
      <c r="H870" s="20">
        <f t="shared" ref="H870" si="1370">SUM(H846:H869)</f>
        <v>28019</v>
      </c>
      <c r="I870" s="277">
        <f t="shared" ref="I870" si="1371">SUM(I846:I869)</f>
        <v>40178</v>
      </c>
      <c r="J870" s="278">
        <f t="shared" ref="J870" si="1372">SUM(J846:J869)</f>
        <v>6412</v>
      </c>
      <c r="K870" s="279">
        <f t="shared" ref="K870" si="1373">SUM(K846:K869)</f>
        <v>8130</v>
      </c>
      <c r="L870" s="20">
        <f t="shared" ref="L870" si="1374">SUM(L846:L869)</f>
        <v>12292</v>
      </c>
      <c r="M870" s="278">
        <f t="shared" ref="M870" si="1375">SUM(M846:M869)</f>
        <v>22555</v>
      </c>
      <c r="N870" s="22">
        <f t="shared" ref="N870" si="1376">SUM(N846:N869)</f>
        <v>26914</v>
      </c>
      <c r="O870" s="21">
        <f t="shared" ref="O870" si="1377">SUM(O846:O869)</f>
        <v>36204</v>
      </c>
      <c r="P870" s="278">
        <f t="shared" ref="P870" si="1378">SUM(P846:P869)</f>
        <v>16843</v>
      </c>
      <c r="Q870" s="279">
        <f t="shared" ref="Q870" si="1379">SUM(Q846:Q869)</f>
        <v>21202</v>
      </c>
      <c r="R870" s="20">
        <f t="shared" ref="R870" si="1380">SUM(R846:R869)</f>
        <v>21307</v>
      </c>
      <c r="S870" s="277">
        <f t="shared" ref="S870" si="1381">SUM(S846:S869)</f>
        <v>23481</v>
      </c>
      <c r="T870" s="278">
        <f t="shared" ref="T870" si="1382">SUM(T846:T869)</f>
        <v>9649</v>
      </c>
      <c r="U870" s="279">
        <f t="shared" ref="U870" si="1383">SUM(U846:U869)</f>
        <v>11811</v>
      </c>
      <c r="V870" s="20">
        <f t="shared" ref="V870" si="1384">SUM(V846:V869)</f>
        <v>26613</v>
      </c>
      <c r="W870" s="277">
        <f t="shared" ref="W870" si="1385">SUM(W846:W869)</f>
        <v>30239</v>
      </c>
      <c r="X870" s="278">
        <f t="shared" ref="X870" si="1386">SUM(X846:X869)</f>
        <v>24492</v>
      </c>
      <c r="Y870" s="279">
        <f t="shared" ref="Y870" si="1387">SUM(Y846:Y869)</f>
        <v>15943</v>
      </c>
      <c r="Z870" s="20">
        <f t="shared" ref="Z870" si="1388">SUM(Z846:Z869)</f>
        <v>54996</v>
      </c>
      <c r="AA870" s="277">
        <f t="shared" ref="AA870" si="1389">SUM(AA846:AA869)</f>
        <v>48067</v>
      </c>
      <c r="AB870" s="175">
        <f>SUM(AB846:AB869)</f>
        <v>321048</v>
      </c>
      <c r="AC870" s="176">
        <f>SUM(AC846:AC869)</f>
        <v>320559</v>
      </c>
      <c r="BI870" s="242" t="s">
        <v>13</v>
      </c>
      <c r="BJ870" s="156">
        <f>SUM(BJ846:BJ869)</f>
        <v>1</v>
      </c>
      <c r="BK870" s="157">
        <f t="shared" ref="BK870:CK870" si="1390">SUM(BK846:BK869)</f>
        <v>1</v>
      </c>
      <c r="BL870" s="156">
        <f t="shared" si="1390"/>
        <v>0.99999999999999989</v>
      </c>
      <c r="BM870" s="157">
        <f t="shared" si="1390"/>
        <v>1</v>
      </c>
      <c r="BN870" s="156">
        <f t="shared" si="1390"/>
        <v>1</v>
      </c>
      <c r="BO870" s="157">
        <f t="shared" si="1390"/>
        <v>1</v>
      </c>
      <c r="BP870" s="156">
        <f t="shared" si="1390"/>
        <v>1</v>
      </c>
      <c r="BQ870" s="157">
        <f t="shared" si="1390"/>
        <v>1</v>
      </c>
      <c r="BR870" s="156">
        <f t="shared" si="1390"/>
        <v>1</v>
      </c>
      <c r="BS870" s="157">
        <f t="shared" si="1390"/>
        <v>1.0000000000000002</v>
      </c>
      <c r="BT870" s="156">
        <f t="shared" si="1390"/>
        <v>1.0000000000000002</v>
      </c>
      <c r="BU870" s="157">
        <f t="shared" si="1390"/>
        <v>1</v>
      </c>
      <c r="BV870" s="156">
        <f t="shared" si="1390"/>
        <v>1.0000000000000002</v>
      </c>
      <c r="BW870" s="157">
        <f t="shared" si="1390"/>
        <v>0.99999999999999978</v>
      </c>
      <c r="BX870" s="156">
        <f t="shared" si="1390"/>
        <v>1</v>
      </c>
      <c r="BY870" s="157">
        <f t="shared" si="1390"/>
        <v>1.0000000000000002</v>
      </c>
      <c r="BZ870" s="156">
        <f t="shared" si="1390"/>
        <v>1</v>
      </c>
      <c r="CA870" s="157">
        <f t="shared" si="1390"/>
        <v>1</v>
      </c>
      <c r="CB870" s="156">
        <f t="shared" si="1390"/>
        <v>1</v>
      </c>
      <c r="CC870" s="157">
        <f t="shared" si="1390"/>
        <v>0.99999999999999989</v>
      </c>
      <c r="CD870" s="156">
        <f t="shared" si="1390"/>
        <v>1</v>
      </c>
      <c r="CE870" s="157">
        <f t="shared" si="1390"/>
        <v>0.99999999999999989</v>
      </c>
      <c r="CF870" s="156">
        <f t="shared" si="1390"/>
        <v>0.99999999999999989</v>
      </c>
      <c r="CG870" s="157">
        <f t="shared" si="1390"/>
        <v>0.99999999999999989</v>
      </c>
      <c r="CH870" s="156">
        <f t="shared" si="1390"/>
        <v>1</v>
      </c>
      <c r="CI870" s="157">
        <f t="shared" si="1390"/>
        <v>1</v>
      </c>
      <c r="CJ870" s="156">
        <f t="shared" si="1390"/>
        <v>1</v>
      </c>
      <c r="CK870" s="157">
        <f t="shared" si="1390"/>
        <v>1</v>
      </c>
    </row>
    <row r="871" spans="1:89" ht="14" thickTop="1">
      <c r="A871" s="190"/>
    </row>
    <row r="873" spans="1:89">
      <c r="A873" s="318">
        <f>+A842+1</f>
        <v>43553</v>
      </c>
      <c r="B873" s="318"/>
      <c r="C873" s="318"/>
      <c r="D873" s="318"/>
      <c r="BI873" s="317">
        <f>+BI811+2</f>
        <v>43553</v>
      </c>
      <c r="BJ873" s="317"/>
      <c r="BK873" s="317"/>
      <c r="BL873" s="317"/>
    </row>
    <row r="874" spans="1:89" ht="14" thickBot="1">
      <c r="AE874" s="246" t="s">
        <v>87</v>
      </c>
    </row>
    <row r="875" spans="1:89" ht="15" thickTop="1" thickBot="1">
      <c r="A875" s="315" t="s">
        <v>0</v>
      </c>
      <c r="B875" s="309" t="s">
        <v>1</v>
      </c>
      <c r="C875" s="310"/>
      <c r="D875" s="309" t="s">
        <v>2</v>
      </c>
      <c r="E875" s="310"/>
      <c r="F875" s="309" t="s">
        <v>3</v>
      </c>
      <c r="G875" s="310"/>
      <c r="H875" s="309" t="s">
        <v>4</v>
      </c>
      <c r="I875" s="310"/>
      <c r="J875" s="309" t="s">
        <v>5</v>
      </c>
      <c r="K875" s="310"/>
      <c r="L875" s="309" t="s">
        <v>6</v>
      </c>
      <c r="M875" s="310"/>
      <c r="N875" s="309" t="s">
        <v>7</v>
      </c>
      <c r="O875" s="310"/>
      <c r="P875" s="309" t="s">
        <v>8</v>
      </c>
      <c r="Q875" s="310"/>
      <c r="R875" s="309" t="s">
        <v>9</v>
      </c>
      <c r="S875" s="310"/>
      <c r="T875" s="309" t="s">
        <v>10</v>
      </c>
      <c r="U875" s="310"/>
      <c r="V875" s="309" t="s">
        <v>11</v>
      </c>
      <c r="W875" s="310"/>
      <c r="X875" s="309" t="s">
        <v>12</v>
      </c>
      <c r="Y875" s="310"/>
      <c r="Z875" s="311" t="s">
        <v>40</v>
      </c>
      <c r="AA875" s="312"/>
      <c r="AB875" s="313" t="s">
        <v>41</v>
      </c>
      <c r="AC875" s="314"/>
      <c r="AE875" s="315" t="s">
        <v>0</v>
      </c>
      <c r="AF875" s="309" t="s">
        <v>1</v>
      </c>
      <c r="AG875" s="310"/>
      <c r="AH875" s="309" t="s">
        <v>2</v>
      </c>
      <c r="AI875" s="310"/>
      <c r="AJ875" s="309" t="s">
        <v>3</v>
      </c>
      <c r="AK875" s="310"/>
      <c r="AL875" s="309" t="s">
        <v>4</v>
      </c>
      <c r="AM875" s="310"/>
      <c r="AN875" s="309" t="s">
        <v>5</v>
      </c>
      <c r="AO875" s="310"/>
      <c r="AP875" s="309" t="s">
        <v>6</v>
      </c>
      <c r="AQ875" s="310"/>
      <c r="AR875" s="309" t="s">
        <v>7</v>
      </c>
      <c r="AS875" s="310"/>
      <c r="AT875" s="309" t="s">
        <v>8</v>
      </c>
      <c r="AU875" s="310"/>
      <c r="AV875" s="309" t="s">
        <v>9</v>
      </c>
      <c r="AW875" s="310"/>
      <c r="AX875" s="309" t="s">
        <v>10</v>
      </c>
      <c r="AY875" s="310"/>
      <c r="AZ875" s="309" t="s">
        <v>11</v>
      </c>
      <c r="BA875" s="310"/>
      <c r="BB875" s="309" t="s">
        <v>12</v>
      </c>
      <c r="BC875" s="310"/>
      <c r="BD875" s="311" t="s">
        <v>40</v>
      </c>
      <c r="BE875" s="312"/>
      <c r="BF875" s="313" t="s">
        <v>41</v>
      </c>
      <c r="BG875" s="314"/>
      <c r="BI875" s="315" t="s">
        <v>0</v>
      </c>
      <c r="BJ875" s="309" t="s">
        <v>1</v>
      </c>
      <c r="BK875" s="310"/>
      <c r="BL875" s="309" t="s">
        <v>2</v>
      </c>
      <c r="BM875" s="310"/>
      <c r="BN875" s="309" t="s">
        <v>3</v>
      </c>
      <c r="BO875" s="310"/>
      <c r="BP875" s="309" t="s">
        <v>4</v>
      </c>
      <c r="BQ875" s="310"/>
      <c r="BR875" s="309" t="s">
        <v>5</v>
      </c>
      <c r="BS875" s="310"/>
      <c r="BT875" s="309" t="s">
        <v>6</v>
      </c>
      <c r="BU875" s="310"/>
      <c r="BV875" s="309" t="s">
        <v>7</v>
      </c>
      <c r="BW875" s="310"/>
      <c r="BX875" s="309" t="s">
        <v>8</v>
      </c>
      <c r="BY875" s="310"/>
      <c r="BZ875" s="309" t="s">
        <v>9</v>
      </c>
      <c r="CA875" s="310"/>
      <c r="CB875" s="309" t="s">
        <v>10</v>
      </c>
      <c r="CC875" s="310"/>
      <c r="CD875" s="309" t="s">
        <v>11</v>
      </c>
      <c r="CE875" s="310"/>
      <c r="CF875" s="309" t="s">
        <v>12</v>
      </c>
      <c r="CG875" s="310"/>
      <c r="CH875" s="311" t="s">
        <v>40</v>
      </c>
      <c r="CI875" s="312"/>
      <c r="CJ875" s="309" t="s">
        <v>41</v>
      </c>
      <c r="CK875" s="310"/>
    </row>
    <row r="876" spans="1:89" ht="15" thickTop="1" thickBot="1">
      <c r="A876" s="316"/>
      <c r="B876" s="117" t="s">
        <v>14</v>
      </c>
      <c r="C876" s="118" t="s">
        <v>15</v>
      </c>
      <c r="D876" s="119" t="s">
        <v>14</v>
      </c>
      <c r="E876" s="120" t="s">
        <v>15</v>
      </c>
      <c r="F876" s="117" t="s">
        <v>14</v>
      </c>
      <c r="G876" s="118" t="s">
        <v>15</v>
      </c>
      <c r="H876" s="119" t="s">
        <v>14</v>
      </c>
      <c r="I876" s="120" t="s">
        <v>15</v>
      </c>
      <c r="J876" s="117" t="s">
        <v>14</v>
      </c>
      <c r="K876" s="118" t="s">
        <v>15</v>
      </c>
      <c r="L876" s="119" t="s">
        <v>14</v>
      </c>
      <c r="M876" s="117" t="s">
        <v>15</v>
      </c>
      <c r="N876" s="121" t="s">
        <v>14</v>
      </c>
      <c r="O876" s="122" t="s">
        <v>15</v>
      </c>
      <c r="P876" s="117" t="s">
        <v>14</v>
      </c>
      <c r="Q876" s="118" t="s">
        <v>15</v>
      </c>
      <c r="R876" s="119" t="s">
        <v>14</v>
      </c>
      <c r="S876" s="120" t="s">
        <v>15</v>
      </c>
      <c r="T876" s="117" t="s">
        <v>14</v>
      </c>
      <c r="U876" s="118" t="s">
        <v>15</v>
      </c>
      <c r="V876" s="119" t="s">
        <v>14</v>
      </c>
      <c r="W876" s="120" t="s">
        <v>15</v>
      </c>
      <c r="X876" s="117" t="s">
        <v>14</v>
      </c>
      <c r="Y876" s="118" t="s">
        <v>15</v>
      </c>
      <c r="Z876" s="28" t="s">
        <v>14</v>
      </c>
      <c r="AA876" s="123" t="s">
        <v>15</v>
      </c>
      <c r="AB876" s="177" t="s">
        <v>14</v>
      </c>
      <c r="AC876" s="178" t="s">
        <v>15</v>
      </c>
      <c r="AE876" s="316"/>
      <c r="AF876" s="117" t="s">
        <v>14</v>
      </c>
      <c r="AG876" s="118" t="s">
        <v>15</v>
      </c>
      <c r="AH876" s="119" t="s">
        <v>14</v>
      </c>
      <c r="AI876" s="120" t="s">
        <v>15</v>
      </c>
      <c r="AJ876" s="117" t="s">
        <v>14</v>
      </c>
      <c r="AK876" s="118" t="s">
        <v>15</v>
      </c>
      <c r="AL876" s="119" t="s">
        <v>14</v>
      </c>
      <c r="AM876" s="120" t="s">
        <v>15</v>
      </c>
      <c r="AN876" s="117" t="s">
        <v>14</v>
      </c>
      <c r="AO876" s="118" t="s">
        <v>15</v>
      </c>
      <c r="AP876" s="119" t="s">
        <v>14</v>
      </c>
      <c r="AQ876" s="117" t="s">
        <v>15</v>
      </c>
      <c r="AR876" s="121" t="s">
        <v>14</v>
      </c>
      <c r="AS876" s="122" t="s">
        <v>15</v>
      </c>
      <c r="AT876" s="117" t="s">
        <v>14</v>
      </c>
      <c r="AU876" s="118" t="s">
        <v>15</v>
      </c>
      <c r="AV876" s="119" t="s">
        <v>14</v>
      </c>
      <c r="AW876" s="120" t="s">
        <v>15</v>
      </c>
      <c r="AX876" s="117" t="s">
        <v>14</v>
      </c>
      <c r="AY876" s="118" t="s">
        <v>15</v>
      </c>
      <c r="AZ876" s="119" t="s">
        <v>14</v>
      </c>
      <c r="BA876" s="120" t="s">
        <v>15</v>
      </c>
      <c r="BB876" s="117" t="s">
        <v>14</v>
      </c>
      <c r="BC876" s="118" t="s">
        <v>15</v>
      </c>
      <c r="BD876" s="28" t="s">
        <v>14</v>
      </c>
      <c r="BE876" s="123" t="s">
        <v>15</v>
      </c>
      <c r="BF876" s="177" t="s">
        <v>14</v>
      </c>
      <c r="BG876" s="178" t="s">
        <v>15</v>
      </c>
      <c r="BI876" s="316"/>
      <c r="BJ876" s="117" t="s">
        <v>14</v>
      </c>
      <c r="BK876" s="118" t="s">
        <v>15</v>
      </c>
      <c r="BL876" s="119" t="s">
        <v>14</v>
      </c>
      <c r="BM876" s="120" t="s">
        <v>15</v>
      </c>
      <c r="BN876" s="117" t="s">
        <v>14</v>
      </c>
      <c r="BO876" s="118" t="s">
        <v>15</v>
      </c>
      <c r="BP876" s="119" t="s">
        <v>14</v>
      </c>
      <c r="BQ876" s="120" t="s">
        <v>15</v>
      </c>
      <c r="BR876" s="117" t="s">
        <v>14</v>
      </c>
      <c r="BS876" s="118" t="s">
        <v>15</v>
      </c>
      <c r="BT876" s="119" t="s">
        <v>14</v>
      </c>
      <c r="BU876" s="117" t="s">
        <v>15</v>
      </c>
      <c r="BV876" s="121" t="s">
        <v>14</v>
      </c>
      <c r="BW876" s="122" t="s">
        <v>15</v>
      </c>
      <c r="BX876" s="117" t="s">
        <v>14</v>
      </c>
      <c r="BY876" s="118" t="s">
        <v>15</v>
      </c>
      <c r="BZ876" s="119" t="s">
        <v>14</v>
      </c>
      <c r="CA876" s="120" t="s">
        <v>15</v>
      </c>
      <c r="CB876" s="117" t="s">
        <v>14</v>
      </c>
      <c r="CC876" s="118" t="s">
        <v>15</v>
      </c>
      <c r="CD876" s="119" t="s">
        <v>14</v>
      </c>
      <c r="CE876" s="120" t="s">
        <v>15</v>
      </c>
      <c r="CF876" s="117" t="s">
        <v>14</v>
      </c>
      <c r="CG876" s="118" t="s">
        <v>15</v>
      </c>
      <c r="CH876" s="28" t="s">
        <v>14</v>
      </c>
      <c r="CI876" s="123" t="s">
        <v>15</v>
      </c>
      <c r="CJ876" s="121" t="s">
        <v>14</v>
      </c>
      <c r="CK876" s="122" t="s">
        <v>15</v>
      </c>
    </row>
    <row r="877" spans="1:89" ht="14" thickTop="1">
      <c r="A877" s="126" t="s">
        <v>16</v>
      </c>
      <c r="B877" s="127"/>
      <c r="C877" s="189"/>
      <c r="D877" s="128"/>
      <c r="E877" s="181"/>
      <c r="F877" s="127"/>
      <c r="G877" s="129"/>
      <c r="H877" s="128"/>
      <c r="I877" s="181"/>
      <c r="J877" s="127"/>
      <c r="K877" s="129"/>
      <c r="L877" s="128"/>
      <c r="M877" s="127"/>
      <c r="N877" s="180"/>
      <c r="O877" s="182"/>
      <c r="P877" s="127"/>
      <c r="Q877" s="129"/>
      <c r="R877" s="128"/>
      <c r="S877" s="181"/>
      <c r="T877" s="127"/>
      <c r="U877" s="129"/>
      <c r="V877" s="128"/>
      <c r="W877" s="181"/>
      <c r="X877" s="127"/>
      <c r="Y877" s="129"/>
      <c r="Z877" s="187"/>
      <c r="AA877" s="188"/>
      <c r="AB877" s="171">
        <f>B877+D877+F877+H877+J877+L877+N877+P877+R877+T877+V877+X877+Z877</f>
        <v>0</v>
      </c>
      <c r="AC877" s="172">
        <f>C877+E877+G877+I877+K877+M877+O877+Q877+S877+U877+W877+Y877+AA877</f>
        <v>0</v>
      </c>
      <c r="AE877" s="254" t="str">
        <f>$AE$9</f>
        <v>07:00 - 07:59</v>
      </c>
      <c r="AF877" s="127">
        <f>SUMIF($A$9:$A$32,$AE877,B$877:B$900)</f>
        <v>4421</v>
      </c>
      <c r="AG877" s="189">
        <f t="shared" ref="AG877:BE879" si="1391">SUMIF($A$9:$A$32,$AE877,C$877:C$900)</f>
        <v>1035</v>
      </c>
      <c r="AH877" s="128">
        <f t="shared" si="1391"/>
        <v>1242</v>
      </c>
      <c r="AI877" s="181">
        <f t="shared" si="1391"/>
        <v>1248</v>
      </c>
      <c r="AJ877" s="127">
        <f t="shared" si="1391"/>
        <v>871</v>
      </c>
      <c r="AK877" s="129">
        <f t="shared" si="1391"/>
        <v>674</v>
      </c>
      <c r="AL877" s="128">
        <f t="shared" si="1391"/>
        <v>1094</v>
      </c>
      <c r="AM877" s="181">
        <f t="shared" si="1391"/>
        <v>1686</v>
      </c>
      <c r="AN877" s="127">
        <f t="shared" si="1391"/>
        <v>398</v>
      </c>
      <c r="AO877" s="129">
        <f t="shared" si="1391"/>
        <v>738</v>
      </c>
      <c r="AP877" s="128">
        <f t="shared" si="1391"/>
        <v>494</v>
      </c>
      <c r="AQ877" s="127">
        <f t="shared" si="1391"/>
        <v>1715</v>
      </c>
      <c r="AR877" s="180">
        <f t="shared" si="1391"/>
        <v>1658</v>
      </c>
      <c r="AS877" s="182">
        <f t="shared" si="1391"/>
        <v>2202</v>
      </c>
      <c r="AT877" s="127">
        <f t="shared" si="1391"/>
        <v>1359</v>
      </c>
      <c r="AU877" s="129">
        <f t="shared" si="1391"/>
        <v>1098</v>
      </c>
      <c r="AV877" s="128">
        <f t="shared" si="1391"/>
        <v>1607</v>
      </c>
      <c r="AW877" s="181">
        <f t="shared" si="1391"/>
        <v>1195</v>
      </c>
      <c r="AX877" s="127">
        <f t="shared" si="1391"/>
        <v>346</v>
      </c>
      <c r="AY877" s="129">
        <f t="shared" si="1391"/>
        <v>1164</v>
      </c>
      <c r="AZ877" s="128">
        <f t="shared" si="1391"/>
        <v>1031</v>
      </c>
      <c r="BA877" s="181">
        <f t="shared" si="1391"/>
        <v>1839</v>
      </c>
      <c r="BB877" s="127">
        <f t="shared" si="1391"/>
        <v>1452</v>
      </c>
      <c r="BC877" s="129">
        <f t="shared" si="1391"/>
        <v>1337</v>
      </c>
      <c r="BD877" s="187">
        <f t="shared" si="1391"/>
        <v>4657</v>
      </c>
      <c r="BE877" s="188">
        <f t="shared" si="1391"/>
        <v>2397</v>
      </c>
      <c r="BF877" s="171">
        <f>AF877+AH877+AJ877+AL877+AN877+AP877+AR877+AT877+AV877+AX877+AZ877+BB877+BD877</f>
        <v>20630</v>
      </c>
      <c r="BG877" s="172">
        <f>AG877+AI877+AK877+AM877+AO877+AQ877+AS877+AU877+AW877+AY877+BA877+BC877+BE877</f>
        <v>18328</v>
      </c>
      <c r="BI877" s="126" t="s">
        <v>16</v>
      </c>
      <c r="BJ877" s="130">
        <f t="shared" ref="BJ877:CK877" si="1392">B877/B901</f>
        <v>0</v>
      </c>
      <c r="BK877" s="131">
        <f t="shared" si="1392"/>
        <v>0</v>
      </c>
      <c r="BL877" s="132">
        <f t="shared" si="1392"/>
        <v>0</v>
      </c>
      <c r="BM877" s="133">
        <f t="shared" si="1392"/>
        <v>0</v>
      </c>
      <c r="BN877" s="130">
        <f t="shared" si="1392"/>
        <v>0</v>
      </c>
      <c r="BO877" s="131">
        <f t="shared" si="1392"/>
        <v>0</v>
      </c>
      <c r="BP877" s="132">
        <f t="shared" si="1392"/>
        <v>0</v>
      </c>
      <c r="BQ877" s="133">
        <f t="shared" si="1392"/>
        <v>0</v>
      </c>
      <c r="BR877" s="130">
        <f t="shared" si="1392"/>
        <v>0</v>
      </c>
      <c r="BS877" s="131">
        <f t="shared" si="1392"/>
        <v>0</v>
      </c>
      <c r="BT877" s="132">
        <f t="shared" si="1392"/>
        <v>0</v>
      </c>
      <c r="BU877" s="130">
        <f t="shared" si="1392"/>
        <v>0</v>
      </c>
      <c r="BV877" s="134">
        <f t="shared" si="1392"/>
        <v>0</v>
      </c>
      <c r="BW877" s="135">
        <f t="shared" si="1392"/>
        <v>0</v>
      </c>
      <c r="BX877" s="130">
        <f t="shared" si="1392"/>
        <v>0</v>
      </c>
      <c r="BY877" s="131">
        <f t="shared" si="1392"/>
        <v>0</v>
      </c>
      <c r="BZ877" s="132">
        <f t="shared" si="1392"/>
        <v>0</v>
      </c>
      <c r="CA877" s="133">
        <f t="shared" si="1392"/>
        <v>0</v>
      </c>
      <c r="CB877" s="130">
        <f t="shared" si="1392"/>
        <v>0</v>
      </c>
      <c r="CC877" s="131">
        <f t="shared" si="1392"/>
        <v>0</v>
      </c>
      <c r="CD877" s="132">
        <f t="shared" si="1392"/>
        <v>0</v>
      </c>
      <c r="CE877" s="133">
        <f t="shared" si="1392"/>
        <v>0</v>
      </c>
      <c r="CF877" s="130">
        <f t="shared" si="1392"/>
        <v>0</v>
      </c>
      <c r="CG877" s="131">
        <f t="shared" si="1392"/>
        <v>0</v>
      </c>
      <c r="CH877" s="132">
        <f t="shared" si="1392"/>
        <v>0</v>
      </c>
      <c r="CI877" s="130">
        <f t="shared" si="1392"/>
        <v>0</v>
      </c>
      <c r="CJ877" s="136">
        <f t="shared" si="1392"/>
        <v>0</v>
      </c>
      <c r="CK877" s="137">
        <f t="shared" si="1392"/>
        <v>0</v>
      </c>
    </row>
    <row r="878" spans="1:89">
      <c r="A878" s="138" t="s">
        <v>17</v>
      </c>
      <c r="B878" s="192">
        <v>601</v>
      </c>
      <c r="C878" s="193">
        <v>0</v>
      </c>
      <c r="D878" s="194">
        <v>194</v>
      </c>
      <c r="E878" s="195">
        <v>0</v>
      </c>
      <c r="F878" s="192">
        <v>70</v>
      </c>
      <c r="G878" s="196">
        <v>1</v>
      </c>
      <c r="H878" s="194">
        <v>253</v>
      </c>
      <c r="I878" s="195">
        <v>15</v>
      </c>
      <c r="J878" s="192">
        <v>9</v>
      </c>
      <c r="K878" s="196">
        <v>3</v>
      </c>
      <c r="L878" s="194">
        <v>9</v>
      </c>
      <c r="M878" s="192">
        <v>11</v>
      </c>
      <c r="N878" s="197">
        <v>45</v>
      </c>
      <c r="O878" s="198">
        <v>15</v>
      </c>
      <c r="P878" s="192">
        <v>17</v>
      </c>
      <c r="Q878" s="196">
        <v>17</v>
      </c>
      <c r="R878" s="194">
        <v>12</v>
      </c>
      <c r="S878" s="195">
        <v>16</v>
      </c>
      <c r="T878" s="192">
        <v>0</v>
      </c>
      <c r="U878" s="196">
        <v>0</v>
      </c>
      <c r="V878" s="194">
        <v>0</v>
      </c>
      <c r="W878" s="195">
        <v>0</v>
      </c>
      <c r="X878" s="192">
        <v>0</v>
      </c>
      <c r="Y878" s="196">
        <v>0</v>
      </c>
      <c r="Z878" s="194">
        <v>0</v>
      </c>
      <c r="AA878" s="192">
        <v>0</v>
      </c>
      <c r="AB878" s="173">
        <f>B878+D878+F878+H878+J878+L878+N878+P878+R878+T878+V878+X878+Z878</f>
        <v>1210</v>
      </c>
      <c r="AC878" s="174">
        <f t="shared" ref="AC878:AC897" si="1393">C878+E878+G878+I878+K878+M878+O878+Q878+S878+U878+W878+Y878+AA878</f>
        <v>78</v>
      </c>
      <c r="AE878" s="255" t="str">
        <f>$AE$10</f>
        <v>08:00 - 08:59</v>
      </c>
      <c r="AF878" s="127">
        <f>SUMIF($A$9:$A$32,$AE878,B$877:B$900)</f>
        <v>5573</v>
      </c>
      <c r="AG878" s="193">
        <f t="shared" si="1391"/>
        <v>1046</v>
      </c>
      <c r="AH878" s="194">
        <f t="shared" si="1391"/>
        <v>1672</v>
      </c>
      <c r="AI878" s="195">
        <f t="shared" si="1391"/>
        <v>1026</v>
      </c>
      <c r="AJ878" s="192">
        <f t="shared" si="1391"/>
        <v>791</v>
      </c>
      <c r="AK878" s="196">
        <f t="shared" si="1391"/>
        <v>490</v>
      </c>
      <c r="AL878" s="194">
        <f t="shared" si="1391"/>
        <v>1048</v>
      </c>
      <c r="AM878" s="195">
        <f t="shared" si="1391"/>
        <v>1579</v>
      </c>
      <c r="AN878" s="192">
        <f t="shared" si="1391"/>
        <v>375</v>
      </c>
      <c r="AO878" s="196">
        <f t="shared" si="1391"/>
        <v>981</v>
      </c>
      <c r="AP878" s="194">
        <f t="shared" si="1391"/>
        <v>505</v>
      </c>
      <c r="AQ878" s="192">
        <f t="shared" si="1391"/>
        <v>2485</v>
      </c>
      <c r="AR878" s="197">
        <f t="shared" si="1391"/>
        <v>1445</v>
      </c>
      <c r="AS878" s="198">
        <f t="shared" si="1391"/>
        <v>3324</v>
      </c>
      <c r="AT878" s="192">
        <f t="shared" si="1391"/>
        <v>1231</v>
      </c>
      <c r="AU878" s="196">
        <f t="shared" si="1391"/>
        <v>1738</v>
      </c>
      <c r="AV878" s="194">
        <f t="shared" si="1391"/>
        <v>1681</v>
      </c>
      <c r="AW878" s="195">
        <f t="shared" si="1391"/>
        <v>1701</v>
      </c>
      <c r="AX878" s="192">
        <f t="shared" si="1391"/>
        <v>319</v>
      </c>
      <c r="AY878" s="196">
        <f t="shared" si="1391"/>
        <v>1909</v>
      </c>
      <c r="AZ878" s="194">
        <f t="shared" si="1391"/>
        <v>960</v>
      </c>
      <c r="BA878" s="195">
        <f t="shared" si="1391"/>
        <v>2770</v>
      </c>
      <c r="BB878" s="192">
        <f t="shared" si="1391"/>
        <v>1204</v>
      </c>
      <c r="BC878" s="196">
        <f t="shared" si="1391"/>
        <v>1881</v>
      </c>
      <c r="BD878" s="194">
        <f t="shared" si="1391"/>
        <v>4141</v>
      </c>
      <c r="BE878" s="192">
        <f t="shared" si="1391"/>
        <v>2398</v>
      </c>
      <c r="BF878" s="173">
        <f>SUM(AF878,AH878,AJ878,AL878,AN878,AP878,AR878,AT878,AV878,AX878,AZ878,BB878,BD878)</f>
        <v>20945</v>
      </c>
      <c r="BG878" s="174">
        <f>SUM(AG878,AI878,AK878,AM878,AO878,AQ878,AS878,AU878,AW878,AY878,BA878,BC878,BE878)</f>
        <v>23328</v>
      </c>
      <c r="BI878" s="138" t="s">
        <v>17</v>
      </c>
      <c r="BJ878" s="130">
        <f t="shared" ref="BJ878:CK878" si="1394">B878/B901</f>
        <v>1.02937398304359E-2</v>
      </c>
      <c r="BK878" s="131">
        <f t="shared" si="1394"/>
        <v>0</v>
      </c>
      <c r="BL878" s="132">
        <f t="shared" si="1394"/>
        <v>7.92127720387081E-3</v>
      </c>
      <c r="BM878" s="133">
        <f t="shared" si="1394"/>
        <v>0</v>
      </c>
      <c r="BN878" s="130">
        <f t="shared" si="1394"/>
        <v>5.5118110236220472E-3</v>
      </c>
      <c r="BO878" s="131">
        <f t="shared" si="1394"/>
        <v>1.1813349084465446E-4</v>
      </c>
      <c r="BP878" s="132">
        <f t="shared" si="1394"/>
        <v>8.6398251545265169E-3</v>
      </c>
      <c r="BQ878" s="133">
        <f t="shared" si="1394"/>
        <v>3.468208092485549E-4</v>
      </c>
      <c r="BR878" s="130">
        <f t="shared" si="1394"/>
        <v>1.3810035292312413E-3</v>
      </c>
      <c r="BS878" s="131">
        <f t="shared" si="1394"/>
        <v>3.8971161340607951E-4</v>
      </c>
      <c r="BT878" s="132">
        <f t="shared" si="1394"/>
        <v>6.9816150802885736E-4</v>
      </c>
      <c r="BU878" s="130">
        <f t="shared" si="1394"/>
        <v>4.6934334599138116E-4</v>
      </c>
      <c r="BV878" s="134">
        <f t="shared" si="1394"/>
        <v>1.601423487544484E-3</v>
      </c>
      <c r="BW878" s="135">
        <f t="shared" si="1394"/>
        <v>3.9952057530962844E-4</v>
      </c>
      <c r="BX878" s="130">
        <f t="shared" si="1394"/>
        <v>9.8220476080425247E-4</v>
      </c>
      <c r="BY878" s="131">
        <f t="shared" si="1394"/>
        <v>8.4745762711864404E-4</v>
      </c>
      <c r="BZ878" s="132">
        <f t="shared" si="1394"/>
        <v>5.5261340087497121E-4</v>
      </c>
      <c r="CA878" s="133">
        <f t="shared" si="1394"/>
        <v>6.7399637726947223E-4</v>
      </c>
      <c r="CB878" s="130">
        <f t="shared" si="1394"/>
        <v>0</v>
      </c>
      <c r="CC878" s="131">
        <f t="shared" si="1394"/>
        <v>0</v>
      </c>
      <c r="CD878" s="132">
        <f t="shared" si="1394"/>
        <v>0</v>
      </c>
      <c r="CE878" s="133">
        <f t="shared" si="1394"/>
        <v>0</v>
      </c>
      <c r="CF878" s="130">
        <f t="shared" si="1394"/>
        <v>0</v>
      </c>
      <c r="CG878" s="131">
        <f t="shared" si="1394"/>
        <v>0</v>
      </c>
      <c r="CH878" s="132">
        <f t="shared" si="1394"/>
        <v>0</v>
      </c>
      <c r="CI878" s="130">
        <f t="shared" si="1394"/>
        <v>0</v>
      </c>
      <c r="CJ878" s="136">
        <f t="shared" si="1394"/>
        <v>3.6540325722275407E-3</v>
      </c>
      <c r="CK878" s="137">
        <f t="shared" si="1394"/>
        <v>2.3600462327005585E-4</v>
      </c>
    </row>
    <row r="879" spans="1:89" ht="14" thickBot="1">
      <c r="A879" s="147" t="s">
        <v>18</v>
      </c>
      <c r="B879" s="199">
        <v>3327</v>
      </c>
      <c r="C879" s="200">
        <v>1</v>
      </c>
      <c r="D879" s="201">
        <v>1278</v>
      </c>
      <c r="E879" s="202">
        <v>0</v>
      </c>
      <c r="F879" s="199">
        <v>458</v>
      </c>
      <c r="G879" s="203">
        <v>32</v>
      </c>
      <c r="H879" s="201">
        <v>1260</v>
      </c>
      <c r="I879" s="202">
        <v>298</v>
      </c>
      <c r="J879" s="199">
        <v>86</v>
      </c>
      <c r="K879" s="203">
        <v>68</v>
      </c>
      <c r="L879" s="201">
        <v>104</v>
      </c>
      <c r="M879" s="199">
        <v>420</v>
      </c>
      <c r="N879" s="204">
        <v>549</v>
      </c>
      <c r="O879" s="205">
        <v>677</v>
      </c>
      <c r="P879" s="199">
        <v>343</v>
      </c>
      <c r="Q879" s="203">
        <v>425</v>
      </c>
      <c r="R879" s="201">
        <v>466</v>
      </c>
      <c r="S879" s="202">
        <v>458</v>
      </c>
      <c r="T879" s="199">
        <v>81</v>
      </c>
      <c r="U879" s="203">
        <v>385</v>
      </c>
      <c r="V879" s="201">
        <v>350</v>
      </c>
      <c r="W879" s="202">
        <v>744</v>
      </c>
      <c r="X879" s="199">
        <v>420</v>
      </c>
      <c r="Y879" s="203">
        <v>507</v>
      </c>
      <c r="Z879" s="201">
        <v>1254</v>
      </c>
      <c r="AA879" s="199">
        <v>855</v>
      </c>
      <c r="AB879" s="173">
        <f>B879+D879+F879+H879+J879+L879+N879+P879+R879+T879+V879+X879+Z879</f>
        <v>9976</v>
      </c>
      <c r="AC879" s="174">
        <f t="shared" si="1393"/>
        <v>4870</v>
      </c>
      <c r="AE879" s="254" t="str">
        <f>$AE$11</f>
        <v>09:00 - 09:59</v>
      </c>
      <c r="AF879" s="127">
        <f>SUMIF($A$9:$A$32,$AE879,B$877:B$900)</f>
        <v>4699</v>
      </c>
      <c r="AG879" s="200">
        <f t="shared" si="1391"/>
        <v>1170</v>
      </c>
      <c r="AH879" s="201">
        <f t="shared" si="1391"/>
        <v>1787</v>
      </c>
      <c r="AI879" s="202">
        <f t="shared" si="1391"/>
        <v>1262</v>
      </c>
      <c r="AJ879" s="199">
        <f t="shared" si="1391"/>
        <v>735</v>
      </c>
      <c r="AK879" s="203">
        <f t="shared" si="1391"/>
        <v>740</v>
      </c>
      <c r="AL879" s="201">
        <f t="shared" si="1391"/>
        <v>1560</v>
      </c>
      <c r="AM879" s="202">
        <f t="shared" si="1391"/>
        <v>2049</v>
      </c>
      <c r="AN879" s="199">
        <f t="shared" si="1391"/>
        <v>342</v>
      </c>
      <c r="AO879" s="203">
        <f t="shared" si="1391"/>
        <v>860</v>
      </c>
      <c r="AP879" s="201">
        <f t="shared" si="1391"/>
        <v>443</v>
      </c>
      <c r="AQ879" s="199">
        <f t="shared" si="1391"/>
        <v>2714</v>
      </c>
      <c r="AR879" s="204">
        <f t="shared" si="1391"/>
        <v>1564</v>
      </c>
      <c r="AS879" s="205">
        <f t="shared" si="1391"/>
        <v>3089</v>
      </c>
      <c r="AT879" s="199">
        <f t="shared" si="1391"/>
        <v>922</v>
      </c>
      <c r="AU879" s="203">
        <f t="shared" si="1391"/>
        <v>1330</v>
      </c>
      <c r="AV879" s="201">
        <f t="shared" si="1391"/>
        <v>1492</v>
      </c>
      <c r="AW879" s="202">
        <f t="shared" si="1391"/>
        <v>1311</v>
      </c>
      <c r="AX879" s="199">
        <f t="shared" si="1391"/>
        <v>296</v>
      </c>
      <c r="AY879" s="203">
        <f t="shared" si="1391"/>
        <v>980</v>
      </c>
      <c r="AZ879" s="201">
        <f t="shared" si="1391"/>
        <v>881</v>
      </c>
      <c r="BA879" s="202">
        <f t="shared" si="1391"/>
        <v>2549</v>
      </c>
      <c r="BB879" s="199">
        <f t="shared" si="1391"/>
        <v>1038</v>
      </c>
      <c r="BC879" s="203">
        <f t="shared" si="1391"/>
        <v>1153</v>
      </c>
      <c r="BD879" s="201">
        <f t="shared" si="1391"/>
        <v>3756</v>
      </c>
      <c r="BE879" s="199">
        <f t="shared" si="1391"/>
        <v>2294</v>
      </c>
      <c r="BF879" s="173">
        <f>SUM(AF879,AH879,AJ879,AL879,AN879,AP879,AR879,AT879,AV879,AX879,AZ879,BB879,BD879)</f>
        <v>19515</v>
      </c>
      <c r="BG879" s="174">
        <f>SUM(AG879,AI879,AK879,AM879,AO879,AQ879,AS879,AU879,AW879,AY879,BA879,BC879,BE879)</f>
        <v>21501</v>
      </c>
      <c r="BI879" s="147" t="s">
        <v>18</v>
      </c>
      <c r="BJ879" s="130">
        <f t="shared" ref="BJ879:CK879" si="1395">B879/B901</f>
        <v>5.698381433587394E-2</v>
      </c>
      <c r="BK879" s="131">
        <f t="shared" si="1395"/>
        <v>2.7644928537859728E-5</v>
      </c>
      <c r="BL879" s="132">
        <f t="shared" si="1395"/>
        <v>5.2182434363643788E-2</v>
      </c>
      <c r="BM879" s="133">
        <f t="shared" si="1395"/>
        <v>0</v>
      </c>
      <c r="BN879" s="130">
        <f t="shared" si="1395"/>
        <v>3.6062992125984253E-2</v>
      </c>
      <c r="BO879" s="131">
        <f t="shared" si="1395"/>
        <v>3.7802717070289427E-3</v>
      </c>
      <c r="BP879" s="132">
        <f t="shared" si="1395"/>
        <v>4.3028378239934433E-2</v>
      </c>
      <c r="BQ879" s="133">
        <f t="shared" si="1395"/>
        <v>6.8901734104046247E-3</v>
      </c>
      <c r="BR879" s="130">
        <f t="shared" si="1395"/>
        <v>1.3196255945987417E-2</v>
      </c>
      <c r="BS879" s="131">
        <f t="shared" si="1395"/>
        <v>8.8334632372044693E-3</v>
      </c>
      <c r="BT879" s="132">
        <f t="shared" si="1395"/>
        <v>8.0676440927779074E-3</v>
      </c>
      <c r="BU879" s="130">
        <f t="shared" si="1395"/>
        <v>1.79203823014891E-2</v>
      </c>
      <c r="BV879" s="134">
        <f t="shared" si="1395"/>
        <v>1.9537366548042705E-2</v>
      </c>
      <c r="BW879" s="135">
        <f t="shared" si="1395"/>
        <v>1.8031695298974564E-2</v>
      </c>
      <c r="BX879" s="130">
        <f t="shared" si="1395"/>
        <v>1.981742546799168E-2</v>
      </c>
      <c r="BY879" s="131">
        <f t="shared" si="1395"/>
        <v>2.1186440677966101E-2</v>
      </c>
      <c r="BZ879" s="132">
        <f t="shared" si="1395"/>
        <v>2.1459820400644716E-2</v>
      </c>
      <c r="CA879" s="133">
        <f t="shared" si="1395"/>
        <v>1.9293146299338641E-2</v>
      </c>
      <c r="CB879" s="130">
        <f t="shared" si="1395"/>
        <v>8.743523316062176E-3</v>
      </c>
      <c r="CC879" s="131">
        <f t="shared" si="1395"/>
        <v>3.2126168224299062E-2</v>
      </c>
      <c r="CD879" s="132">
        <f t="shared" si="1395"/>
        <v>1.3186150774215423E-2</v>
      </c>
      <c r="CE879" s="133">
        <f t="shared" si="1395"/>
        <v>2.3824009734541612E-2</v>
      </c>
      <c r="CF879" s="130">
        <f t="shared" si="1395"/>
        <v>1.6344320348678835E-2</v>
      </c>
      <c r="CG879" s="131">
        <f t="shared" si="1395"/>
        <v>3.1834735652392317E-2</v>
      </c>
      <c r="CH879" s="132">
        <f t="shared" si="1395"/>
        <v>2.1529005785705702E-2</v>
      </c>
      <c r="CI879" s="130">
        <f t="shared" si="1395"/>
        <v>1.6905920037964171E-2</v>
      </c>
      <c r="CJ879" s="136">
        <f t="shared" si="1395"/>
        <v>3.0126139620282599E-2</v>
      </c>
      <c r="CK879" s="137">
        <f t="shared" si="1395"/>
        <v>1.4735160452886821E-2</v>
      </c>
    </row>
    <row r="880" spans="1:89" ht="15" thickTop="1" thickBot="1">
      <c r="A880" s="138" t="s">
        <v>19</v>
      </c>
      <c r="B880" s="192">
        <v>5867</v>
      </c>
      <c r="C880" s="193">
        <v>703</v>
      </c>
      <c r="D880" s="194">
        <v>2370</v>
      </c>
      <c r="E880" s="195">
        <v>803</v>
      </c>
      <c r="F880" s="192">
        <v>943</v>
      </c>
      <c r="G880" s="196">
        <v>331</v>
      </c>
      <c r="H880" s="194">
        <v>1245</v>
      </c>
      <c r="I880" s="195">
        <v>1015</v>
      </c>
      <c r="J880" s="192">
        <v>250</v>
      </c>
      <c r="K880" s="196">
        <v>435</v>
      </c>
      <c r="L880" s="194">
        <v>326</v>
      </c>
      <c r="M880" s="192">
        <v>1189</v>
      </c>
      <c r="N880" s="197">
        <v>1396</v>
      </c>
      <c r="O880" s="198">
        <v>1999</v>
      </c>
      <c r="P880" s="192">
        <v>1096</v>
      </c>
      <c r="Q880" s="196">
        <v>907</v>
      </c>
      <c r="R880" s="194">
        <v>1201</v>
      </c>
      <c r="S880" s="195">
        <v>1366</v>
      </c>
      <c r="T880" s="192">
        <v>277</v>
      </c>
      <c r="U880" s="196">
        <v>1011</v>
      </c>
      <c r="V880" s="194">
        <v>801</v>
      </c>
      <c r="W880" s="195">
        <v>2033</v>
      </c>
      <c r="X880" s="192">
        <v>1154</v>
      </c>
      <c r="Y880" s="196">
        <v>1187</v>
      </c>
      <c r="Z880" s="194">
        <v>3388</v>
      </c>
      <c r="AA880" s="192">
        <v>1625</v>
      </c>
      <c r="AB880" s="173">
        <f>B880+D880+F880+H880+J880+L880+N880+P880+R880+T880+V880+X880+Z880</f>
        <v>20314</v>
      </c>
      <c r="AC880" s="174">
        <f t="shared" si="1393"/>
        <v>14604</v>
      </c>
      <c r="AE880" s="253" t="s">
        <v>13</v>
      </c>
      <c r="AF880" s="20">
        <f t="shared" ref="AF880:BG880" si="1396">SUM(AF877:AF879)</f>
        <v>14693</v>
      </c>
      <c r="AG880" s="21">
        <f t="shared" si="1396"/>
        <v>3251</v>
      </c>
      <c r="AH880" s="20">
        <f t="shared" si="1396"/>
        <v>4701</v>
      </c>
      <c r="AI880" s="21">
        <f t="shared" si="1396"/>
        <v>3536</v>
      </c>
      <c r="AJ880" s="20">
        <f t="shared" si="1396"/>
        <v>2397</v>
      </c>
      <c r="AK880" s="21">
        <f t="shared" si="1396"/>
        <v>1904</v>
      </c>
      <c r="AL880" s="20">
        <f t="shared" si="1396"/>
        <v>3702</v>
      </c>
      <c r="AM880" s="21">
        <f t="shared" si="1396"/>
        <v>5314</v>
      </c>
      <c r="AN880" s="20">
        <f t="shared" si="1396"/>
        <v>1115</v>
      </c>
      <c r="AO880" s="21">
        <f t="shared" si="1396"/>
        <v>2579</v>
      </c>
      <c r="AP880" s="20">
        <f t="shared" si="1396"/>
        <v>1442</v>
      </c>
      <c r="AQ880" s="21">
        <f t="shared" si="1396"/>
        <v>6914</v>
      </c>
      <c r="AR880" s="20">
        <f t="shared" si="1396"/>
        <v>4667</v>
      </c>
      <c r="AS880" s="21">
        <f t="shared" si="1396"/>
        <v>8615</v>
      </c>
      <c r="AT880" s="20">
        <f t="shared" si="1396"/>
        <v>3512</v>
      </c>
      <c r="AU880" s="21">
        <f t="shared" si="1396"/>
        <v>4166</v>
      </c>
      <c r="AV880" s="20">
        <f t="shared" si="1396"/>
        <v>4780</v>
      </c>
      <c r="AW880" s="21">
        <f t="shared" si="1396"/>
        <v>4207</v>
      </c>
      <c r="AX880" s="20">
        <f t="shared" si="1396"/>
        <v>961</v>
      </c>
      <c r="AY880" s="21">
        <f t="shared" si="1396"/>
        <v>4053</v>
      </c>
      <c r="AZ880" s="20">
        <f t="shared" si="1396"/>
        <v>2872</v>
      </c>
      <c r="BA880" s="21">
        <f t="shared" si="1396"/>
        <v>7158</v>
      </c>
      <c r="BB880" s="20">
        <f t="shared" si="1396"/>
        <v>3694</v>
      </c>
      <c r="BC880" s="21">
        <f t="shared" si="1396"/>
        <v>4371</v>
      </c>
      <c r="BD880" s="20">
        <f t="shared" si="1396"/>
        <v>12554</v>
      </c>
      <c r="BE880" s="21">
        <f t="shared" si="1396"/>
        <v>7089</v>
      </c>
      <c r="BF880" s="175">
        <f t="shared" si="1396"/>
        <v>61090</v>
      </c>
      <c r="BG880" s="176">
        <f t="shared" si="1396"/>
        <v>63157</v>
      </c>
      <c r="BI880" s="138" t="s">
        <v>19</v>
      </c>
      <c r="BJ880" s="130">
        <f t="shared" ref="BJ880:CK880" si="1397">B880/B901</f>
        <v>0.10048813907681768</v>
      </c>
      <c r="BK880" s="131">
        <f t="shared" si="1397"/>
        <v>1.9434384762115391E-2</v>
      </c>
      <c r="BL880" s="132">
        <f t="shared" si="1397"/>
        <v>9.6770242129761957E-2</v>
      </c>
      <c r="BM880" s="133">
        <f t="shared" si="1397"/>
        <v>3.9320340808931542E-2</v>
      </c>
      <c r="BN880" s="130">
        <f t="shared" si="1397"/>
        <v>7.4251968503937005E-2</v>
      </c>
      <c r="BO880" s="131">
        <f t="shared" si="1397"/>
        <v>3.9102185469580629E-2</v>
      </c>
      <c r="BP880" s="132">
        <f t="shared" si="1397"/>
        <v>4.2516135641839974E-2</v>
      </c>
      <c r="BQ880" s="133">
        <f t="shared" si="1397"/>
        <v>2.3468208092485548E-2</v>
      </c>
      <c r="BR880" s="130">
        <f t="shared" si="1397"/>
        <v>3.8361209145312263E-2</v>
      </c>
      <c r="BS880" s="131">
        <f t="shared" si="1397"/>
        <v>5.6508183943881525E-2</v>
      </c>
      <c r="BT880" s="132">
        <f t="shared" si="1397"/>
        <v>2.5288961290823055E-2</v>
      </c>
      <c r="BU880" s="130">
        <f t="shared" si="1397"/>
        <v>5.0731748943977473E-2</v>
      </c>
      <c r="BV880" s="134">
        <f t="shared" si="1397"/>
        <v>4.9679715302491101E-2</v>
      </c>
      <c r="BW880" s="135">
        <f t="shared" si="1397"/>
        <v>5.3242775336263148E-2</v>
      </c>
      <c r="BX880" s="130">
        <f t="shared" si="1397"/>
        <v>6.332331869655651E-2</v>
      </c>
      <c r="BY880" s="131">
        <f t="shared" si="1397"/>
        <v>4.5214356929212364E-2</v>
      </c>
      <c r="BZ880" s="132">
        <f t="shared" si="1397"/>
        <v>5.5307391204236701E-2</v>
      </c>
      <c r="CA880" s="133">
        <f t="shared" si="1397"/>
        <v>5.7542440709381186E-2</v>
      </c>
      <c r="CB880" s="130">
        <f t="shared" si="1397"/>
        <v>2.9900690846286701E-2</v>
      </c>
      <c r="CC880" s="131">
        <f t="shared" si="1397"/>
        <v>8.436248331108144E-2</v>
      </c>
      <c r="CD880" s="132">
        <f t="shared" si="1397"/>
        <v>3.017744791470444E-2</v>
      </c>
      <c r="CE880" s="133">
        <f t="shared" si="1397"/>
        <v>6.5099747030004165E-2</v>
      </c>
      <c r="CF880" s="130">
        <f t="shared" si="1397"/>
        <v>4.4907965910417562E-2</v>
      </c>
      <c r="CG880" s="131">
        <f t="shared" si="1397"/>
        <v>7.4532211478086155E-2</v>
      </c>
      <c r="CH880" s="132">
        <f t="shared" si="1397"/>
        <v>5.8166085806994353E-2</v>
      </c>
      <c r="CI880" s="130">
        <f t="shared" si="1397"/>
        <v>3.2131134575078102E-2</v>
      </c>
      <c r="CJ880" s="136">
        <f t="shared" si="1397"/>
        <v>6.1345469150603522E-2</v>
      </c>
      <c r="CK880" s="137">
        <f t="shared" si="1397"/>
        <v>4.418732715687046E-2</v>
      </c>
    </row>
    <row r="881" spans="1:89" ht="14" thickTop="1">
      <c r="A881" s="147" t="s">
        <v>20</v>
      </c>
      <c r="B881" s="199">
        <v>4421</v>
      </c>
      <c r="C881" s="200">
        <v>1035</v>
      </c>
      <c r="D881" s="201">
        <v>1242</v>
      </c>
      <c r="E881" s="202">
        <v>1248</v>
      </c>
      <c r="F881" s="199">
        <v>871</v>
      </c>
      <c r="G881" s="203">
        <v>674</v>
      </c>
      <c r="H881" s="201">
        <v>1094</v>
      </c>
      <c r="I881" s="202">
        <v>1686</v>
      </c>
      <c r="J881" s="199">
        <v>398</v>
      </c>
      <c r="K881" s="203">
        <v>738</v>
      </c>
      <c r="L881" s="201">
        <v>494</v>
      </c>
      <c r="M881" s="199">
        <v>1715</v>
      </c>
      <c r="N881" s="204">
        <v>1658</v>
      </c>
      <c r="O881" s="205">
        <v>2202</v>
      </c>
      <c r="P881" s="199">
        <v>1359</v>
      </c>
      <c r="Q881" s="203">
        <v>1098</v>
      </c>
      <c r="R881" s="201">
        <v>1607</v>
      </c>
      <c r="S881" s="202">
        <v>1195</v>
      </c>
      <c r="T881" s="199">
        <v>346</v>
      </c>
      <c r="U881" s="203">
        <v>1164</v>
      </c>
      <c r="V881" s="201">
        <v>1031</v>
      </c>
      <c r="W881" s="202">
        <v>1839</v>
      </c>
      <c r="X881" s="199">
        <v>1452</v>
      </c>
      <c r="Y881" s="203">
        <v>1337</v>
      </c>
      <c r="Z881" s="201">
        <v>4657</v>
      </c>
      <c r="AA881" s="199">
        <v>2397</v>
      </c>
      <c r="AB881" s="173">
        <f t="shared" ref="AB881:AB897" si="1398">B881+D881+F881+H881+J881+L881+N881+P881+R881+T881+V881+X881+Z881</f>
        <v>20630</v>
      </c>
      <c r="AC881" s="174">
        <f t="shared" si="1393"/>
        <v>18328</v>
      </c>
      <c r="BI881" s="147" t="s">
        <v>20</v>
      </c>
      <c r="BJ881" s="130">
        <f t="shared" ref="BJ881:CK881" si="1399">B881/B901</f>
        <v>7.5721503810910334E-2</v>
      </c>
      <c r="BK881" s="131">
        <f t="shared" si="1399"/>
        <v>2.861250103668482E-2</v>
      </c>
      <c r="BL881" s="132">
        <f t="shared" si="1399"/>
        <v>5.0712506635090443E-2</v>
      </c>
      <c r="BM881" s="133">
        <f t="shared" si="1399"/>
        <v>6.1110567035549894E-2</v>
      </c>
      <c r="BN881" s="130">
        <f t="shared" si="1399"/>
        <v>6.8582677165354336E-2</v>
      </c>
      <c r="BO881" s="131">
        <f t="shared" si="1399"/>
        <v>7.9621972829297102E-2</v>
      </c>
      <c r="BP881" s="132">
        <f t="shared" si="1399"/>
        <v>3.7359560154355771E-2</v>
      </c>
      <c r="BQ881" s="133">
        <f t="shared" si="1399"/>
        <v>3.8982658959537571E-2</v>
      </c>
      <c r="BR881" s="130">
        <f t="shared" si="1399"/>
        <v>6.1071044959337122E-2</v>
      </c>
      <c r="BS881" s="131">
        <f t="shared" si="1399"/>
        <v>9.5869056897895558E-2</v>
      </c>
      <c r="BT881" s="132">
        <f t="shared" si="1399"/>
        <v>3.8321309440695062E-2</v>
      </c>
      <c r="BU881" s="130">
        <f t="shared" si="1399"/>
        <v>7.3174894397747159E-2</v>
      </c>
      <c r="BV881" s="134">
        <f t="shared" si="1399"/>
        <v>5.9003558718861211E-2</v>
      </c>
      <c r="BW881" s="135">
        <f t="shared" si="1399"/>
        <v>5.8649620455453459E-2</v>
      </c>
      <c r="BX881" s="130">
        <f t="shared" si="1399"/>
        <v>7.8518604113704649E-2</v>
      </c>
      <c r="BY881" s="131">
        <f t="shared" si="1399"/>
        <v>5.47357926221336E-2</v>
      </c>
      <c r="BZ881" s="132">
        <f t="shared" si="1399"/>
        <v>7.4004144600506569E-2</v>
      </c>
      <c r="CA881" s="133">
        <f t="shared" si="1399"/>
        <v>5.0339104427313701E-2</v>
      </c>
      <c r="CB881" s="130">
        <f t="shared" si="1399"/>
        <v>3.7348877374784109E-2</v>
      </c>
      <c r="CC881" s="131">
        <f t="shared" si="1399"/>
        <v>9.712950600801068E-2</v>
      </c>
      <c r="CD881" s="132">
        <f t="shared" si="1399"/>
        <v>3.8842632709188862E-2</v>
      </c>
      <c r="CE881" s="133">
        <f t="shared" si="1399"/>
        <v>5.8887572448685518E-2</v>
      </c>
      <c r="CF881" s="130">
        <f t="shared" si="1399"/>
        <v>5.6504650348289685E-2</v>
      </c>
      <c r="CG881" s="131">
        <f t="shared" si="1399"/>
        <v>8.3950772321989206E-2</v>
      </c>
      <c r="CH881" s="132">
        <f t="shared" si="1399"/>
        <v>7.9952615585352035E-2</v>
      </c>
      <c r="CI881" s="130">
        <f t="shared" si="1399"/>
        <v>4.7395895123976746E-2</v>
      </c>
      <c r="CJ881" s="136">
        <f t="shared" si="1399"/>
        <v>6.2299745425664597E-2</v>
      </c>
      <c r="CK881" s="137">
        <f t="shared" si="1399"/>
        <v>5.5455035067866455E-2</v>
      </c>
    </row>
    <row r="882" spans="1:89" ht="14" thickBot="1">
      <c r="A882" s="138" t="s">
        <v>21</v>
      </c>
      <c r="B882" s="192">
        <v>5573</v>
      </c>
      <c r="C882" s="193">
        <v>1046</v>
      </c>
      <c r="D882" s="194">
        <v>1672</v>
      </c>
      <c r="E882" s="195">
        <v>1026</v>
      </c>
      <c r="F882" s="192">
        <v>791</v>
      </c>
      <c r="G882" s="196">
        <v>490</v>
      </c>
      <c r="H882" s="194">
        <v>1048</v>
      </c>
      <c r="I882" s="195">
        <v>1579</v>
      </c>
      <c r="J882" s="192">
        <v>375</v>
      </c>
      <c r="K882" s="196">
        <v>981</v>
      </c>
      <c r="L882" s="194">
        <v>505</v>
      </c>
      <c r="M882" s="192">
        <v>2485</v>
      </c>
      <c r="N882" s="197">
        <v>1445</v>
      </c>
      <c r="O882" s="198">
        <v>3324</v>
      </c>
      <c r="P882" s="192">
        <v>1231</v>
      </c>
      <c r="Q882" s="196">
        <v>1738</v>
      </c>
      <c r="R882" s="194">
        <v>1681</v>
      </c>
      <c r="S882" s="195">
        <v>1701</v>
      </c>
      <c r="T882" s="192">
        <v>319</v>
      </c>
      <c r="U882" s="196">
        <v>1909</v>
      </c>
      <c r="V882" s="194">
        <v>960</v>
      </c>
      <c r="W882" s="195">
        <v>2770</v>
      </c>
      <c r="X882" s="192">
        <v>1204</v>
      </c>
      <c r="Y882" s="196">
        <v>1881</v>
      </c>
      <c r="Z882" s="194">
        <v>4141</v>
      </c>
      <c r="AA882" s="192">
        <v>2398</v>
      </c>
      <c r="AB882" s="173">
        <f t="shared" si="1398"/>
        <v>20945</v>
      </c>
      <c r="AC882" s="174">
        <f t="shared" si="1393"/>
        <v>23328</v>
      </c>
      <c r="AE882" s="246" t="s">
        <v>88</v>
      </c>
      <c r="BI882" s="138" t="s">
        <v>21</v>
      </c>
      <c r="BJ882" s="130">
        <f t="shared" ref="BJ882:CK882" si="1400">B882/B901</f>
        <v>9.5452599126487972E-2</v>
      </c>
      <c r="BK882" s="131">
        <f t="shared" si="1400"/>
        <v>2.8916595250601276E-2</v>
      </c>
      <c r="BL882" s="132">
        <f t="shared" si="1400"/>
        <v>6.8269976726144294E-2</v>
      </c>
      <c r="BM882" s="133">
        <f t="shared" si="1400"/>
        <v>5.0239937322495348E-2</v>
      </c>
      <c r="BN882" s="130">
        <f t="shared" si="1400"/>
        <v>6.2283464566929132E-2</v>
      </c>
      <c r="BO882" s="131">
        <f t="shared" si="1400"/>
        <v>5.7885410513880686E-2</v>
      </c>
      <c r="BP882" s="132">
        <f t="shared" si="1400"/>
        <v>3.5788682853532768E-2</v>
      </c>
      <c r="BQ882" s="133">
        <f t="shared" si="1400"/>
        <v>3.6508670520231212E-2</v>
      </c>
      <c r="BR882" s="130">
        <f t="shared" si="1400"/>
        <v>5.754181371796839E-2</v>
      </c>
      <c r="BS882" s="131">
        <f t="shared" si="1400"/>
        <v>0.127435697583788</v>
      </c>
      <c r="BT882" s="132">
        <f t="shared" si="1400"/>
        <v>3.9174617950508105E-2</v>
      </c>
      <c r="BU882" s="130">
        <f t="shared" si="1400"/>
        <v>0.10602892861714383</v>
      </c>
      <c r="BV882" s="134">
        <f t="shared" si="1400"/>
        <v>5.1423487544483983E-2</v>
      </c>
      <c r="BW882" s="135">
        <f t="shared" si="1400"/>
        <v>8.8533759488613667E-2</v>
      </c>
      <c r="BX882" s="130">
        <f t="shared" si="1400"/>
        <v>7.1123180032354974E-2</v>
      </c>
      <c r="BY882" s="131">
        <f t="shared" si="1400"/>
        <v>8.6640079760717845E-2</v>
      </c>
      <c r="BZ882" s="132">
        <f t="shared" si="1400"/>
        <v>7.7411927239235553E-2</v>
      </c>
      <c r="CA882" s="133">
        <f t="shared" si="1400"/>
        <v>7.1654239858460755E-2</v>
      </c>
      <c r="CB882" s="130">
        <f t="shared" si="1400"/>
        <v>3.4434369602763387E-2</v>
      </c>
      <c r="CC882" s="131">
        <f t="shared" si="1400"/>
        <v>0.15929572763684913</v>
      </c>
      <c r="CD882" s="132">
        <f t="shared" si="1400"/>
        <v>3.6167727837848017E-2</v>
      </c>
      <c r="CE882" s="133">
        <f t="shared" si="1400"/>
        <v>8.8699606135322934E-2</v>
      </c>
      <c r="CF882" s="130">
        <f t="shared" si="1400"/>
        <v>4.6853718332879324E-2</v>
      </c>
      <c r="CG882" s="131">
        <f t="shared" si="1400"/>
        <v>0.11810875298254427</v>
      </c>
      <c r="CH882" s="132">
        <f t="shared" si="1400"/>
        <v>7.1093790238123858E-2</v>
      </c>
      <c r="CI882" s="130">
        <f t="shared" si="1400"/>
        <v>4.7415668129869103E-2</v>
      </c>
      <c r="CJ882" s="136">
        <f t="shared" si="1400"/>
        <v>6.3251001839095738E-2</v>
      </c>
      <c r="CK882" s="137">
        <f t="shared" si="1400"/>
        <v>7.0583536559536711E-2</v>
      </c>
    </row>
    <row r="883" spans="1:89" ht="15" thickTop="1" thickBot="1">
      <c r="A883" s="147" t="s">
        <v>22</v>
      </c>
      <c r="B883" s="199">
        <v>4699</v>
      </c>
      <c r="C883" s="200">
        <v>1170</v>
      </c>
      <c r="D883" s="201">
        <v>1787</v>
      </c>
      <c r="E883" s="202">
        <v>1262</v>
      </c>
      <c r="F883" s="199">
        <v>735</v>
      </c>
      <c r="G883" s="203">
        <v>740</v>
      </c>
      <c r="H883" s="201">
        <v>1560</v>
      </c>
      <c r="I883" s="202">
        <v>2049</v>
      </c>
      <c r="J883" s="199">
        <v>342</v>
      </c>
      <c r="K883" s="203">
        <v>860</v>
      </c>
      <c r="L883" s="201">
        <v>443</v>
      </c>
      <c r="M883" s="199">
        <v>2714</v>
      </c>
      <c r="N883" s="204">
        <v>1564</v>
      </c>
      <c r="O883" s="205">
        <v>3089</v>
      </c>
      <c r="P883" s="199">
        <v>922</v>
      </c>
      <c r="Q883" s="203">
        <v>1330</v>
      </c>
      <c r="R883" s="201">
        <v>1492</v>
      </c>
      <c r="S883" s="202">
        <v>1311</v>
      </c>
      <c r="T883" s="199">
        <v>296</v>
      </c>
      <c r="U883" s="203">
        <v>980</v>
      </c>
      <c r="V883" s="201">
        <v>881</v>
      </c>
      <c r="W883" s="202">
        <v>2549</v>
      </c>
      <c r="X883" s="199">
        <v>1038</v>
      </c>
      <c r="Y883" s="203">
        <v>1153</v>
      </c>
      <c r="Z883" s="201">
        <v>3756</v>
      </c>
      <c r="AA883" s="199">
        <v>2294</v>
      </c>
      <c r="AB883" s="173">
        <f t="shared" si="1398"/>
        <v>19515</v>
      </c>
      <c r="AC883" s="174">
        <f t="shared" si="1393"/>
        <v>21501</v>
      </c>
      <c r="AE883" s="315" t="s">
        <v>0</v>
      </c>
      <c r="AF883" s="309" t="s">
        <v>1</v>
      </c>
      <c r="AG883" s="310"/>
      <c r="AH883" s="309" t="s">
        <v>2</v>
      </c>
      <c r="AI883" s="310"/>
      <c r="AJ883" s="309" t="s">
        <v>3</v>
      </c>
      <c r="AK883" s="310"/>
      <c r="AL883" s="309" t="s">
        <v>4</v>
      </c>
      <c r="AM883" s="310"/>
      <c r="AN883" s="309" t="s">
        <v>5</v>
      </c>
      <c r="AO883" s="310"/>
      <c r="AP883" s="309" t="s">
        <v>6</v>
      </c>
      <c r="AQ883" s="310"/>
      <c r="AR883" s="309" t="s">
        <v>7</v>
      </c>
      <c r="AS883" s="310"/>
      <c r="AT883" s="309" t="s">
        <v>8</v>
      </c>
      <c r="AU883" s="310"/>
      <c r="AV883" s="309" t="s">
        <v>9</v>
      </c>
      <c r="AW883" s="310"/>
      <c r="AX883" s="309" t="s">
        <v>10</v>
      </c>
      <c r="AY883" s="310"/>
      <c r="AZ883" s="309" t="s">
        <v>11</v>
      </c>
      <c r="BA883" s="310"/>
      <c r="BB883" s="309" t="s">
        <v>12</v>
      </c>
      <c r="BC883" s="310"/>
      <c r="BD883" s="311" t="s">
        <v>40</v>
      </c>
      <c r="BE883" s="312"/>
      <c r="BF883" s="313" t="s">
        <v>41</v>
      </c>
      <c r="BG883" s="314"/>
      <c r="BI883" s="147" t="s">
        <v>22</v>
      </c>
      <c r="BJ883" s="130">
        <f t="shared" ref="BJ883:CK883" si="1401">B883/B901</f>
        <v>8.0483000770745911E-2</v>
      </c>
      <c r="BK883" s="131">
        <f t="shared" si="1401"/>
        <v>3.2344566389295885E-2</v>
      </c>
      <c r="BL883" s="132">
        <f t="shared" si="1401"/>
        <v>7.296557919235637E-2</v>
      </c>
      <c r="BM883" s="133">
        <f t="shared" si="1401"/>
        <v>6.1796102242679465E-2</v>
      </c>
      <c r="BN883" s="130">
        <f t="shared" si="1401"/>
        <v>5.7874015748031499E-2</v>
      </c>
      <c r="BO883" s="131">
        <f t="shared" si="1401"/>
        <v>8.7418783225044303E-2</v>
      </c>
      <c r="BP883" s="132">
        <f t="shared" si="1401"/>
        <v>5.3273230201823583E-2</v>
      </c>
      <c r="BQ883" s="133">
        <f t="shared" si="1401"/>
        <v>4.7375722543352601E-2</v>
      </c>
      <c r="BR883" s="130">
        <f t="shared" si="1401"/>
        <v>5.2478134110787174E-2</v>
      </c>
      <c r="BS883" s="131">
        <f t="shared" si="1401"/>
        <v>0.11171732917640946</v>
      </c>
      <c r="BT883" s="132">
        <f t="shared" si="1401"/>
        <v>3.4365060895198203E-2</v>
      </c>
      <c r="BU883" s="130">
        <f t="shared" si="1401"/>
        <v>0.11579980372914622</v>
      </c>
      <c r="BV883" s="134">
        <f t="shared" si="1401"/>
        <v>5.5658362989323841E-2</v>
      </c>
      <c r="BW883" s="135">
        <f t="shared" si="1401"/>
        <v>8.2274603808762822E-2</v>
      </c>
      <c r="BX883" s="130">
        <f t="shared" si="1401"/>
        <v>5.3270164085971808E-2</v>
      </c>
      <c r="BY883" s="131">
        <f t="shared" si="1401"/>
        <v>6.6301096709870389E-2</v>
      </c>
      <c r="BZ883" s="132">
        <f t="shared" si="1401"/>
        <v>6.8708266175454752E-2</v>
      </c>
      <c r="CA883" s="133">
        <f t="shared" si="1401"/>
        <v>5.5225578162517379E-2</v>
      </c>
      <c r="CB883" s="130">
        <f t="shared" si="1401"/>
        <v>3.1951640759930913E-2</v>
      </c>
      <c r="CC883" s="131">
        <f t="shared" si="1401"/>
        <v>8.1775700934579434E-2</v>
      </c>
      <c r="CD883" s="132">
        <f t="shared" si="1401"/>
        <v>3.3191425234525111E-2</v>
      </c>
      <c r="CE883" s="133">
        <f t="shared" si="1401"/>
        <v>8.1622850555573348E-2</v>
      </c>
      <c r="CF883" s="130">
        <f t="shared" si="1401"/>
        <v>4.0393820290306262E-2</v>
      </c>
      <c r="CG883" s="131">
        <f t="shared" si="1401"/>
        <v>7.2397337686801455E-2</v>
      </c>
      <c r="CH883" s="132">
        <f t="shared" si="1401"/>
        <v>6.4484007760056306E-2</v>
      </c>
      <c r="CI883" s="130">
        <f t="shared" si="1401"/>
        <v>4.5359275517064104E-2</v>
      </c>
      <c r="CJ883" s="136">
        <f t="shared" si="1401"/>
        <v>5.8932599708281366E-2</v>
      </c>
      <c r="CK883" s="137">
        <f t="shared" si="1401"/>
        <v>6.5055582114480398E-2</v>
      </c>
    </row>
    <row r="884" spans="1:89" ht="15" thickTop="1" thickBot="1">
      <c r="A884" s="138" t="s">
        <v>23</v>
      </c>
      <c r="B884" s="192">
        <v>4134</v>
      </c>
      <c r="C884" s="193">
        <v>1312</v>
      </c>
      <c r="D884" s="194">
        <v>1477</v>
      </c>
      <c r="E884" s="195">
        <v>976</v>
      </c>
      <c r="F884" s="192">
        <v>720</v>
      </c>
      <c r="G884" s="196">
        <v>490</v>
      </c>
      <c r="H884" s="194">
        <v>1552</v>
      </c>
      <c r="I884" s="195">
        <v>1767</v>
      </c>
      <c r="J884" s="192">
        <v>322</v>
      </c>
      <c r="K884" s="196">
        <v>787</v>
      </c>
      <c r="L884" s="194">
        <v>441</v>
      </c>
      <c r="M884" s="192">
        <v>1670</v>
      </c>
      <c r="N884" s="197">
        <v>1411</v>
      </c>
      <c r="O884" s="198">
        <v>2499</v>
      </c>
      <c r="P884" s="192">
        <v>866</v>
      </c>
      <c r="Q884" s="196">
        <v>1202</v>
      </c>
      <c r="R884" s="194">
        <v>1334</v>
      </c>
      <c r="S884" s="195">
        <v>1242</v>
      </c>
      <c r="T884" s="192">
        <v>382</v>
      </c>
      <c r="U884" s="196">
        <v>784</v>
      </c>
      <c r="V884" s="194">
        <v>806</v>
      </c>
      <c r="W884" s="195">
        <v>2072</v>
      </c>
      <c r="X884" s="192">
        <v>1039</v>
      </c>
      <c r="Y884" s="196">
        <v>973</v>
      </c>
      <c r="Z884" s="194">
        <v>3188</v>
      </c>
      <c r="AA884" s="192">
        <v>2383</v>
      </c>
      <c r="AB884" s="173">
        <f t="shared" si="1398"/>
        <v>17672</v>
      </c>
      <c r="AC884" s="174">
        <f t="shared" si="1393"/>
        <v>18157</v>
      </c>
      <c r="AE884" s="316"/>
      <c r="AF884" s="117" t="s">
        <v>14</v>
      </c>
      <c r="AG884" s="118" t="s">
        <v>15</v>
      </c>
      <c r="AH884" s="119" t="s">
        <v>14</v>
      </c>
      <c r="AI884" s="120" t="s">
        <v>15</v>
      </c>
      <c r="AJ884" s="117" t="s">
        <v>14</v>
      </c>
      <c r="AK884" s="118" t="s">
        <v>15</v>
      </c>
      <c r="AL884" s="119" t="s">
        <v>14</v>
      </c>
      <c r="AM884" s="120" t="s">
        <v>15</v>
      </c>
      <c r="AN884" s="117" t="s">
        <v>14</v>
      </c>
      <c r="AO884" s="118" t="s">
        <v>15</v>
      </c>
      <c r="AP884" s="119" t="s">
        <v>14</v>
      </c>
      <c r="AQ884" s="117" t="s">
        <v>15</v>
      </c>
      <c r="AR884" s="121" t="s">
        <v>14</v>
      </c>
      <c r="AS884" s="122" t="s">
        <v>15</v>
      </c>
      <c r="AT884" s="117" t="s">
        <v>14</v>
      </c>
      <c r="AU884" s="118" t="s">
        <v>15</v>
      </c>
      <c r="AV884" s="119" t="s">
        <v>14</v>
      </c>
      <c r="AW884" s="120" t="s">
        <v>15</v>
      </c>
      <c r="AX884" s="117" t="s">
        <v>14</v>
      </c>
      <c r="AY884" s="118" t="s">
        <v>15</v>
      </c>
      <c r="AZ884" s="119" t="s">
        <v>14</v>
      </c>
      <c r="BA884" s="120" t="s">
        <v>15</v>
      </c>
      <c r="BB884" s="117" t="s">
        <v>14</v>
      </c>
      <c r="BC884" s="118" t="s">
        <v>15</v>
      </c>
      <c r="BD884" s="28" t="s">
        <v>14</v>
      </c>
      <c r="BE884" s="123" t="s">
        <v>15</v>
      </c>
      <c r="BF884" s="177" t="s">
        <v>14</v>
      </c>
      <c r="BG884" s="178" t="s">
        <v>15</v>
      </c>
      <c r="BI884" s="138" t="s">
        <v>23</v>
      </c>
      <c r="BJ884" s="130">
        <f t="shared" ref="BJ884:CK884" si="1402">B884/B901</f>
        <v>7.0805857668921807E-2</v>
      </c>
      <c r="BK884" s="131">
        <f t="shared" si="1402"/>
        <v>3.6270146241671963E-2</v>
      </c>
      <c r="BL884" s="132">
        <f t="shared" si="1402"/>
        <v>6.030786819648034E-2</v>
      </c>
      <c r="BM884" s="133">
        <f t="shared" si="1402"/>
        <v>4.7791597297032612E-2</v>
      </c>
      <c r="BN884" s="130">
        <f t="shared" si="1402"/>
        <v>5.6692913385826771E-2</v>
      </c>
      <c r="BO884" s="131">
        <f t="shared" si="1402"/>
        <v>5.7885410513880686E-2</v>
      </c>
      <c r="BP884" s="132">
        <f t="shared" si="1402"/>
        <v>5.3000034149506541E-2</v>
      </c>
      <c r="BQ884" s="133">
        <f t="shared" si="1402"/>
        <v>4.0855491329479771E-2</v>
      </c>
      <c r="BR884" s="130">
        <f t="shared" si="1402"/>
        <v>4.9409237379162189E-2</v>
      </c>
      <c r="BS884" s="131">
        <f t="shared" si="1402"/>
        <v>0.10223434658352819</v>
      </c>
      <c r="BT884" s="132">
        <f t="shared" si="1402"/>
        <v>3.4209913893414011E-2</v>
      </c>
      <c r="BU884" s="130">
        <f t="shared" si="1402"/>
        <v>7.1254853436873322E-2</v>
      </c>
      <c r="BV884" s="134">
        <f t="shared" si="1402"/>
        <v>5.0213523131672599E-2</v>
      </c>
      <c r="BW884" s="135">
        <f t="shared" si="1402"/>
        <v>6.6560127846584105E-2</v>
      </c>
      <c r="BX884" s="130">
        <f t="shared" si="1402"/>
        <v>5.003466605038133E-2</v>
      </c>
      <c r="BY884" s="131">
        <f t="shared" si="1402"/>
        <v>5.9920239282153537E-2</v>
      </c>
      <c r="BZ884" s="132">
        <f t="shared" si="1402"/>
        <v>6.1432189730600967E-2</v>
      </c>
      <c r="CA884" s="133">
        <f t="shared" si="1402"/>
        <v>5.2318968785542777E-2</v>
      </c>
      <c r="CB884" s="130">
        <f t="shared" si="1402"/>
        <v>4.123488773747841E-2</v>
      </c>
      <c r="CC884" s="131">
        <f t="shared" si="1402"/>
        <v>6.5420560747663545E-2</v>
      </c>
      <c r="CD884" s="132">
        <f t="shared" si="1402"/>
        <v>3.0365821497193232E-2</v>
      </c>
      <c r="CE884" s="133">
        <f t="shared" si="1402"/>
        <v>6.634858624995997E-2</v>
      </c>
      <c r="CF884" s="130">
        <f t="shared" si="1402"/>
        <v>4.0432735338755493E-2</v>
      </c>
      <c r="CG884" s="131">
        <f t="shared" si="1402"/>
        <v>6.1095064674117794E-2</v>
      </c>
      <c r="CH884" s="132">
        <f t="shared" si="1402"/>
        <v>5.4732432571634591E-2</v>
      </c>
      <c r="CI884" s="130">
        <f t="shared" si="1402"/>
        <v>4.7119073041483765E-2</v>
      </c>
      <c r="CJ884" s="136">
        <f t="shared" si="1402"/>
        <v>5.3366994724301731E-2</v>
      </c>
      <c r="CK884" s="137">
        <f t="shared" si="1402"/>
        <v>5.4937640316851333E-2</v>
      </c>
    </row>
    <row r="885" spans="1:89" ht="14" thickTop="1">
      <c r="A885" s="147" t="s">
        <v>24</v>
      </c>
      <c r="B885" s="206">
        <v>3747</v>
      </c>
      <c r="C885" s="200">
        <v>1230</v>
      </c>
      <c r="D885" s="201">
        <v>1478</v>
      </c>
      <c r="E885" s="202">
        <v>807</v>
      </c>
      <c r="F885" s="199">
        <v>814</v>
      </c>
      <c r="G885" s="203">
        <v>425</v>
      </c>
      <c r="H885" s="201">
        <v>1963</v>
      </c>
      <c r="I885" s="202">
        <v>2036</v>
      </c>
      <c r="J885" s="199">
        <v>320</v>
      </c>
      <c r="K885" s="203">
        <v>560</v>
      </c>
      <c r="L885" s="201">
        <v>520</v>
      </c>
      <c r="M885" s="199">
        <v>1766</v>
      </c>
      <c r="N885" s="204">
        <v>1427</v>
      </c>
      <c r="O885" s="207">
        <v>2566</v>
      </c>
      <c r="P885" s="199">
        <v>941</v>
      </c>
      <c r="Q885" s="203">
        <v>1034</v>
      </c>
      <c r="R885" s="201">
        <v>1359</v>
      </c>
      <c r="S885" s="202">
        <v>1137</v>
      </c>
      <c r="T885" s="199">
        <v>456</v>
      </c>
      <c r="U885" s="203">
        <v>710</v>
      </c>
      <c r="V885" s="201">
        <v>923</v>
      </c>
      <c r="W885" s="208">
        <v>2387</v>
      </c>
      <c r="X885" s="199">
        <v>1100</v>
      </c>
      <c r="Y885" s="203">
        <v>951</v>
      </c>
      <c r="Z885" s="201">
        <v>3003</v>
      </c>
      <c r="AA885" s="199">
        <v>2668</v>
      </c>
      <c r="AB885" s="173">
        <f t="shared" si="1398"/>
        <v>18051</v>
      </c>
      <c r="AC885" s="174">
        <f t="shared" si="1393"/>
        <v>18277</v>
      </c>
      <c r="AE885" s="254" t="str">
        <f>$AE$17</f>
        <v>17:00 - 17:59</v>
      </c>
      <c r="AF885" s="127">
        <f t="shared" ref="AF885:AO887" si="1403">SUMIF($A$9:$A$32,$AE885,B$877:B$900)</f>
        <v>2896</v>
      </c>
      <c r="AG885" s="189">
        <f t="shared" si="1403"/>
        <v>3733</v>
      </c>
      <c r="AH885" s="128">
        <f t="shared" si="1403"/>
        <v>1839</v>
      </c>
      <c r="AI885" s="181">
        <f t="shared" si="1403"/>
        <v>1743</v>
      </c>
      <c r="AJ885" s="127">
        <f t="shared" si="1403"/>
        <v>1199</v>
      </c>
      <c r="AK885" s="129">
        <f t="shared" si="1403"/>
        <v>621</v>
      </c>
      <c r="AL885" s="128">
        <f t="shared" si="1403"/>
        <v>2187</v>
      </c>
      <c r="AM885" s="181">
        <f t="shared" si="1403"/>
        <v>4300</v>
      </c>
      <c r="AN885" s="127">
        <f t="shared" si="1403"/>
        <v>771</v>
      </c>
      <c r="AO885" s="129">
        <f t="shared" si="1403"/>
        <v>305</v>
      </c>
      <c r="AP885" s="128">
        <f t="shared" ref="AP885:AY887" si="1404">SUMIF($A$9:$A$32,$AE885,L$877:L$900)</f>
        <v>1564</v>
      </c>
      <c r="AQ885" s="127">
        <f t="shared" si="1404"/>
        <v>1146</v>
      </c>
      <c r="AR885" s="180">
        <f t="shared" si="1404"/>
        <v>2229</v>
      </c>
      <c r="AS885" s="182">
        <f t="shared" si="1404"/>
        <v>2168</v>
      </c>
      <c r="AT885" s="127">
        <f t="shared" si="1404"/>
        <v>1337</v>
      </c>
      <c r="AU885" s="129">
        <f t="shared" si="1404"/>
        <v>1163</v>
      </c>
      <c r="AV885" s="128">
        <f t="shared" si="1404"/>
        <v>1423</v>
      </c>
      <c r="AW885" s="181">
        <f t="shared" si="1404"/>
        <v>1681</v>
      </c>
      <c r="AX885" s="127">
        <f t="shared" si="1404"/>
        <v>793</v>
      </c>
      <c r="AY885" s="129">
        <f t="shared" si="1404"/>
        <v>393</v>
      </c>
      <c r="AZ885" s="128">
        <f t="shared" ref="AZ885:BE887" si="1405">SUMIF($A$9:$A$32,$AE885,V$877:V$900)</f>
        <v>2275</v>
      </c>
      <c r="BA885" s="181">
        <f t="shared" si="1405"/>
        <v>1501</v>
      </c>
      <c r="BB885" s="127">
        <f t="shared" si="1405"/>
        <v>2823</v>
      </c>
      <c r="BC885" s="129">
        <f t="shared" si="1405"/>
        <v>674</v>
      </c>
      <c r="BD885" s="187">
        <f t="shared" si="1405"/>
        <v>4539</v>
      </c>
      <c r="BE885" s="188">
        <f t="shared" si="1405"/>
        <v>4154</v>
      </c>
      <c r="BF885" s="171">
        <f>AF885+AH885+AJ885+AL885+AN885+AP885+AR885+AT885+AV885+AX885+AZ885+BB885+BD885</f>
        <v>25875</v>
      </c>
      <c r="BG885" s="172">
        <f>AG885+AI885+AK885+AM885+AO885+AQ885+AS885+AU885+AW885+AY885+BA885+BC885+BE885</f>
        <v>23582</v>
      </c>
      <c r="BI885" s="147" t="s">
        <v>24</v>
      </c>
      <c r="BJ885" s="130">
        <f t="shared" ref="BJ885:CK885" si="1406">B885/B901</f>
        <v>6.4177442836344953E-2</v>
      </c>
      <c r="BK885" s="131">
        <f t="shared" si="1406"/>
        <v>3.4003262101567469E-2</v>
      </c>
      <c r="BL885" s="132">
        <f t="shared" si="1406"/>
        <v>6.0348699522273487E-2</v>
      </c>
      <c r="BM885" s="133">
        <f t="shared" si="1406"/>
        <v>3.9516208010968563E-2</v>
      </c>
      <c r="BN885" s="130">
        <f t="shared" si="1406"/>
        <v>6.4094488188976381E-2</v>
      </c>
      <c r="BO885" s="131">
        <f t="shared" si="1406"/>
        <v>5.0206733608978142E-2</v>
      </c>
      <c r="BP885" s="132">
        <f t="shared" si="1406"/>
        <v>6.7035481337294672E-2</v>
      </c>
      <c r="BQ885" s="133">
        <f t="shared" si="1406"/>
        <v>4.7075144508670522E-2</v>
      </c>
      <c r="BR885" s="130">
        <f t="shared" si="1406"/>
        <v>4.9102347705999694E-2</v>
      </c>
      <c r="BS885" s="131">
        <f t="shared" si="1406"/>
        <v>7.2746167835801512E-2</v>
      </c>
      <c r="BT885" s="132">
        <f t="shared" si="1406"/>
        <v>4.0338220463889532E-2</v>
      </c>
      <c r="BU885" s="130">
        <f t="shared" si="1406"/>
        <v>7.5350940820070822E-2</v>
      </c>
      <c r="BV885" s="134">
        <f t="shared" si="1406"/>
        <v>5.0782918149466193E-2</v>
      </c>
      <c r="BW885" s="135">
        <f t="shared" si="1406"/>
        <v>6.8344653082967111E-2</v>
      </c>
      <c r="BX885" s="130">
        <f t="shared" si="1406"/>
        <v>5.4367922348047146E-2</v>
      </c>
      <c r="BY885" s="131">
        <f t="shared" si="1406"/>
        <v>5.1545363908275174E-2</v>
      </c>
      <c r="BZ885" s="132">
        <f t="shared" si="1406"/>
        <v>6.2583467649090493E-2</v>
      </c>
      <c r="CA885" s="133">
        <f t="shared" si="1406"/>
        <v>4.7895867559711869E-2</v>
      </c>
      <c r="CB885" s="130">
        <f t="shared" si="1406"/>
        <v>4.9222797927461141E-2</v>
      </c>
      <c r="CC885" s="131">
        <f t="shared" si="1406"/>
        <v>5.9245660881174902E-2</v>
      </c>
      <c r="CD885" s="132">
        <f t="shared" si="1406"/>
        <v>3.4773763327430963E-2</v>
      </c>
      <c r="CE885" s="133">
        <f t="shared" si="1406"/>
        <v>7.6435364564987673E-2</v>
      </c>
      <c r="CF885" s="130">
        <f t="shared" si="1406"/>
        <v>4.2806553294158854E-2</v>
      </c>
      <c r="CG885" s="131">
        <f t="shared" si="1406"/>
        <v>5.9713675750345349E-2</v>
      </c>
      <c r="CH885" s="132">
        <f t="shared" si="1406"/>
        <v>5.1556303328926814E-2</v>
      </c>
      <c r="CI885" s="130">
        <f t="shared" si="1406"/>
        <v>5.2754379720805156E-2</v>
      </c>
      <c r="CJ885" s="136">
        <f t="shared" si="1406"/>
        <v>5.4511522282049037E-2</v>
      </c>
      <c r="CK885" s="137">
        <f t="shared" si="1406"/>
        <v>5.5300724352651424E-2</v>
      </c>
    </row>
    <row r="886" spans="1:89">
      <c r="A886" s="138" t="s">
        <v>25</v>
      </c>
      <c r="B886" s="209">
        <v>3747</v>
      </c>
      <c r="C886" s="193">
        <v>1842</v>
      </c>
      <c r="D886" s="194">
        <v>1538</v>
      </c>
      <c r="E886" s="195">
        <v>948</v>
      </c>
      <c r="F886" s="192">
        <v>741</v>
      </c>
      <c r="G886" s="196">
        <v>428</v>
      </c>
      <c r="H886" s="194">
        <v>2025</v>
      </c>
      <c r="I886" s="195">
        <v>2278</v>
      </c>
      <c r="J886" s="192">
        <v>297</v>
      </c>
      <c r="K886" s="193">
        <v>520</v>
      </c>
      <c r="L886" s="194">
        <v>543</v>
      </c>
      <c r="M886" s="192">
        <v>1588</v>
      </c>
      <c r="N886" s="197">
        <v>1635</v>
      </c>
      <c r="O886" s="210">
        <v>2144</v>
      </c>
      <c r="P886" s="192">
        <v>917</v>
      </c>
      <c r="Q886" s="193">
        <v>910</v>
      </c>
      <c r="R886" s="194">
        <v>1229</v>
      </c>
      <c r="S886" s="195">
        <v>1208</v>
      </c>
      <c r="T886" s="201">
        <v>485</v>
      </c>
      <c r="U886" s="192">
        <v>604</v>
      </c>
      <c r="V886" s="194">
        <v>1133</v>
      </c>
      <c r="W886" s="211">
        <v>2097</v>
      </c>
      <c r="X886" s="192">
        <v>1140</v>
      </c>
      <c r="Y886" s="196">
        <v>892</v>
      </c>
      <c r="Z886" s="194">
        <v>3320</v>
      </c>
      <c r="AA886" s="192">
        <v>2710</v>
      </c>
      <c r="AB886" s="173">
        <f t="shared" si="1398"/>
        <v>18750</v>
      </c>
      <c r="AC886" s="174">
        <f t="shared" si="1393"/>
        <v>18169</v>
      </c>
      <c r="AE886" s="255" t="str">
        <f>$AE$18</f>
        <v>18:00 - 18:59</v>
      </c>
      <c r="AF886" s="127">
        <f t="shared" si="1403"/>
        <v>2873</v>
      </c>
      <c r="AG886" s="193">
        <f t="shared" si="1403"/>
        <v>4196</v>
      </c>
      <c r="AH886" s="194">
        <f t="shared" si="1403"/>
        <v>1812</v>
      </c>
      <c r="AI886" s="195">
        <f t="shared" si="1403"/>
        <v>1727</v>
      </c>
      <c r="AJ886" s="192">
        <f t="shared" si="1403"/>
        <v>1067</v>
      </c>
      <c r="AK886" s="196">
        <f t="shared" si="1403"/>
        <v>504</v>
      </c>
      <c r="AL886" s="194">
        <f t="shared" si="1403"/>
        <v>2455</v>
      </c>
      <c r="AM886" s="195">
        <f t="shared" si="1403"/>
        <v>3563</v>
      </c>
      <c r="AN886" s="192">
        <f t="shared" si="1403"/>
        <v>649</v>
      </c>
      <c r="AO886" s="196">
        <f t="shared" si="1403"/>
        <v>275</v>
      </c>
      <c r="AP886" s="194">
        <f t="shared" si="1404"/>
        <v>1715</v>
      </c>
      <c r="AQ886" s="192">
        <f t="shared" si="1404"/>
        <v>1081</v>
      </c>
      <c r="AR886" s="197">
        <f t="shared" si="1404"/>
        <v>2286</v>
      </c>
      <c r="AS886" s="198">
        <f t="shared" si="1404"/>
        <v>2252</v>
      </c>
      <c r="AT886" s="192">
        <f t="shared" si="1404"/>
        <v>1222</v>
      </c>
      <c r="AU886" s="196">
        <f t="shared" si="1404"/>
        <v>1485</v>
      </c>
      <c r="AV886" s="194">
        <f t="shared" si="1404"/>
        <v>1261</v>
      </c>
      <c r="AW886" s="195">
        <f t="shared" si="1404"/>
        <v>1891</v>
      </c>
      <c r="AX886" s="192">
        <f t="shared" si="1404"/>
        <v>749</v>
      </c>
      <c r="AY886" s="196">
        <f t="shared" si="1404"/>
        <v>483</v>
      </c>
      <c r="AZ886" s="194">
        <f t="shared" si="1405"/>
        <v>2939</v>
      </c>
      <c r="BA886" s="195">
        <f t="shared" si="1405"/>
        <v>1780</v>
      </c>
      <c r="BB886" s="192">
        <f t="shared" si="1405"/>
        <v>2655</v>
      </c>
      <c r="BC886" s="196">
        <f t="shared" si="1405"/>
        <v>909</v>
      </c>
      <c r="BD886" s="194">
        <f t="shared" si="1405"/>
        <v>3985</v>
      </c>
      <c r="BE886" s="192">
        <f t="shared" si="1405"/>
        <v>5700</v>
      </c>
      <c r="BF886" s="173">
        <f>SUM(AF886,AH886,AJ886,AL886,AN886,AP886,AR886,AT886,AV886,AX886,AZ886,BB886,BD886)</f>
        <v>25668</v>
      </c>
      <c r="BG886" s="174">
        <f>SUM(AG886,AI886,AK886,AM886,AO886,AQ886,AS886,AU886,AW886,AY886,BA886,BC886,BE886)</f>
        <v>25846</v>
      </c>
      <c r="BI886" s="138" t="s">
        <v>25</v>
      </c>
      <c r="BJ886" s="130">
        <f t="shared" ref="BJ886:CK886" si="1407">B886/B901</f>
        <v>6.4177442836344953E-2</v>
      </c>
      <c r="BK886" s="131">
        <f t="shared" si="1407"/>
        <v>5.0921958366737623E-2</v>
      </c>
      <c r="BL886" s="132">
        <f t="shared" si="1407"/>
        <v>6.2798579069862401E-2</v>
      </c>
      <c r="BM886" s="133">
        <f t="shared" si="1407"/>
        <v>4.6420526882773483E-2</v>
      </c>
      <c r="BN886" s="130">
        <f t="shared" si="1407"/>
        <v>5.8346456692913384E-2</v>
      </c>
      <c r="BO886" s="131">
        <f t="shared" si="1407"/>
        <v>5.056113408151211E-2</v>
      </c>
      <c r="BP886" s="132">
        <f t="shared" si="1407"/>
        <v>6.9152750742751762E-2</v>
      </c>
      <c r="BQ886" s="133">
        <f t="shared" si="1407"/>
        <v>5.2670520231213873E-2</v>
      </c>
      <c r="BR886" s="130">
        <f t="shared" si="1407"/>
        <v>4.5573116464630962E-2</v>
      </c>
      <c r="BS886" s="131">
        <f t="shared" si="1407"/>
        <v>6.7550012990387112E-2</v>
      </c>
      <c r="BT886" s="132">
        <f t="shared" si="1407"/>
        <v>4.2122410984407728E-2</v>
      </c>
      <c r="BU886" s="130">
        <f t="shared" si="1407"/>
        <v>6.7756112130392121E-2</v>
      </c>
      <c r="BV886" s="134">
        <f t="shared" si="1407"/>
        <v>5.818505338078292E-2</v>
      </c>
      <c r="BW886" s="135">
        <f t="shared" si="1407"/>
        <v>5.7104807564256226E-2</v>
      </c>
      <c r="BX886" s="130">
        <f t="shared" si="1407"/>
        <v>5.2981280332794083E-2</v>
      </c>
      <c r="BY886" s="131">
        <f t="shared" si="1407"/>
        <v>4.5363908275174475E-2</v>
      </c>
      <c r="BZ886" s="132">
        <f t="shared" si="1407"/>
        <v>5.6596822472944966E-2</v>
      </c>
      <c r="CA886" s="133">
        <f t="shared" si="1407"/>
        <v>5.0886726483845152E-2</v>
      </c>
      <c r="CB886" s="130">
        <f t="shared" si="1407"/>
        <v>5.2353195164075994E-2</v>
      </c>
      <c r="CC886" s="131">
        <f t="shared" si="1407"/>
        <v>5.0400534045393859E-2</v>
      </c>
      <c r="CD886" s="132">
        <f t="shared" si="1407"/>
        <v>4.2685453791960218E-2</v>
      </c>
      <c r="CE886" s="133">
        <f t="shared" si="1407"/>
        <v>6.714912421147011E-2</v>
      </c>
      <c r="CF886" s="130">
        <f t="shared" si="1407"/>
        <v>4.4363155232128262E-2</v>
      </c>
      <c r="CG886" s="131">
        <f t="shared" si="1407"/>
        <v>5.6009041818410148E-2</v>
      </c>
      <c r="CH886" s="132">
        <f t="shared" si="1407"/>
        <v>5.6998643706972031E-2</v>
      </c>
      <c r="CI886" s="130">
        <f t="shared" si="1407"/>
        <v>5.3584845968284098E-2</v>
      </c>
      <c r="CJ886" s="136">
        <f t="shared" si="1407"/>
        <v>5.6622405561377175E-2</v>
      </c>
      <c r="CK886" s="137">
        <f t="shared" si="1407"/>
        <v>5.4973948720431341E-2</v>
      </c>
    </row>
    <row r="887" spans="1:89" ht="14" thickBot="1">
      <c r="A887" s="147" t="s">
        <v>26</v>
      </c>
      <c r="B887" s="206">
        <v>3283</v>
      </c>
      <c r="C887" s="200">
        <v>1570</v>
      </c>
      <c r="D887" s="201">
        <v>1368</v>
      </c>
      <c r="E887" s="202">
        <v>831</v>
      </c>
      <c r="F887" s="199">
        <v>692</v>
      </c>
      <c r="G887" s="203">
        <v>502</v>
      </c>
      <c r="H887" s="201">
        <v>2004</v>
      </c>
      <c r="I887" s="202">
        <v>2082</v>
      </c>
      <c r="J887" s="199">
        <v>337</v>
      </c>
      <c r="K887" s="200">
        <v>414</v>
      </c>
      <c r="L887" s="201">
        <v>622</v>
      </c>
      <c r="M887" s="199">
        <v>1663</v>
      </c>
      <c r="N887" s="204">
        <v>1618</v>
      </c>
      <c r="O887" s="207">
        <v>2470</v>
      </c>
      <c r="P887" s="199">
        <v>919</v>
      </c>
      <c r="Q887" s="200">
        <v>1251</v>
      </c>
      <c r="R887" s="201">
        <v>1257</v>
      </c>
      <c r="S887" s="202">
        <v>1625</v>
      </c>
      <c r="T887" s="199">
        <v>496</v>
      </c>
      <c r="U887" s="203">
        <v>729</v>
      </c>
      <c r="V887" s="201">
        <v>1283</v>
      </c>
      <c r="W887" s="208">
        <v>1973</v>
      </c>
      <c r="X887" s="199">
        <v>1059</v>
      </c>
      <c r="Y887" s="203">
        <v>839</v>
      </c>
      <c r="Z887" s="201">
        <v>3240</v>
      </c>
      <c r="AA887" s="199">
        <v>2775</v>
      </c>
      <c r="AB887" s="173">
        <f t="shared" si="1398"/>
        <v>18178</v>
      </c>
      <c r="AC887" s="174">
        <f t="shared" si="1393"/>
        <v>18724</v>
      </c>
      <c r="AE887" s="254" t="str">
        <f>$AE$19</f>
        <v>19:00 - 19:59</v>
      </c>
      <c r="AF887" s="127">
        <f t="shared" si="1403"/>
        <v>2837</v>
      </c>
      <c r="AG887" s="200">
        <f t="shared" si="1403"/>
        <v>4157</v>
      </c>
      <c r="AH887" s="201">
        <f t="shared" si="1403"/>
        <v>1388</v>
      </c>
      <c r="AI887" s="202">
        <f t="shared" si="1403"/>
        <v>1936</v>
      </c>
      <c r="AJ887" s="199">
        <f t="shared" si="1403"/>
        <v>732</v>
      </c>
      <c r="AK887" s="203">
        <f t="shared" si="1403"/>
        <v>687</v>
      </c>
      <c r="AL887" s="201">
        <f t="shared" si="1403"/>
        <v>2222</v>
      </c>
      <c r="AM887" s="202">
        <f t="shared" si="1403"/>
        <v>4021</v>
      </c>
      <c r="AN887" s="199">
        <f t="shared" si="1403"/>
        <v>441</v>
      </c>
      <c r="AO887" s="203">
        <f t="shared" si="1403"/>
        <v>230</v>
      </c>
      <c r="AP887" s="201">
        <f t="shared" si="1404"/>
        <v>1186</v>
      </c>
      <c r="AQ887" s="199">
        <f t="shared" si="1404"/>
        <v>1023</v>
      </c>
      <c r="AR887" s="204">
        <f t="shared" si="1404"/>
        <v>2075</v>
      </c>
      <c r="AS887" s="205">
        <f t="shared" si="1404"/>
        <v>2293</v>
      </c>
      <c r="AT887" s="199">
        <f t="shared" si="1404"/>
        <v>1218</v>
      </c>
      <c r="AU887" s="203">
        <f t="shared" si="1404"/>
        <v>1473</v>
      </c>
      <c r="AV887" s="201">
        <f t="shared" si="1404"/>
        <v>1468</v>
      </c>
      <c r="AW887" s="202">
        <f t="shared" si="1404"/>
        <v>1732</v>
      </c>
      <c r="AX887" s="199">
        <f t="shared" si="1404"/>
        <v>878</v>
      </c>
      <c r="AY887" s="203">
        <f t="shared" si="1404"/>
        <v>459</v>
      </c>
      <c r="AZ887" s="201">
        <f t="shared" si="1405"/>
        <v>2101</v>
      </c>
      <c r="BA887" s="202">
        <f t="shared" si="1405"/>
        <v>1616</v>
      </c>
      <c r="BB887" s="199">
        <f t="shared" si="1405"/>
        <v>2189</v>
      </c>
      <c r="BC887" s="203">
        <f t="shared" si="1405"/>
        <v>781</v>
      </c>
      <c r="BD887" s="201">
        <f t="shared" si="1405"/>
        <v>3685</v>
      </c>
      <c r="BE887" s="199">
        <f t="shared" si="1405"/>
        <v>4302</v>
      </c>
      <c r="BF887" s="173">
        <f>SUM(AF887,AH887,AJ887,AL887,AN887,AP887,AR887,AT887,AV887,AX887,AZ887,BB887,BD887)</f>
        <v>22420</v>
      </c>
      <c r="BG887" s="174">
        <f>SUM(AG887,AI887,AK887,AM887,AO887,AQ887,AS887,AU887,AW887,AY887,BA887,BC887,BE887)</f>
        <v>24710</v>
      </c>
      <c r="BI887" s="147" t="s">
        <v>26</v>
      </c>
      <c r="BJ887" s="130">
        <f t="shared" ref="BJ887:CK887" si="1408">B887/B901</f>
        <v>5.6230196112015074E-2</v>
      </c>
      <c r="BK887" s="131">
        <f t="shared" si="1408"/>
        <v>4.3402537804439777E-2</v>
      </c>
      <c r="BL887" s="132">
        <f t="shared" si="1408"/>
        <v>5.5857253685027156E-2</v>
      </c>
      <c r="BM887" s="133">
        <f t="shared" si="1408"/>
        <v>4.0691411223190678E-2</v>
      </c>
      <c r="BN887" s="130">
        <f t="shared" si="1408"/>
        <v>5.4488188976377951E-2</v>
      </c>
      <c r="BO887" s="131">
        <f t="shared" si="1408"/>
        <v>5.9303012404016538E-2</v>
      </c>
      <c r="BP887" s="132">
        <f t="shared" si="1408"/>
        <v>6.8435611105419528E-2</v>
      </c>
      <c r="BQ887" s="133">
        <f t="shared" si="1408"/>
        <v>4.813872832369942E-2</v>
      </c>
      <c r="BR887" s="130">
        <f t="shared" si="1408"/>
        <v>5.1710909927880924E-2</v>
      </c>
      <c r="BS887" s="131">
        <f t="shared" si="1408"/>
        <v>5.3780202650038973E-2</v>
      </c>
      <c r="BT887" s="132">
        <f t="shared" si="1408"/>
        <v>4.8250717554883249E-2</v>
      </c>
      <c r="BU887" s="130">
        <f t="shared" si="1408"/>
        <v>7.0956180398515173E-2</v>
      </c>
      <c r="BV887" s="134">
        <f t="shared" si="1408"/>
        <v>5.7580071174377224E-2</v>
      </c>
      <c r="BW887" s="135">
        <f t="shared" si="1408"/>
        <v>6.5787721400985488E-2</v>
      </c>
      <c r="BX887" s="130">
        <f t="shared" si="1408"/>
        <v>5.3096833834065174E-2</v>
      </c>
      <c r="BY887" s="131">
        <f t="shared" si="1408"/>
        <v>6.2362911266201394E-2</v>
      </c>
      <c r="BZ887" s="132">
        <f t="shared" si="1408"/>
        <v>5.7886253741653237E-2</v>
      </c>
      <c r="CA887" s="133">
        <f t="shared" si="1408"/>
        <v>6.8452757066430767E-2</v>
      </c>
      <c r="CB887" s="130">
        <f t="shared" si="1408"/>
        <v>5.3540587219343697E-2</v>
      </c>
      <c r="CC887" s="131">
        <f t="shared" si="1408"/>
        <v>6.0831108144192257E-2</v>
      </c>
      <c r="CD887" s="132">
        <f t="shared" si="1408"/>
        <v>4.8336661266623969E-2</v>
      </c>
      <c r="CE887" s="133">
        <f t="shared" si="1408"/>
        <v>6.3178455922379834E-2</v>
      </c>
      <c r="CF887" s="130">
        <f t="shared" si="1408"/>
        <v>4.1211036307740201E-2</v>
      </c>
      <c r="CG887" s="131">
        <f t="shared" si="1408"/>
        <v>5.2681150320231067E-2</v>
      </c>
      <c r="CH887" s="132">
        <f t="shared" si="1408"/>
        <v>5.5625182412828128E-2</v>
      </c>
      <c r="CI887" s="130">
        <f t="shared" si="1408"/>
        <v>5.4870091351287224E-2</v>
      </c>
      <c r="CJ887" s="136">
        <f t="shared" si="1408"/>
        <v>5.4895044709051433E-2</v>
      </c>
      <c r="CK887" s="137">
        <f t="shared" si="1408"/>
        <v>5.6653212386006742E-2</v>
      </c>
    </row>
    <row r="888" spans="1:89" ht="15" thickTop="1" thickBot="1">
      <c r="A888" s="138" t="s">
        <v>27</v>
      </c>
      <c r="B888" s="209">
        <v>2705</v>
      </c>
      <c r="C888" s="193">
        <v>1720</v>
      </c>
      <c r="D888" s="194">
        <v>1194</v>
      </c>
      <c r="E888" s="195">
        <v>989</v>
      </c>
      <c r="F888" s="192">
        <v>602</v>
      </c>
      <c r="G888" s="196">
        <v>431</v>
      </c>
      <c r="H888" s="194">
        <v>1978</v>
      </c>
      <c r="I888" s="195">
        <v>2697</v>
      </c>
      <c r="J888" s="192">
        <v>385</v>
      </c>
      <c r="K888" s="193">
        <v>450</v>
      </c>
      <c r="L888" s="194">
        <v>839</v>
      </c>
      <c r="M888" s="192">
        <v>1201</v>
      </c>
      <c r="N888" s="197">
        <v>1669</v>
      </c>
      <c r="O888" s="210">
        <v>2004</v>
      </c>
      <c r="P888" s="192">
        <v>988</v>
      </c>
      <c r="Q888" s="193">
        <v>1117</v>
      </c>
      <c r="R888" s="194">
        <v>1214</v>
      </c>
      <c r="S888" s="195">
        <v>1450</v>
      </c>
      <c r="T888" s="192">
        <v>630</v>
      </c>
      <c r="U888" s="196">
        <v>645</v>
      </c>
      <c r="V888" s="194">
        <v>1675</v>
      </c>
      <c r="W888" s="211">
        <v>1954</v>
      </c>
      <c r="X888" s="192">
        <v>1461</v>
      </c>
      <c r="Y888" s="196">
        <v>771</v>
      </c>
      <c r="Z888" s="194">
        <v>3395</v>
      </c>
      <c r="AA888" s="192">
        <v>2849</v>
      </c>
      <c r="AB888" s="173">
        <f t="shared" si="1398"/>
        <v>18735</v>
      </c>
      <c r="AC888" s="174">
        <f t="shared" si="1393"/>
        <v>18278</v>
      </c>
      <c r="AE888" s="253" t="s">
        <v>13</v>
      </c>
      <c r="AF888" s="20">
        <f t="shared" ref="AF888:BG888" si="1409">SUM(AF885:AF887)</f>
        <v>8606</v>
      </c>
      <c r="AG888" s="21">
        <f t="shared" si="1409"/>
        <v>12086</v>
      </c>
      <c r="AH888" s="20">
        <f t="shared" si="1409"/>
        <v>5039</v>
      </c>
      <c r="AI888" s="21">
        <f t="shared" si="1409"/>
        <v>5406</v>
      </c>
      <c r="AJ888" s="20">
        <f t="shared" si="1409"/>
        <v>2998</v>
      </c>
      <c r="AK888" s="21">
        <f t="shared" si="1409"/>
        <v>1812</v>
      </c>
      <c r="AL888" s="20">
        <f t="shared" si="1409"/>
        <v>6864</v>
      </c>
      <c r="AM888" s="21">
        <f t="shared" si="1409"/>
        <v>11884</v>
      </c>
      <c r="AN888" s="20">
        <f t="shared" si="1409"/>
        <v>1861</v>
      </c>
      <c r="AO888" s="21">
        <f t="shared" si="1409"/>
        <v>810</v>
      </c>
      <c r="AP888" s="20">
        <f t="shared" si="1409"/>
        <v>4465</v>
      </c>
      <c r="AQ888" s="21">
        <f t="shared" si="1409"/>
        <v>3250</v>
      </c>
      <c r="AR888" s="20">
        <f t="shared" si="1409"/>
        <v>6590</v>
      </c>
      <c r="AS888" s="21">
        <f t="shared" si="1409"/>
        <v>6713</v>
      </c>
      <c r="AT888" s="20">
        <f t="shared" si="1409"/>
        <v>3777</v>
      </c>
      <c r="AU888" s="21">
        <f t="shared" si="1409"/>
        <v>4121</v>
      </c>
      <c r="AV888" s="20">
        <f t="shared" si="1409"/>
        <v>4152</v>
      </c>
      <c r="AW888" s="21">
        <f t="shared" si="1409"/>
        <v>5304</v>
      </c>
      <c r="AX888" s="20">
        <f t="shared" si="1409"/>
        <v>2420</v>
      </c>
      <c r="AY888" s="21">
        <f t="shared" si="1409"/>
        <v>1335</v>
      </c>
      <c r="AZ888" s="20">
        <f t="shared" si="1409"/>
        <v>7315</v>
      </c>
      <c r="BA888" s="21">
        <f t="shared" si="1409"/>
        <v>4897</v>
      </c>
      <c r="BB888" s="20">
        <f t="shared" si="1409"/>
        <v>7667</v>
      </c>
      <c r="BC888" s="21">
        <f t="shared" si="1409"/>
        <v>2364</v>
      </c>
      <c r="BD888" s="20">
        <f t="shared" si="1409"/>
        <v>12209</v>
      </c>
      <c r="BE888" s="21">
        <f t="shared" si="1409"/>
        <v>14156</v>
      </c>
      <c r="BF888" s="175">
        <f t="shared" si="1409"/>
        <v>73963</v>
      </c>
      <c r="BG888" s="176">
        <f t="shared" si="1409"/>
        <v>74138</v>
      </c>
      <c r="BI888" s="138" t="s">
        <v>27</v>
      </c>
      <c r="BJ888" s="130">
        <f t="shared" ref="BJ888:CK888" si="1410">B888/B901</f>
        <v>4.6330393080414492E-2</v>
      </c>
      <c r="BK888" s="131">
        <f t="shared" si="1410"/>
        <v>4.7549277085118732E-2</v>
      </c>
      <c r="BL888" s="132">
        <f t="shared" si="1410"/>
        <v>4.8752602997019313E-2</v>
      </c>
      <c r="BM888" s="133">
        <f t="shared" si="1410"/>
        <v>4.8428165703652923E-2</v>
      </c>
      <c r="BN888" s="130">
        <f t="shared" si="1410"/>
        <v>4.7401574803149604E-2</v>
      </c>
      <c r="BO888" s="131">
        <f t="shared" si="1410"/>
        <v>5.0915534554046071E-2</v>
      </c>
      <c r="BP888" s="132">
        <f t="shared" si="1410"/>
        <v>6.7547723935389131E-2</v>
      </c>
      <c r="BQ888" s="133">
        <f t="shared" si="1410"/>
        <v>6.2358381502890171E-2</v>
      </c>
      <c r="BR888" s="130">
        <f t="shared" si="1410"/>
        <v>5.9076262083780882E-2</v>
      </c>
      <c r="BS888" s="131">
        <f t="shared" si="1410"/>
        <v>5.8456742010911923E-2</v>
      </c>
      <c r="BT888" s="132">
        <f t="shared" si="1410"/>
        <v>6.5084167248467925E-2</v>
      </c>
      <c r="BU888" s="130">
        <f t="shared" si="1410"/>
        <v>5.124375986687716E-2</v>
      </c>
      <c r="BV888" s="134">
        <f t="shared" si="1410"/>
        <v>5.9395017793594303E-2</v>
      </c>
      <c r="BW888" s="135">
        <f t="shared" si="1410"/>
        <v>5.337594886136636E-2</v>
      </c>
      <c r="BX888" s="130">
        <f t="shared" si="1410"/>
        <v>5.7083429627917723E-2</v>
      </c>
      <c r="BY888" s="131">
        <f t="shared" si="1410"/>
        <v>5.5682951146560321E-2</v>
      </c>
      <c r="BZ888" s="132">
        <f t="shared" si="1410"/>
        <v>5.5906055721851255E-2</v>
      </c>
      <c r="CA888" s="133">
        <f t="shared" si="1410"/>
        <v>6.1080921690045913E-2</v>
      </c>
      <c r="CB888" s="130">
        <f t="shared" si="1410"/>
        <v>6.8005181347150265E-2</v>
      </c>
      <c r="CC888" s="131">
        <f t="shared" si="1410"/>
        <v>5.3821762349799733E-2</v>
      </c>
      <c r="CD888" s="132">
        <f t="shared" si="1410"/>
        <v>6.310515013374525E-2</v>
      </c>
      <c r="CE888" s="133">
        <f t="shared" si="1410"/>
        <v>6.2570047071632134E-2</v>
      </c>
      <c r="CF888" s="130">
        <f t="shared" si="1410"/>
        <v>5.6854885784332801E-2</v>
      </c>
      <c r="CG888" s="131">
        <f t="shared" si="1410"/>
        <v>4.8411402737661688E-2</v>
      </c>
      <c r="CH888" s="132">
        <f t="shared" si="1410"/>
        <v>5.8286263670231944E-2</v>
      </c>
      <c r="CI888" s="130">
        <f t="shared" si="1410"/>
        <v>5.6333293787321548E-2</v>
      </c>
      <c r="CJ888" s="136">
        <f t="shared" si="1410"/>
        <v>5.6577107636928074E-2</v>
      </c>
      <c r="CK888" s="137">
        <f t="shared" si="1410"/>
        <v>5.5303750052949754E-2</v>
      </c>
    </row>
    <row r="889" spans="1:89" ht="14" thickTop="1">
      <c r="A889" s="147" t="s">
        <v>28</v>
      </c>
      <c r="B889" s="206">
        <v>2385</v>
      </c>
      <c r="C889" s="200">
        <v>1840</v>
      </c>
      <c r="D889" s="201">
        <v>1155</v>
      </c>
      <c r="E889" s="202">
        <v>984</v>
      </c>
      <c r="F889" s="199">
        <v>667</v>
      </c>
      <c r="G889" s="203">
        <v>455</v>
      </c>
      <c r="H889" s="201">
        <v>2071</v>
      </c>
      <c r="I889" s="202">
        <v>2538</v>
      </c>
      <c r="J889" s="199">
        <v>495</v>
      </c>
      <c r="K889" s="200">
        <v>321</v>
      </c>
      <c r="L889" s="201">
        <v>952</v>
      </c>
      <c r="M889" s="199">
        <v>1078</v>
      </c>
      <c r="N889" s="204">
        <v>1937</v>
      </c>
      <c r="O889" s="207">
        <v>1876</v>
      </c>
      <c r="P889" s="199">
        <v>1052</v>
      </c>
      <c r="Q889" s="200">
        <v>1099</v>
      </c>
      <c r="R889" s="201">
        <v>1260</v>
      </c>
      <c r="S889" s="202">
        <v>1430</v>
      </c>
      <c r="T889" s="199">
        <v>853</v>
      </c>
      <c r="U889" s="203">
        <v>455</v>
      </c>
      <c r="V889" s="201">
        <v>2067</v>
      </c>
      <c r="W889" s="208">
        <v>1637</v>
      </c>
      <c r="X889" s="199">
        <v>1798</v>
      </c>
      <c r="Y889" s="203">
        <v>665</v>
      </c>
      <c r="Z889" s="201">
        <v>3322</v>
      </c>
      <c r="AA889" s="199">
        <v>3406</v>
      </c>
      <c r="AB889" s="173">
        <f t="shared" si="1398"/>
        <v>20014</v>
      </c>
      <c r="AC889" s="174">
        <f t="shared" si="1393"/>
        <v>17784</v>
      </c>
      <c r="BI889" s="147" t="s">
        <v>28</v>
      </c>
      <c r="BJ889" s="130">
        <f t="shared" ref="BJ889:CK889" si="1411">B889/B901</f>
        <v>4.0849533270531813E-2</v>
      </c>
      <c r="BK889" s="131">
        <f t="shared" si="1411"/>
        <v>5.08666685096619E-2</v>
      </c>
      <c r="BL889" s="132">
        <f t="shared" si="1411"/>
        <v>4.7160181291086518E-2</v>
      </c>
      <c r="BM889" s="133">
        <f t="shared" si="1411"/>
        <v>4.8183331701106648E-2</v>
      </c>
      <c r="BN889" s="130">
        <f t="shared" si="1411"/>
        <v>5.251968503937008E-2</v>
      </c>
      <c r="BO889" s="131">
        <f t="shared" si="1411"/>
        <v>5.3750738334317781E-2</v>
      </c>
      <c r="BP889" s="132">
        <f t="shared" si="1411"/>
        <v>7.0723628043574766E-2</v>
      </c>
      <c r="BQ889" s="133">
        <f t="shared" si="1411"/>
        <v>5.8682080924855488E-2</v>
      </c>
      <c r="BR889" s="130">
        <f t="shared" si="1411"/>
        <v>7.5955194107718269E-2</v>
      </c>
      <c r="BS889" s="131">
        <f t="shared" si="1411"/>
        <v>4.1699142634450508E-2</v>
      </c>
      <c r="BT889" s="132">
        <f t="shared" si="1411"/>
        <v>7.3849972849274692E-2</v>
      </c>
      <c r="BU889" s="130">
        <f t="shared" si="1411"/>
        <v>4.5995647907155351E-2</v>
      </c>
      <c r="BV889" s="134">
        <f t="shared" si="1411"/>
        <v>6.893238434163701E-2</v>
      </c>
      <c r="BW889" s="135">
        <f t="shared" si="1411"/>
        <v>4.9966706618724196E-2</v>
      </c>
      <c r="BX889" s="130">
        <f t="shared" si="1411"/>
        <v>6.078114166859256E-2</v>
      </c>
      <c r="BY889" s="131">
        <f t="shared" si="1411"/>
        <v>5.4785643070787635E-2</v>
      </c>
      <c r="BZ889" s="132">
        <f t="shared" si="1411"/>
        <v>5.8024407091871975E-2</v>
      </c>
      <c r="CA889" s="133">
        <f t="shared" si="1411"/>
        <v>6.0238426218459075E-2</v>
      </c>
      <c r="CB889" s="130">
        <f t="shared" si="1411"/>
        <v>9.2076856649395508E-2</v>
      </c>
      <c r="CC889" s="131">
        <f t="shared" si="1411"/>
        <v>3.7967289719626166E-2</v>
      </c>
      <c r="CD889" s="132">
        <f t="shared" si="1411"/>
        <v>7.7873639000866524E-2</v>
      </c>
      <c r="CE889" s="133">
        <f t="shared" si="1411"/>
        <v>5.2419225719683625E-2</v>
      </c>
      <c r="CF889" s="130">
        <f t="shared" si="1411"/>
        <v>6.9969257111725108E-2</v>
      </c>
      <c r="CG889" s="131">
        <f t="shared" si="1411"/>
        <v>4.1755619741303526E-2</v>
      </c>
      <c r="CH889" s="132">
        <f t="shared" si="1411"/>
        <v>5.7032980239325633E-2</v>
      </c>
      <c r="CI889" s="130">
        <f t="shared" si="1411"/>
        <v>6.7346858069363705E-2</v>
      </c>
      <c r="CJ889" s="136">
        <f t="shared" si="1411"/>
        <v>6.0439510661621482E-2</v>
      </c>
      <c r="CK889" s="137">
        <f t="shared" si="1411"/>
        <v>5.3809054105572733E-2</v>
      </c>
    </row>
    <row r="890" spans="1:89">
      <c r="A890" s="138" t="s">
        <v>29</v>
      </c>
      <c r="B890" s="209">
        <v>2427</v>
      </c>
      <c r="C890" s="193">
        <v>2977</v>
      </c>
      <c r="D890" s="194">
        <v>1491</v>
      </c>
      <c r="E890" s="195">
        <v>1417</v>
      </c>
      <c r="F890" s="192">
        <v>941</v>
      </c>
      <c r="G890" s="196">
        <v>450</v>
      </c>
      <c r="H890" s="194">
        <v>2063</v>
      </c>
      <c r="I890" s="195">
        <v>3215</v>
      </c>
      <c r="J890" s="192">
        <v>519</v>
      </c>
      <c r="K890" s="193">
        <v>287</v>
      </c>
      <c r="L890" s="194">
        <v>1187</v>
      </c>
      <c r="M890" s="192">
        <v>1063</v>
      </c>
      <c r="N890" s="197">
        <v>2128</v>
      </c>
      <c r="O890" s="210">
        <v>2066</v>
      </c>
      <c r="P890" s="192">
        <v>1128</v>
      </c>
      <c r="Q890" s="193">
        <v>1129</v>
      </c>
      <c r="R890" s="194">
        <v>1299</v>
      </c>
      <c r="S890" s="195">
        <v>1556</v>
      </c>
      <c r="T890" s="192">
        <v>902</v>
      </c>
      <c r="U890" s="196">
        <v>462</v>
      </c>
      <c r="V890" s="194">
        <v>2049</v>
      </c>
      <c r="W890" s="211">
        <v>1536</v>
      </c>
      <c r="X890" s="192">
        <v>2430</v>
      </c>
      <c r="Y890" s="196">
        <v>725</v>
      </c>
      <c r="Z890" s="194">
        <v>4110</v>
      </c>
      <c r="AA890" s="192">
        <v>3250</v>
      </c>
      <c r="AB890" s="173">
        <f t="shared" si="1398"/>
        <v>22674</v>
      </c>
      <c r="AC890" s="174">
        <f t="shared" si="1393"/>
        <v>20133</v>
      </c>
      <c r="BI890" s="138" t="s">
        <v>29</v>
      </c>
      <c r="BJ890" s="130">
        <f t="shared" ref="BJ890:CK890" si="1412">B890/B901</f>
        <v>4.1568896120578916E-2</v>
      </c>
      <c r="BK890" s="131">
        <f t="shared" si="1412"/>
        <v>8.2298952257208416E-2</v>
      </c>
      <c r="BL890" s="132">
        <f t="shared" si="1412"/>
        <v>6.0879506757584419E-2</v>
      </c>
      <c r="BM890" s="133">
        <f t="shared" si="1412"/>
        <v>6.9385956321613942E-2</v>
      </c>
      <c r="BN890" s="130">
        <f t="shared" si="1412"/>
        <v>7.4094488188976376E-2</v>
      </c>
      <c r="BO890" s="131">
        <f t="shared" si="1412"/>
        <v>5.3160070880094508E-2</v>
      </c>
      <c r="BP890" s="132">
        <f t="shared" si="1412"/>
        <v>7.0450431991257723E-2</v>
      </c>
      <c r="BQ890" s="133">
        <f t="shared" si="1412"/>
        <v>7.4335260115606941E-2</v>
      </c>
      <c r="BR890" s="130">
        <f t="shared" si="1412"/>
        <v>7.9637870185668258E-2</v>
      </c>
      <c r="BS890" s="131">
        <f t="shared" si="1412"/>
        <v>3.7282411015848275E-2</v>
      </c>
      <c r="BT890" s="132">
        <f t="shared" si="1412"/>
        <v>9.207974555891707E-2</v>
      </c>
      <c r="BU890" s="130">
        <f t="shared" si="1412"/>
        <v>4.5355634253530744E-2</v>
      </c>
      <c r="BV890" s="134">
        <f t="shared" si="1412"/>
        <v>7.5729537366548041E-2</v>
      </c>
      <c r="BW890" s="135">
        <f t="shared" si="1412"/>
        <v>5.5027300572646161E-2</v>
      </c>
      <c r="BX890" s="130">
        <f t="shared" si="1412"/>
        <v>6.5172174716893919E-2</v>
      </c>
      <c r="BY890" s="131">
        <f t="shared" si="1412"/>
        <v>5.6281156530408771E-2</v>
      </c>
      <c r="BZ890" s="132">
        <f t="shared" si="1412"/>
        <v>5.9820400644715638E-2</v>
      </c>
      <c r="CA890" s="133">
        <f t="shared" si="1412"/>
        <v>6.5546147689456172E-2</v>
      </c>
      <c r="CB890" s="130">
        <f t="shared" si="1412"/>
        <v>9.7366148531951635E-2</v>
      </c>
      <c r="CC890" s="131">
        <f t="shared" si="1412"/>
        <v>3.8551401869158876E-2</v>
      </c>
      <c r="CD890" s="132">
        <f t="shared" si="1412"/>
        <v>7.7195494103906873E-2</v>
      </c>
      <c r="CE890" s="133">
        <f t="shared" si="1412"/>
        <v>4.9185052355182682E-2</v>
      </c>
      <c r="CF890" s="130">
        <f t="shared" si="1412"/>
        <v>9.4563567731641832E-2</v>
      </c>
      <c r="CG890" s="131">
        <f t="shared" si="1412"/>
        <v>4.5523044078864747E-2</v>
      </c>
      <c r="CH890" s="132">
        <f t="shared" si="1412"/>
        <v>7.0561573986643089E-2</v>
      </c>
      <c r="CI890" s="130">
        <f t="shared" si="1412"/>
        <v>6.4262269150156204E-2</v>
      </c>
      <c r="CJ890" s="136">
        <f t="shared" si="1412"/>
        <v>6.847234259726219E-2</v>
      </c>
      <c r="CK890" s="137">
        <f t="shared" si="1412"/>
        <v>6.0916424106359418E-2</v>
      </c>
    </row>
    <row r="891" spans="1:89">
      <c r="A891" s="147" t="s">
        <v>30</v>
      </c>
      <c r="B891" s="206">
        <v>2896</v>
      </c>
      <c r="C891" s="200">
        <v>3733</v>
      </c>
      <c r="D891" s="201">
        <v>1839</v>
      </c>
      <c r="E891" s="202">
        <v>1743</v>
      </c>
      <c r="F891" s="199">
        <v>1199</v>
      </c>
      <c r="G891" s="203">
        <v>621</v>
      </c>
      <c r="H891" s="201">
        <v>2187</v>
      </c>
      <c r="I891" s="202">
        <v>4300</v>
      </c>
      <c r="J891" s="199">
        <v>771</v>
      </c>
      <c r="K891" s="200">
        <v>305</v>
      </c>
      <c r="L891" s="201">
        <v>1564</v>
      </c>
      <c r="M891" s="199">
        <v>1146</v>
      </c>
      <c r="N891" s="204">
        <v>2229</v>
      </c>
      <c r="O891" s="207">
        <v>2168</v>
      </c>
      <c r="P891" s="199">
        <v>1337</v>
      </c>
      <c r="Q891" s="200">
        <v>1163</v>
      </c>
      <c r="R891" s="201">
        <v>1423</v>
      </c>
      <c r="S891" s="202">
        <v>1681</v>
      </c>
      <c r="T891" s="199">
        <v>793</v>
      </c>
      <c r="U891" s="203">
        <v>393</v>
      </c>
      <c r="V891" s="201">
        <v>2275</v>
      </c>
      <c r="W891" s="208">
        <v>1501</v>
      </c>
      <c r="X891" s="199">
        <v>2823</v>
      </c>
      <c r="Y891" s="203">
        <v>674</v>
      </c>
      <c r="Z891" s="201">
        <v>4539</v>
      </c>
      <c r="AA891" s="199">
        <v>4154</v>
      </c>
      <c r="AB891" s="173">
        <f t="shared" si="1398"/>
        <v>25875</v>
      </c>
      <c r="AC891" s="174">
        <f t="shared" si="1393"/>
        <v>23582</v>
      </c>
      <c r="BI891" s="147" t="s">
        <v>30</v>
      </c>
      <c r="BJ891" s="130">
        <f t="shared" ref="BJ891:CK891" si="1413">B891/B901</f>
        <v>4.9601781279438213E-2</v>
      </c>
      <c r="BK891" s="131">
        <f t="shared" si="1413"/>
        <v>0.10319851823183038</v>
      </c>
      <c r="BL891" s="132">
        <f t="shared" si="1413"/>
        <v>7.5088808133600096E-2</v>
      </c>
      <c r="BM891" s="133">
        <f t="shared" si="1413"/>
        <v>8.5349133287630982E-2</v>
      </c>
      <c r="BN891" s="130">
        <f t="shared" si="1413"/>
        <v>9.4409448818897637E-2</v>
      </c>
      <c r="BO891" s="131">
        <f t="shared" si="1413"/>
        <v>7.3360897814530424E-2</v>
      </c>
      <c r="BP891" s="132">
        <f t="shared" si="1413"/>
        <v>7.4684970802171916E-2</v>
      </c>
      <c r="BQ891" s="133">
        <f t="shared" si="1413"/>
        <v>9.9421965317919081E-2</v>
      </c>
      <c r="BR891" s="130">
        <f t="shared" si="1413"/>
        <v>0.11830596900414302</v>
      </c>
      <c r="BS891" s="131">
        <f t="shared" si="1413"/>
        <v>3.962068069628475E-2</v>
      </c>
      <c r="BT891" s="132">
        <f t="shared" si="1413"/>
        <v>0.12132495539523698</v>
      </c>
      <c r="BU891" s="130">
        <f t="shared" si="1413"/>
        <v>4.8897043136920254E-2</v>
      </c>
      <c r="BV891" s="134">
        <f t="shared" si="1413"/>
        <v>7.932384341637011E-2</v>
      </c>
      <c r="BW891" s="135">
        <f t="shared" si="1413"/>
        <v>5.7744040484751631E-2</v>
      </c>
      <c r="BX891" s="130">
        <f t="shared" si="1413"/>
        <v>7.7247515599722677E-2</v>
      </c>
      <c r="BY891" s="131">
        <f t="shared" si="1413"/>
        <v>5.797607178464606E-2</v>
      </c>
      <c r="BZ891" s="132">
        <f t="shared" si="1413"/>
        <v>6.5530739120423676E-2</v>
      </c>
      <c r="CA891" s="133">
        <f t="shared" si="1413"/>
        <v>7.0811744386873918E-2</v>
      </c>
      <c r="CB891" s="130">
        <f t="shared" si="1413"/>
        <v>8.5600172711571679E-2</v>
      </c>
      <c r="CC891" s="131">
        <f t="shared" si="1413"/>
        <v>3.2793724966622161E-2</v>
      </c>
      <c r="CD891" s="132">
        <f t="shared" si="1413"/>
        <v>8.5709980032400254E-2</v>
      </c>
      <c r="CE891" s="133">
        <f t="shared" si="1413"/>
        <v>4.8064299209068496E-2</v>
      </c>
      <c r="CF891" s="130">
        <f t="shared" si="1413"/>
        <v>0.10985718177219131</v>
      </c>
      <c r="CG891" s="131">
        <f t="shared" si="1413"/>
        <v>4.2320733391937711E-2</v>
      </c>
      <c r="CH891" s="132">
        <f t="shared" si="1413"/>
        <v>7.7926760176489779E-2</v>
      </c>
      <c r="CI891" s="130">
        <f t="shared" si="1413"/>
        <v>8.2137066476845808E-2</v>
      </c>
      <c r="CJ891" s="136">
        <f t="shared" si="1413"/>
        <v>7.8138919674700505E-2</v>
      </c>
      <c r="CK891" s="137">
        <f t="shared" si="1413"/>
        <v>7.1352064435313556E-2</v>
      </c>
    </row>
    <row r="892" spans="1:89">
      <c r="A892" s="138" t="s">
        <v>31</v>
      </c>
      <c r="B892" s="209">
        <v>2873</v>
      </c>
      <c r="C892" s="193">
        <v>4196</v>
      </c>
      <c r="D892" s="194">
        <v>1812</v>
      </c>
      <c r="E892" s="195">
        <v>1727</v>
      </c>
      <c r="F892" s="192">
        <v>1067</v>
      </c>
      <c r="G892" s="196">
        <v>504</v>
      </c>
      <c r="H892" s="194">
        <v>2455</v>
      </c>
      <c r="I892" s="195">
        <v>3563</v>
      </c>
      <c r="J892" s="192">
        <v>649</v>
      </c>
      <c r="K892" s="193">
        <v>275</v>
      </c>
      <c r="L892" s="194">
        <v>1715</v>
      </c>
      <c r="M892" s="192">
        <v>1081</v>
      </c>
      <c r="N892" s="197">
        <v>2286</v>
      </c>
      <c r="O892" s="210">
        <v>2252</v>
      </c>
      <c r="P892" s="192">
        <v>1222</v>
      </c>
      <c r="Q892" s="193">
        <v>1485</v>
      </c>
      <c r="R892" s="194">
        <v>1261</v>
      </c>
      <c r="S892" s="195">
        <v>1891</v>
      </c>
      <c r="T892" s="192">
        <v>749</v>
      </c>
      <c r="U892" s="196">
        <v>483</v>
      </c>
      <c r="V892" s="194">
        <v>2939</v>
      </c>
      <c r="W892" s="211">
        <v>1780</v>
      </c>
      <c r="X892" s="192">
        <v>2655</v>
      </c>
      <c r="Y892" s="196">
        <v>909</v>
      </c>
      <c r="Z892" s="194">
        <v>3985</v>
      </c>
      <c r="AA892" s="192">
        <v>5700</v>
      </c>
      <c r="AB892" s="173">
        <f t="shared" si="1398"/>
        <v>25668</v>
      </c>
      <c r="AC892" s="174">
        <f t="shared" si="1393"/>
        <v>25846</v>
      </c>
      <c r="BI892" s="138" t="s">
        <v>31</v>
      </c>
      <c r="BJ892" s="130">
        <f t="shared" ref="BJ892:CK892" si="1414">B892/B901</f>
        <v>4.9207844480602891E-2</v>
      </c>
      <c r="BK892" s="131">
        <f t="shared" si="1414"/>
        <v>0.11599812014485943</v>
      </c>
      <c r="BL892" s="132">
        <f t="shared" si="1414"/>
        <v>7.3986362337185085E-2</v>
      </c>
      <c r="BM892" s="133">
        <f t="shared" si="1414"/>
        <v>8.456566447948291E-2</v>
      </c>
      <c r="BN892" s="130">
        <f t="shared" si="1414"/>
        <v>8.4015748031496057E-2</v>
      </c>
      <c r="BO892" s="131">
        <f t="shared" si="1414"/>
        <v>5.953927938570585E-2</v>
      </c>
      <c r="BP892" s="132">
        <f t="shared" si="1414"/>
        <v>8.3837038554792881E-2</v>
      </c>
      <c r="BQ892" s="133">
        <f t="shared" si="1414"/>
        <v>8.2381502890173416E-2</v>
      </c>
      <c r="BR892" s="130">
        <f t="shared" si="1414"/>
        <v>9.9585698941230621E-2</v>
      </c>
      <c r="BS892" s="131">
        <f t="shared" si="1414"/>
        <v>3.5723564562223954E-2</v>
      </c>
      <c r="BT892" s="132">
        <f t="shared" si="1414"/>
        <v>0.13303855402994338</v>
      </c>
      <c r="BU892" s="130">
        <f t="shared" si="1414"/>
        <v>4.6123650637880272E-2</v>
      </c>
      <c r="BV892" s="134">
        <f t="shared" si="1414"/>
        <v>8.1352313167259785E-2</v>
      </c>
      <c r="BW892" s="135">
        <f t="shared" si="1414"/>
        <v>5.9981355706485551E-2</v>
      </c>
      <c r="BX892" s="130">
        <f t="shared" si="1414"/>
        <v>7.0603189276635087E-2</v>
      </c>
      <c r="BY892" s="131">
        <f t="shared" si="1414"/>
        <v>7.4027916251246259E-2</v>
      </c>
      <c r="BZ892" s="132">
        <f t="shared" si="1414"/>
        <v>5.8070458208611557E-2</v>
      </c>
      <c r="CA892" s="133">
        <f t="shared" si="1414"/>
        <v>7.9657946838535748E-2</v>
      </c>
      <c r="CB892" s="130">
        <f t="shared" si="1414"/>
        <v>8.0850604490500869E-2</v>
      </c>
      <c r="CC892" s="131">
        <f t="shared" si="1414"/>
        <v>4.0303738317757007E-2</v>
      </c>
      <c r="CD892" s="132">
        <f t="shared" si="1414"/>
        <v>0.11072599178691181</v>
      </c>
      <c r="CE892" s="133">
        <f t="shared" si="1414"/>
        <v>5.69983028595216E-2</v>
      </c>
      <c r="CF892" s="130">
        <f t="shared" si="1414"/>
        <v>0.10331945363271977</v>
      </c>
      <c r="CG892" s="131">
        <f t="shared" si="1414"/>
        <v>5.7076478714052491E-2</v>
      </c>
      <c r="CH892" s="132">
        <f t="shared" si="1414"/>
        <v>6.8415540714543241E-2</v>
      </c>
      <c r="CI892" s="130">
        <f t="shared" si="1414"/>
        <v>0.11270613358642781</v>
      </c>
      <c r="CJ892" s="136">
        <f t="shared" si="1414"/>
        <v>7.7513808317302896E-2</v>
      </c>
      <c r="CK892" s="137">
        <f t="shared" si="1414"/>
        <v>7.8202249910741845E-2</v>
      </c>
    </row>
    <row r="893" spans="1:89">
      <c r="A893" s="147" t="s">
        <v>32</v>
      </c>
      <c r="B893" s="206">
        <v>2837</v>
      </c>
      <c r="C893" s="200">
        <v>4157</v>
      </c>
      <c r="D893" s="201">
        <v>1388</v>
      </c>
      <c r="E893" s="202">
        <v>1936</v>
      </c>
      <c r="F893" s="199">
        <v>732</v>
      </c>
      <c r="G893" s="203">
        <v>687</v>
      </c>
      <c r="H893" s="201">
        <v>2222</v>
      </c>
      <c r="I893" s="202">
        <v>4021</v>
      </c>
      <c r="J893" s="199">
        <v>441</v>
      </c>
      <c r="K893" s="200">
        <v>230</v>
      </c>
      <c r="L893" s="201">
        <v>1186</v>
      </c>
      <c r="M893" s="199">
        <v>1023</v>
      </c>
      <c r="N893" s="204">
        <v>2075</v>
      </c>
      <c r="O893" s="207">
        <v>2293</v>
      </c>
      <c r="P893" s="199">
        <v>1218</v>
      </c>
      <c r="Q893" s="200">
        <v>1473</v>
      </c>
      <c r="R893" s="201">
        <v>1468</v>
      </c>
      <c r="S893" s="202">
        <v>1732</v>
      </c>
      <c r="T893" s="199">
        <v>878</v>
      </c>
      <c r="U893" s="203">
        <v>459</v>
      </c>
      <c r="V893" s="201">
        <v>2101</v>
      </c>
      <c r="W893" s="208">
        <v>1616</v>
      </c>
      <c r="X893" s="199">
        <v>2189</v>
      </c>
      <c r="Y893" s="203">
        <v>781</v>
      </c>
      <c r="Z893" s="201">
        <v>3685</v>
      </c>
      <c r="AA893" s="199">
        <v>4302</v>
      </c>
      <c r="AB893" s="173">
        <f t="shared" si="1398"/>
        <v>22420</v>
      </c>
      <c r="AC893" s="174">
        <f t="shared" si="1393"/>
        <v>24710</v>
      </c>
      <c r="BI893" s="147" t="s">
        <v>32</v>
      </c>
      <c r="BJ893" s="130">
        <f t="shared" ref="BJ893:CK893" si="1415">B893/B901</f>
        <v>4.8591247751991092E-2</v>
      </c>
      <c r="BK893" s="131">
        <f t="shared" si="1415"/>
        <v>0.1149199679318829</v>
      </c>
      <c r="BL893" s="132">
        <f t="shared" si="1415"/>
        <v>5.667388020089012E-2</v>
      </c>
      <c r="BM893" s="133">
        <f t="shared" si="1415"/>
        <v>9.4799725785917152E-2</v>
      </c>
      <c r="BN893" s="130">
        <f t="shared" si="1415"/>
        <v>5.7637795275590549E-2</v>
      </c>
      <c r="BO893" s="131">
        <f t="shared" si="1415"/>
        <v>8.115770821027761E-2</v>
      </c>
      <c r="BP893" s="132">
        <f t="shared" si="1415"/>
        <v>7.5880203531058982E-2</v>
      </c>
      <c r="BQ893" s="133">
        <f t="shared" si="1415"/>
        <v>9.297109826589596E-2</v>
      </c>
      <c r="BR893" s="130">
        <f t="shared" si="1415"/>
        <v>6.7669172932330823E-2</v>
      </c>
      <c r="BS893" s="131">
        <f t="shared" si="1415"/>
        <v>2.9877890361132763E-2</v>
      </c>
      <c r="BT893" s="132">
        <f t="shared" si="1415"/>
        <v>9.2002172058024981E-2</v>
      </c>
      <c r="BU893" s="130">
        <f t="shared" si="1415"/>
        <v>4.3648931177198445E-2</v>
      </c>
      <c r="BV893" s="134">
        <f t="shared" si="1415"/>
        <v>7.384341637010676E-2</v>
      </c>
      <c r="BW893" s="135">
        <f t="shared" si="1415"/>
        <v>6.107337861233187E-2</v>
      </c>
      <c r="BX893" s="130">
        <f t="shared" si="1415"/>
        <v>7.0372082274092904E-2</v>
      </c>
      <c r="BY893" s="131">
        <f t="shared" si="1415"/>
        <v>7.3429710867397802E-2</v>
      </c>
      <c r="BZ893" s="132">
        <f t="shared" si="1415"/>
        <v>6.7603039373704807E-2</v>
      </c>
      <c r="CA893" s="133">
        <f t="shared" si="1415"/>
        <v>7.2960107839420363E-2</v>
      </c>
      <c r="CB893" s="130">
        <f t="shared" si="1415"/>
        <v>9.4775474956822106E-2</v>
      </c>
      <c r="CC893" s="131">
        <f t="shared" si="1415"/>
        <v>3.8301068090787718E-2</v>
      </c>
      <c r="CD893" s="132">
        <f t="shared" si="1415"/>
        <v>7.9154579361790309E-2</v>
      </c>
      <c r="CE893" s="133">
        <f t="shared" si="1415"/>
        <v>5.1746773832015112E-2</v>
      </c>
      <c r="CF893" s="130">
        <f t="shared" si="1415"/>
        <v>8.5185041055376109E-2</v>
      </c>
      <c r="CG893" s="131">
        <f t="shared" si="1415"/>
        <v>4.9039306793921891E-2</v>
      </c>
      <c r="CH893" s="132">
        <f t="shared" si="1415"/>
        <v>6.3265060861503603E-2</v>
      </c>
      <c r="CI893" s="130">
        <f t="shared" si="1415"/>
        <v>8.5063471348914468E-2</v>
      </c>
      <c r="CJ893" s="136">
        <f t="shared" si="1415"/>
        <v>6.7705297743257398E-2</v>
      </c>
      <c r="CK893" s="137">
        <f t="shared" si="1415"/>
        <v>7.4765054371834366E-2</v>
      </c>
    </row>
    <row r="894" spans="1:89">
      <c r="A894" s="138" t="s">
        <v>33</v>
      </c>
      <c r="B894" s="209">
        <v>2448</v>
      </c>
      <c r="C894" s="193">
        <v>3488</v>
      </c>
      <c r="D894" s="194">
        <v>983</v>
      </c>
      <c r="E894" s="195">
        <v>1724</v>
      </c>
      <c r="F894" s="192">
        <v>518</v>
      </c>
      <c r="G894" s="196">
        <v>561</v>
      </c>
      <c r="H894" s="194">
        <v>1721</v>
      </c>
      <c r="I894" s="195">
        <v>3992</v>
      </c>
      <c r="J894" s="192">
        <v>267</v>
      </c>
      <c r="K894" s="193">
        <v>256</v>
      </c>
      <c r="L894" s="194">
        <v>882</v>
      </c>
      <c r="M894" s="192">
        <v>965</v>
      </c>
      <c r="N894" s="197">
        <v>1795</v>
      </c>
      <c r="O894" s="210">
        <v>2105</v>
      </c>
      <c r="P894" s="192">
        <v>943</v>
      </c>
      <c r="Q894" s="193">
        <v>1565</v>
      </c>
      <c r="R894" s="194">
        <v>1256</v>
      </c>
      <c r="S894" s="195">
        <v>1609</v>
      </c>
      <c r="T894" s="192">
        <v>693</v>
      </c>
      <c r="U894" s="196">
        <v>458</v>
      </c>
      <c r="V894" s="194">
        <v>2650</v>
      </c>
      <c r="W894" s="211">
        <v>1605</v>
      </c>
      <c r="X894" s="192">
        <v>1560</v>
      </c>
      <c r="Y894" s="196">
        <v>942</v>
      </c>
      <c r="Z894" s="194">
        <v>3156</v>
      </c>
      <c r="AA894" s="192">
        <v>3458</v>
      </c>
      <c r="AB894" s="173">
        <f t="shared" si="1398"/>
        <v>18872</v>
      </c>
      <c r="AC894" s="174">
        <f t="shared" si="1393"/>
        <v>22728</v>
      </c>
      <c r="BI894" s="138" t="s">
        <v>33</v>
      </c>
      <c r="BJ894" s="130">
        <f t="shared" ref="BJ894:CK894" si="1416">B894/B901</f>
        <v>4.1928577545602468E-2</v>
      </c>
      <c r="BK894" s="131">
        <f t="shared" si="1416"/>
        <v>9.6425510740054732E-2</v>
      </c>
      <c r="BL894" s="132">
        <f t="shared" si="1416"/>
        <v>4.0137193254664978E-2</v>
      </c>
      <c r="BM894" s="133">
        <f t="shared" si="1416"/>
        <v>8.441876407795515E-2</v>
      </c>
      <c r="BN894" s="130">
        <f t="shared" si="1416"/>
        <v>4.078740157480315E-2</v>
      </c>
      <c r="BO894" s="131">
        <f t="shared" si="1416"/>
        <v>6.6272888363851146E-2</v>
      </c>
      <c r="BP894" s="132">
        <f t="shared" si="1416"/>
        <v>5.8771300754704096E-2</v>
      </c>
      <c r="BQ894" s="133">
        <f t="shared" si="1416"/>
        <v>9.2300578034682085E-2</v>
      </c>
      <c r="BR894" s="130">
        <f t="shared" si="1416"/>
        <v>4.0969771367193493E-2</v>
      </c>
      <c r="BS894" s="131">
        <f t="shared" si="1416"/>
        <v>3.325539101065212E-2</v>
      </c>
      <c r="BT894" s="132">
        <f t="shared" si="1416"/>
        <v>6.8419827786828022E-2</v>
      </c>
      <c r="BU894" s="130">
        <f t="shared" si="1416"/>
        <v>4.1174211716516619E-2</v>
      </c>
      <c r="BV894" s="134">
        <f t="shared" si="1416"/>
        <v>6.3879003558718866E-2</v>
      </c>
      <c r="BW894" s="135">
        <f t="shared" si="1416"/>
        <v>5.6066054068451193E-2</v>
      </c>
      <c r="BX894" s="130">
        <f t="shared" si="1416"/>
        <v>5.4483475849318237E-2</v>
      </c>
      <c r="BY894" s="131">
        <f t="shared" si="1416"/>
        <v>7.8015952143569295E-2</v>
      </c>
      <c r="BZ894" s="132">
        <f t="shared" si="1416"/>
        <v>5.7840202624913656E-2</v>
      </c>
      <c r="CA894" s="133">
        <f t="shared" si="1416"/>
        <v>6.7778760689161291E-2</v>
      </c>
      <c r="CB894" s="130">
        <f t="shared" si="1416"/>
        <v>7.4805699481865287E-2</v>
      </c>
      <c r="CC894" s="131">
        <f t="shared" si="1416"/>
        <v>3.821762349799733E-2</v>
      </c>
      <c r="CD894" s="132">
        <f t="shared" si="1416"/>
        <v>9.9837998719059642E-2</v>
      </c>
      <c r="CE894" s="133">
        <f t="shared" si="1416"/>
        <v>5.1394537128950653E-2</v>
      </c>
      <c r="CF894" s="130">
        <f t="shared" si="1416"/>
        <v>6.0707475580807101E-2</v>
      </c>
      <c r="CG894" s="131">
        <f t="shared" si="1416"/>
        <v>5.9148562099711165E-2</v>
      </c>
      <c r="CH894" s="132">
        <f t="shared" si="1416"/>
        <v>5.4183048053977029E-2</v>
      </c>
      <c r="CI894" s="130">
        <f t="shared" si="1416"/>
        <v>6.83750543757662E-2</v>
      </c>
      <c r="CJ894" s="136">
        <f t="shared" si="1416"/>
        <v>5.6990828680229873E-2</v>
      </c>
      <c r="CK894" s="137">
        <f t="shared" si="1416"/>
        <v>6.8768116380536273E-2</v>
      </c>
    </row>
    <row r="895" spans="1:89">
      <c r="A895" s="147" t="s">
        <v>34</v>
      </c>
      <c r="B895" s="206">
        <v>415</v>
      </c>
      <c r="C895" s="200">
        <v>2029</v>
      </c>
      <c r="D895" s="201">
        <v>216</v>
      </c>
      <c r="E895" s="202">
        <v>1086</v>
      </c>
      <c r="F895" s="199">
        <v>132</v>
      </c>
      <c r="G895" s="203">
        <v>381</v>
      </c>
      <c r="H895" s="201">
        <v>542</v>
      </c>
      <c r="I895" s="202">
        <v>2793</v>
      </c>
      <c r="J895" s="199">
        <v>188</v>
      </c>
      <c r="K895" s="200">
        <v>126</v>
      </c>
      <c r="L895" s="201">
        <v>467</v>
      </c>
      <c r="M895" s="199">
        <v>548</v>
      </c>
      <c r="N895" s="204">
        <v>1015</v>
      </c>
      <c r="O895" s="207">
        <v>1544</v>
      </c>
      <c r="P895" s="199">
        <v>647</v>
      </c>
      <c r="Q895" s="200">
        <v>944</v>
      </c>
      <c r="R895" s="201">
        <v>744</v>
      </c>
      <c r="S895" s="202">
        <v>1024</v>
      </c>
      <c r="T895" s="199">
        <v>554</v>
      </c>
      <c r="U895" s="203">
        <v>345</v>
      </c>
      <c r="V895" s="201">
        <v>2372</v>
      </c>
      <c r="W895" s="208">
        <v>1103</v>
      </c>
      <c r="X895" s="199">
        <v>1054</v>
      </c>
      <c r="Y895" s="203">
        <v>719</v>
      </c>
      <c r="Z895" s="201">
        <v>2048</v>
      </c>
      <c r="AA895" s="199">
        <v>3104</v>
      </c>
      <c r="AB895" s="173">
        <f t="shared" si="1398"/>
        <v>10394</v>
      </c>
      <c r="AC895" s="174">
        <f t="shared" si="1393"/>
        <v>15746</v>
      </c>
      <c r="BI895" s="147" t="s">
        <v>34</v>
      </c>
      <c r="BJ895" s="130">
        <f t="shared" ref="BJ895:CK895" si="1417">B895/B901</f>
        <v>7.1079900659415949E-3</v>
      </c>
      <c r="BK895" s="131">
        <f t="shared" si="1417"/>
        <v>5.6091560003317394E-2</v>
      </c>
      <c r="BL895" s="132">
        <f t="shared" si="1417"/>
        <v>8.8195663713200763E-3</v>
      </c>
      <c r="BM895" s="133">
        <f t="shared" si="1417"/>
        <v>5.3177945353050635E-2</v>
      </c>
      <c r="BN895" s="130">
        <f t="shared" si="1417"/>
        <v>1.0393700787401575E-2</v>
      </c>
      <c r="BO895" s="131">
        <f t="shared" si="1417"/>
        <v>4.5008860011813347E-2</v>
      </c>
      <c r="BP895" s="132">
        <f t="shared" si="1417"/>
        <v>1.8509032544479734E-2</v>
      </c>
      <c r="BQ895" s="133">
        <f t="shared" si="1417"/>
        <v>6.4578034682080926E-2</v>
      </c>
      <c r="BR895" s="130">
        <f t="shared" si="1417"/>
        <v>2.8847629277274821E-2</v>
      </c>
      <c r="BS895" s="131">
        <f t="shared" si="1417"/>
        <v>1.6367887763055339E-2</v>
      </c>
      <c r="BT895" s="132">
        <f t="shared" si="1417"/>
        <v>3.6226824916608488E-2</v>
      </c>
      <c r="BU895" s="130">
        <f t="shared" si="1417"/>
        <v>2.3381832145752443E-2</v>
      </c>
      <c r="BV895" s="134">
        <f t="shared" si="1417"/>
        <v>3.6120996441281139E-2</v>
      </c>
      <c r="BW895" s="135">
        <f t="shared" si="1417"/>
        <v>4.1123984551871086E-2</v>
      </c>
      <c r="BX895" s="130">
        <f t="shared" si="1417"/>
        <v>3.7381557661197135E-2</v>
      </c>
      <c r="BY895" s="131">
        <f t="shared" si="1417"/>
        <v>4.7058823529411764E-2</v>
      </c>
      <c r="BZ895" s="132">
        <f t="shared" si="1417"/>
        <v>3.4262030854248213E-2</v>
      </c>
      <c r="CA895" s="133">
        <f t="shared" si="1417"/>
        <v>4.3135768145246223E-2</v>
      </c>
      <c r="CB895" s="130">
        <f t="shared" si="1417"/>
        <v>5.9801381692573402E-2</v>
      </c>
      <c r="CC895" s="131">
        <f t="shared" si="1417"/>
        <v>2.878838451268358E-2</v>
      </c>
      <c r="CD895" s="132">
        <f t="shared" si="1417"/>
        <v>8.9364427532682811E-2</v>
      </c>
      <c r="CE895" s="133">
        <f t="shared" si="1417"/>
        <v>3.531973486182715E-2</v>
      </c>
      <c r="CF895" s="130">
        <f t="shared" si="1417"/>
        <v>4.1016461065494024E-2</v>
      </c>
      <c r="CG895" s="131">
        <f t="shared" si="1417"/>
        <v>4.5146301645108626E-2</v>
      </c>
      <c r="CH895" s="132">
        <f t="shared" si="1417"/>
        <v>3.5160609130083953E-2</v>
      </c>
      <c r="CI895" s="130">
        <f t="shared" si="1417"/>
        <v>6.1375410289872263E-2</v>
      </c>
      <c r="CJ895" s="136">
        <f t="shared" si="1417"/>
        <v>3.1388441781597567E-2</v>
      </c>
      <c r="CK895" s="137">
        <f t="shared" si="1417"/>
        <v>4.7642676897567945E-2</v>
      </c>
    </row>
    <row r="896" spans="1:89">
      <c r="A896" s="138" t="s">
        <v>35</v>
      </c>
      <c r="B896" s="209">
        <v>0</v>
      </c>
      <c r="C896" s="193">
        <v>2124</v>
      </c>
      <c r="D896" s="194">
        <v>9</v>
      </c>
      <c r="E896" s="195">
        <v>915</v>
      </c>
      <c r="F896" s="192">
        <v>7</v>
      </c>
      <c r="G896" s="196">
        <v>262</v>
      </c>
      <c r="H896" s="194">
        <v>40</v>
      </c>
      <c r="I896" s="195">
        <v>1326</v>
      </c>
      <c r="J896" s="192">
        <v>66</v>
      </c>
      <c r="K896" s="193">
        <v>82</v>
      </c>
      <c r="L896" s="194">
        <v>92</v>
      </c>
      <c r="M896" s="192">
        <v>111</v>
      </c>
      <c r="N896" s="197">
        <v>218</v>
      </c>
      <c r="O896" s="210">
        <v>252</v>
      </c>
      <c r="P896" s="192">
        <v>162</v>
      </c>
      <c r="Q896" s="193">
        <v>173</v>
      </c>
      <c r="R896" s="194">
        <v>152</v>
      </c>
      <c r="S896" s="195">
        <v>107</v>
      </c>
      <c r="T896" s="192">
        <v>74</v>
      </c>
      <c r="U896" s="196">
        <v>8</v>
      </c>
      <c r="V896" s="194">
        <v>247</v>
      </c>
      <c r="W896" s="211">
        <v>33</v>
      </c>
      <c r="X896" s="192">
        <v>121</v>
      </c>
      <c r="Y896" s="196">
        <v>20</v>
      </c>
      <c r="Z896" s="194">
        <v>60</v>
      </c>
      <c r="AA896" s="192">
        <v>246</v>
      </c>
      <c r="AB896" s="173">
        <f t="shared" si="1398"/>
        <v>1248</v>
      </c>
      <c r="AC896" s="174">
        <f t="shared" si="1393"/>
        <v>5659</v>
      </c>
      <c r="BI896" s="138" t="s">
        <v>35</v>
      </c>
      <c r="BJ896" s="130">
        <f t="shared" ref="BJ896:CK896" si="1418">B896/B901</f>
        <v>0</v>
      </c>
      <c r="BK896" s="131">
        <f t="shared" si="1418"/>
        <v>5.8717828214414063E-2</v>
      </c>
      <c r="BL896" s="132">
        <f t="shared" si="1418"/>
        <v>3.6748193213833653E-4</v>
      </c>
      <c r="BM896" s="133">
        <f t="shared" si="1418"/>
        <v>4.4804622465968072E-2</v>
      </c>
      <c r="BN896" s="130">
        <f t="shared" si="1418"/>
        <v>5.5118110236220474E-4</v>
      </c>
      <c r="BO896" s="131">
        <f t="shared" si="1418"/>
        <v>3.0950974601299468E-2</v>
      </c>
      <c r="BP896" s="132">
        <f t="shared" si="1418"/>
        <v>1.36598026158522E-3</v>
      </c>
      <c r="BQ896" s="133">
        <f t="shared" si="1418"/>
        <v>3.0658959537572254E-2</v>
      </c>
      <c r="BR896" s="130">
        <f t="shared" si="1418"/>
        <v>1.0127359214362436E-2</v>
      </c>
      <c r="BS896" s="131">
        <f t="shared" si="1418"/>
        <v>1.0652117433099507E-2</v>
      </c>
      <c r="BT896" s="132">
        <f t="shared" si="1418"/>
        <v>7.136762082072764E-3</v>
      </c>
      <c r="BU896" s="130">
        <f t="shared" si="1418"/>
        <v>4.7361010368221186E-3</v>
      </c>
      <c r="BV896" s="134">
        <f t="shared" si="1418"/>
        <v>7.7580071174377227E-3</v>
      </c>
      <c r="BW896" s="135">
        <f t="shared" si="1418"/>
        <v>6.7119456652017578E-3</v>
      </c>
      <c r="BX896" s="130">
        <f t="shared" si="1418"/>
        <v>9.3598336029581692E-3</v>
      </c>
      <c r="BY896" s="131">
        <f t="shared" si="1418"/>
        <v>8.624127617148555E-3</v>
      </c>
      <c r="BZ896" s="132">
        <f t="shared" si="1418"/>
        <v>6.9997697444163023E-3</v>
      </c>
      <c r="CA896" s="133">
        <f t="shared" si="1418"/>
        <v>4.5073507729895953E-3</v>
      </c>
      <c r="CB896" s="130">
        <f t="shared" si="1418"/>
        <v>7.9879101899827283E-3</v>
      </c>
      <c r="CC896" s="131">
        <f t="shared" si="1418"/>
        <v>6.6755674232309744E-4</v>
      </c>
      <c r="CD896" s="132">
        <f t="shared" si="1418"/>
        <v>9.3056549749463129E-3</v>
      </c>
      <c r="CE896" s="133">
        <f t="shared" si="1418"/>
        <v>1.0567101091933778E-3</v>
      </c>
      <c r="CF896" s="130">
        <f t="shared" si="1418"/>
        <v>4.7087208623574741E-3</v>
      </c>
      <c r="CG896" s="131">
        <f t="shared" si="1418"/>
        <v>1.2558081125204068E-3</v>
      </c>
      <c r="CH896" s="132">
        <f t="shared" si="1418"/>
        <v>1.0300959706079282E-3</v>
      </c>
      <c r="CI896" s="130">
        <f t="shared" si="1418"/>
        <v>4.8641594495195161E-3</v>
      </c>
      <c r="CJ896" s="136">
        <f t="shared" si="1418"/>
        <v>3.768787314165265E-3</v>
      </c>
      <c r="CK896" s="137">
        <f t="shared" si="1418"/>
        <v>1.7122437988272385E-2</v>
      </c>
    </row>
    <row r="897" spans="1:89">
      <c r="A897" s="147" t="s">
        <v>36</v>
      </c>
      <c r="B897" s="206">
        <v>0</v>
      </c>
      <c r="C897" s="200">
        <v>0</v>
      </c>
      <c r="D897" s="201">
        <v>0</v>
      </c>
      <c r="E897" s="202">
        <v>0</v>
      </c>
      <c r="F897" s="199">
        <v>0</v>
      </c>
      <c r="G897" s="203">
        <v>0</v>
      </c>
      <c r="H897" s="201">
        <v>0</v>
      </c>
      <c r="I897" s="202">
        <v>0</v>
      </c>
      <c r="J897" s="199">
        <v>0</v>
      </c>
      <c r="K897" s="203">
        <v>0</v>
      </c>
      <c r="L897" s="201">
        <v>0</v>
      </c>
      <c r="M897" s="199">
        <v>0</v>
      </c>
      <c r="N897" s="204">
        <v>0</v>
      </c>
      <c r="O897" s="207">
        <v>0</v>
      </c>
      <c r="P897" s="199">
        <v>0</v>
      </c>
      <c r="Q897" s="203">
        <v>0</v>
      </c>
      <c r="R897" s="201">
        <v>0</v>
      </c>
      <c r="S897" s="202">
        <v>0</v>
      </c>
      <c r="T897" s="199">
        <v>0</v>
      </c>
      <c r="U897" s="203">
        <v>0</v>
      </c>
      <c r="V897" s="201">
        <v>0</v>
      </c>
      <c r="W897" s="202">
        <v>0</v>
      </c>
      <c r="X897" s="199">
        <v>0</v>
      </c>
      <c r="Y897" s="203">
        <v>0</v>
      </c>
      <c r="Z897" s="201">
        <v>0</v>
      </c>
      <c r="AA897" s="199">
        <v>0</v>
      </c>
      <c r="AB897" s="173">
        <f t="shared" si="1398"/>
        <v>0</v>
      </c>
      <c r="AC897" s="174">
        <f t="shared" si="1393"/>
        <v>0</v>
      </c>
      <c r="BI897" s="147" t="s">
        <v>36</v>
      </c>
      <c r="BJ897" s="130">
        <f t="shared" ref="BJ897:CK897" si="1419">B897/B901</f>
        <v>0</v>
      </c>
      <c r="BK897" s="131">
        <f t="shared" si="1419"/>
        <v>0</v>
      </c>
      <c r="BL897" s="132">
        <f t="shared" si="1419"/>
        <v>0</v>
      </c>
      <c r="BM897" s="133">
        <f t="shared" si="1419"/>
        <v>0</v>
      </c>
      <c r="BN897" s="130">
        <f t="shared" si="1419"/>
        <v>0</v>
      </c>
      <c r="BO897" s="131">
        <f t="shared" si="1419"/>
        <v>0</v>
      </c>
      <c r="BP897" s="132">
        <f t="shared" si="1419"/>
        <v>0</v>
      </c>
      <c r="BQ897" s="133">
        <f t="shared" si="1419"/>
        <v>0</v>
      </c>
      <c r="BR897" s="130">
        <f t="shared" si="1419"/>
        <v>0</v>
      </c>
      <c r="BS897" s="131">
        <f t="shared" si="1419"/>
        <v>0</v>
      </c>
      <c r="BT897" s="132">
        <f t="shared" si="1419"/>
        <v>0</v>
      </c>
      <c r="BU897" s="130">
        <f t="shared" si="1419"/>
        <v>0</v>
      </c>
      <c r="BV897" s="134">
        <f t="shared" si="1419"/>
        <v>0</v>
      </c>
      <c r="BW897" s="135">
        <f t="shared" si="1419"/>
        <v>0</v>
      </c>
      <c r="BX897" s="130">
        <f t="shared" si="1419"/>
        <v>0</v>
      </c>
      <c r="BY897" s="131">
        <f t="shared" si="1419"/>
        <v>0</v>
      </c>
      <c r="BZ897" s="132">
        <f t="shared" si="1419"/>
        <v>0</v>
      </c>
      <c r="CA897" s="133">
        <f t="shared" si="1419"/>
        <v>0</v>
      </c>
      <c r="CB897" s="130">
        <f t="shared" si="1419"/>
        <v>0</v>
      </c>
      <c r="CC897" s="131">
        <f t="shared" si="1419"/>
        <v>0</v>
      </c>
      <c r="CD897" s="132">
        <f t="shared" si="1419"/>
        <v>0</v>
      </c>
      <c r="CE897" s="133">
        <f t="shared" si="1419"/>
        <v>0</v>
      </c>
      <c r="CF897" s="130">
        <f t="shared" si="1419"/>
        <v>0</v>
      </c>
      <c r="CG897" s="131">
        <f t="shared" si="1419"/>
        <v>0</v>
      </c>
      <c r="CH897" s="132">
        <f t="shared" si="1419"/>
        <v>0</v>
      </c>
      <c r="CI897" s="130">
        <f t="shared" si="1419"/>
        <v>0</v>
      </c>
      <c r="CJ897" s="136">
        <f t="shared" si="1419"/>
        <v>0</v>
      </c>
      <c r="CK897" s="137">
        <f t="shared" si="1419"/>
        <v>0</v>
      </c>
    </row>
    <row r="898" spans="1:89">
      <c r="A898" s="138" t="s">
        <v>37</v>
      </c>
      <c r="B898" s="60">
        <v>0</v>
      </c>
      <c r="C898" s="61">
        <v>0</v>
      </c>
      <c r="D898" s="140">
        <v>0</v>
      </c>
      <c r="E898" s="141">
        <v>0</v>
      </c>
      <c r="F898" s="139">
        <v>0</v>
      </c>
      <c r="G898" s="142">
        <v>0</v>
      </c>
      <c r="H898" s="140">
        <v>0</v>
      </c>
      <c r="I898" s="141">
        <v>0</v>
      </c>
      <c r="J898" s="139">
        <v>0</v>
      </c>
      <c r="K898" s="142">
        <v>0</v>
      </c>
      <c r="L898" s="140">
        <v>0</v>
      </c>
      <c r="M898" s="139">
        <v>0</v>
      </c>
      <c r="N898" s="143">
        <v>0</v>
      </c>
      <c r="O898" s="144">
        <v>0</v>
      </c>
      <c r="P898" s="139">
        <v>0</v>
      </c>
      <c r="Q898" s="142">
        <v>0</v>
      </c>
      <c r="R898" s="140">
        <v>0</v>
      </c>
      <c r="S898" s="141">
        <v>0</v>
      </c>
      <c r="T898" s="139">
        <v>0</v>
      </c>
      <c r="U898" s="142">
        <v>0</v>
      </c>
      <c r="V898" s="140">
        <v>0</v>
      </c>
      <c r="W898" s="141">
        <v>0</v>
      </c>
      <c r="X898" s="139">
        <v>0</v>
      </c>
      <c r="Y898" s="142">
        <v>0</v>
      </c>
      <c r="Z898" s="145">
        <v>0</v>
      </c>
      <c r="AA898" s="146">
        <v>0</v>
      </c>
      <c r="AB898" s="173">
        <f>B898+D898+F898+H898+J898+L898+N898+P898+R898+T898+V898+X898+Z898</f>
        <v>0</v>
      </c>
      <c r="AC898" s="174">
        <f>C898+E898+G898+I898+K898+M898+O898+Q898+S898+U898+W898+Y898+AA898</f>
        <v>0</v>
      </c>
      <c r="BI898" s="138" t="s">
        <v>37</v>
      </c>
      <c r="BJ898" s="130">
        <f t="shared" ref="BJ898:CK898" si="1420">B898/B901</f>
        <v>0</v>
      </c>
      <c r="BK898" s="131">
        <f t="shared" si="1420"/>
        <v>0</v>
      </c>
      <c r="BL898" s="132">
        <f t="shared" si="1420"/>
        <v>0</v>
      </c>
      <c r="BM898" s="133">
        <f t="shared" si="1420"/>
        <v>0</v>
      </c>
      <c r="BN898" s="130">
        <f t="shared" si="1420"/>
        <v>0</v>
      </c>
      <c r="BO898" s="131">
        <f t="shared" si="1420"/>
        <v>0</v>
      </c>
      <c r="BP898" s="132">
        <f t="shared" si="1420"/>
        <v>0</v>
      </c>
      <c r="BQ898" s="133">
        <f t="shared" si="1420"/>
        <v>0</v>
      </c>
      <c r="BR898" s="130">
        <f t="shared" si="1420"/>
        <v>0</v>
      </c>
      <c r="BS898" s="131">
        <f t="shared" si="1420"/>
        <v>0</v>
      </c>
      <c r="BT898" s="132">
        <f t="shared" si="1420"/>
        <v>0</v>
      </c>
      <c r="BU898" s="130">
        <f t="shared" si="1420"/>
        <v>0</v>
      </c>
      <c r="BV898" s="134">
        <f t="shared" si="1420"/>
        <v>0</v>
      </c>
      <c r="BW898" s="135">
        <f t="shared" si="1420"/>
        <v>0</v>
      </c>
      <c r="BX898" s="130">
        <f t="shared" si="1420"/>
        <v>0</v>
      </c>
      <c r="BY898" s="131">
        <f t="shared" si="1420"/>
        <v>0</v>
      </c>
      <c r="BZ898" s="132">
        <f t="shared" si="1420"/>
        <v>0</v>
      </c>
      <c r="CA898" s="133">
        <f t="shared" si="1420"/>
        <v>0</v>
      </c>
      <c r="CB898" s="130">
        <f t="shared" si="1420"/>
        <v>0</v>
      </c>
      <c r="CC898" s="131">
        <f t="shared" si="1420"/>
        <v>0</v>
      </c>
      <c r="CD898" s="132">
        <f t="shared" si="1420"/>
        <v>0</v>
      </c>
      <c r="CE898" s="133">
        <f t="shared" si="1420"/>
        <v>0</v>
      </c>
      <c r="CF898" s="130">
        <f t="shared" si="1420"/>
        <v>0</v>
      </c>
      <c r="CG898" s="131">
        <f t="shared" si="1420"/>
        <v>0</v>
      </c>
      <c r="CH898" s="132">
        <f t="shared" si="1420"/>
        <v>0</v>
      </c>
      <c r="CI898" s="130">
        <f t="shared" si="1420"/>
        <v>0</v>
      </c>
      <c r="CJ898" s="136">
        <f t="shared" si="1420"/>
        <v>0</v>
      </c>
      <c r="CK898" s="137">
        <f t="shared" si="1420"/>
        <v>0</v>
      </c>
    </row>
    <row r="899" spans="1:89">
      <c r="A899" s="147" t="s">
        <v>38</v>
      </c>
      <c r="B899" s="58"/>
      <c r="C899" s="59"/>
      <c r="D899" s="153"/>
      <c r="E899" s="150"/>
      <c r="F899" s="151"/>
      <c r="G899" s="152"/>
      <c r="H899" s="153"/>
      <c r="I899" s="150"/>
      <c r="J899" s="151"/>
      <c r="K899" s="152"/>
      <c r="L899" s="153"/>
      <c r="M899" s="151"/>
      <c r="N899" s="155"/>
      <c r="O899" s="154"/>
      <c r="P899" s="151"/>
      <c r="Q899" s="152"/>
      <c r="R899" s="153"/>
      <c r="S899" s="150"/>
      <c r="T899" s="151"/>
      <c r="U899" s="152"/>
      <c r="V899" s="153"/>
      <c r="W899" s="150"/>
      <c r="X899" s="151"/>
      <c r="Y899" s="152"/>
      <c r="Z899" s="149"/>
      <c r="AA899" s="148"/>
      <c r="AB899" s="173"/>
      <c r="AC899" s="174"/>
      <c r="BI899" s="147" t="s">
        <v>38</v>
      </c>
      <c r="BJ899" s="130">
        <f t="shared" ref="BJ899:CK899" si="1421">B899/B901</f>
        <v>0</v>
      </c>
      <c r="BK899" s="131">
        <f t="shared" si="1421"/>
        <v>0</v>
      </c>
      <c r="BL899" s="132">
        <f t="shared" si="1421"/>
        <v>0</v>
      </c>
      <c r="BM899" s="133">
        <f t="shared" si="1421"/>
        <v>0</v>
      </c>
      <c r="BN899" s="130">
        <f t="shared" si="1421"/>
        <v>0</v>
      </c>
      <c r="BO899" s="131">
        <f t="shared" si="1421"/>
        <v>0</v>
      </c>
      <c r="BP899" s="132">
        <f t="shared" si="1421"/>
        <v>0</v>
      </c>
      <c r="BQ899" s="133">
        <f t="shared" si="1421"/>
        <v>0</v>
      </c>
      <c r="BR899" s="130">
        <f t="shared" si="1421"/>
        <v>0</v>
      </c>
      <c r="BS899" s="131">
        <f t="shared" si="1421"/>
        <v>0</v>
      </c>
      <c r="BT899" s="132">
        <f t="shared" si="1421"/>
        <v>0</v>
      </c>
      <c r="BU899" s="130">
        <f t="shared" si="1421"/>
        <v>0</v>
      </c>
      <c r="BV899" s="134">
        <f t="shared" si="1421"/>
        <v>0</v>
      </c>
      <c r="BW899" s="135">
        <f t="shared" si="1421"/>
        <v>0</v>
      </c>
      <c r="BX899" s="130">
        <f t="shared" si="1421"/>
        <v>0</v>
      </c>
      <c r="BY899" s="131">
        <f t="shared" si="1421"/>
        <v>0</v>
      </c>
      <c r="BZ899" s="132">
        <f t="shared" si="1421"/>
        <v>0</v>
      </c>
      <c r="CA899" s="133">
        <f t="shared" si="1421"/>
        <v>0</v>
      </c>
      <c r="CB899" s="130">
        <f t="shared" si="1421"/>
        <v>0</v>
      </c>
      <c r="CC899" s="131">
        <f t="shared" si="1421"/>
        <v>0</v>
      </c>
      <c r="CD899" s="132">
        <f t="shared" si="1421"/>
        <v>0</v>
      </c>
      <c r="CE899" s="133">
        <f t="shared" si="1421"/>
        <v>0</v>
      </c>
      <c r="CF899" s="130">
        <f t="shared" si="1421"/>
        <v>0</v>
      </c>
      <c r="CG899" s="131">
        <f t="shared" si="1421"/>
        <v>0</v>
      </c>
      <c r="CH899" s="132">
        <f t="shared" si="1421"/>
        <v>0</v>
      </c>
      <c r="CI899" s="130">
        <f t="shared" si="1421"/>
        <v>0</v>
      </c>
      <c r="CJ899" s="136">
        <f t="shared" si="1421"/>
        <v>0</v>
      </c>
      <c r="CK899" s="137">
        <f t="shared" si="1421"/>
        <v>0</v>
      </c>
    </row>
    <row r="900" spans="1:89" ht="14" thickBot="1">
      <c r="A900" s="138" t="s">
        <v>39</v>
      </c>
      <c r="B900" s="60"/>
      <c r="C900" s="61"/>
      <c r="D900" s="140"/>
      <c r="E900" s="141"/>
      <c r="F900" s="139"/>
      <c r="G900" s="142"/>
      <c r="H900" s="140"/>
      <c r="I900" s="141"/>
      <c r="J900" s="139"/>
      <c r="K900" s="142"/>
      <c r="L900" s="140"/>
      <c r="M900" s="139"/>
      <c r="N900" s="143"/>
      <c r="O900" s="144"/>
      <c r="P900" s="139"/>
      <c r="Q900" s="142"/>
      <c r="R900" s="140"/>
      <c r="S900" s="141"/>
      <c r="T900" s="139"/>
      <c r="U900" s="142"/>
      <c r="V900" s="140"/>
      <c r="W900" s="141"/>
      <c r="X900" s="139"/>
      <c r="Y900" s="142"/>
      <c r="Z900" s="145"/>
      <c r="AA900" s="146"/>
      <c r="AB900" s="173"/>
      <c r="AC900" s="174"/>
      <c r="BI900" s="138" t="s">
        <v>39</v>
      </c>
      <c r="BJ900" s="130">
        <f t="shared" ref="BJ900:CK900" si="1422">B900/B901</f>
        <v>0</v>
      </c>
      <c r="BK900" s="131">
        <f t="shared" si="1422"/>
        <v>0</v>
      </c>
      <c r="BL900" s="132">
        <f t="shared" si="1422"/>
        <v>0</v>
      </c>
      <c r="BM900" s="133">
        <f t="shared" si="1422"/>
        <v>0</v>
      </c>
      <c r="BN900" s="130">
        <f t="shared" si="1422"/>
        <v>0</v>
      </c>
      <c r="BO900" s="131">
        <f t="shared" si="1422"/>
        <v>0</v>
      </c>
      <c r="BP900" s="132">
        <f t="shared" si="1422"/>
        <v>0</v>
      </c>
      <c r="BQ900" s="133">
        <f t="shared" si="1422"/>
        <v>0</v>
      </c>
      <c r="BR900" s="130">
        <f t="shared" si="1422"/>
        <v>0</v>
      </c>
      <c r="BS900" s="131">
        <f t="shared" si="1422"/>
        <v>0</v>
      </c>
      <c r="BT900" s="132">
        <f t="shared" si="1422"/>
        <v>0</v>
      </c>
      <c r="BU900" s="130">
        <f t="shared" si="1422"/>
        <v>0</v>
      </c>
      <c r="BV900" s="134">
        <f t="shared" si="1422"/>
        <v>0</v>
      </c>
      <c r="BW900" s="135">
        <f t="shared" si="1422"/>
        <v>0</v>
      </c>
      <c r="BX900" s="130">
        <f t="shared" si="1422"/>
        <v>0</v>
      </c>
      <c r="BY900" s="131">
        <f t="shared" si="1422"/>
        <v>0</v>
      </c>
      <c r="BZ900" s="132">
        <f t="shared" si="1422"/>
        <v>0</v>
      </c>
      <c r="CA900" s="133">
        <f t="shared" si="1422"/>
        <v>0</v>
      </c>
      <c r="CB900" s="130">
        <f t="shared" si="1422"/>
        <v>0</v>
      </c>
      <c r="CC900" s="131">
        <f t="shared" si="1422"/>
        <v>0</v>
      </c>
      <c r="CD900" s="132">
        <f t="shared" si="1422"/>
        <v>0</v>
      </c>
      <c r="CE900" s="133">
        <f t="shared" si="1422"/>
        <v>0</v>
      </c>
      <c r="CF900" s="130">
        <f t="shared" si="1422"/>
        <v>0</v>
      </c>
      <c r="CG900" s="131">
        <f t="shared" si="1422"/>
        <v>0</v>
      </c>
      <c r="CH900" s="132">
        <f t="shared" si="1422"/>
        <v>0</v>
      </c>
      <c r="CI900" s="130">
        <f t="shared" si="1422"/>
        <v>0</v>
      </c>
      <c r="CJ900" s="136">
        <f t="shared" si="1422"/>
        <v>0</v>
      </c>
      <c r="CK900" s="137">
        <f t="shared" si="1422"/>
        <v>0</v>
      </c>
    </row>
    <row r="901" spans="1:89" ht="15" thickTop="1" thickBot="1">
      <c r="A901" s="243" t="s">
        <v>13</v>
      </c>
      <c r="B901" s="281">
        <f>SUM(B877:B900)</f>
        <v>58385</v>
      </c>
      <c r="C901" s="276">
        <f t="shared" ref="C901" si="1423">SUM(C877:C900)</f>
        <v>36173</v>
      </c>
      <c r="D901" s="20">
        <f t="shared" ref="D901" si="1424">SUM(D877:D900)</f>
        <v>24491</v>
      </c>
      <c r="E901" s="277">
        <f t="shared" ref="E901" si="1425">SUM(E877:E900)</f>
        <v>20422</v>
      </c>
      <c r="F901" s="278">
        <f t="shared" ref="F901" si="1426">SUM(F877:F900)</f>
        <v>12700</v>
      </c>
      <c r="G901" s="279">
        <f t="shared" ref="G901" si="1427">SUM(G877:G900)</f>
        <v>8465</v>
      </c>
      <c r="H901" s="20">
        <f t="shared" ref="H901" si="1428">SUM(H877:H900)</f>
        <v>29283</v>
      </c>
      <c r="I901" s="277">
        <f t="shared" ref="I901" si="1429">SUM(I877:I900)</f>
        <v>43250</v>
      </c>
      <c r="J901" s="278">
        <f t="shared" ref="J901" si="1430">SUM(J877:J900)</f>
        <v>6517</v>
      </c>
      <c r="K901" s="279">
        <f t="shared" ref="K901" si="1431">SUM(K877:K900)</f>
        <v>7698</v>
      </c>
      <c r="L901" s="20">
        <f t="shared" ref="L901" si="1432">SUM(L877:L900)</f>
        <v>12891</v>
      </c>
      <c r="M901" s="278">
        <f t="shared" ref="M901" si="1433">SUM(M877:M900)</f>
        <v>23437</v>
      </c>
      <c r="N901" s="22">
        <f t="shared" ref="N901" si="1434">SUM(N877:N900)</f>
        <v>28100</v>
      </c>
      <c r="O901" s="21">
        <f t="shared" ref="O901" si="1435">SUM(O877:O900)</f>
        <v>37545</v>
      </c>
      <c r="P901" s="278">
        <f t="shared" ref="P901" si="1436">SUM(P877:P900)</f>
        <v>17308</v>
      </c>
      <c r="Q901" s="279">
        <f t="shared" ref="Q901" si="1437">SUM(Q877:Q900)</f>
        <v>20060</v>
      </c>
      <c r="R901" s="20">
        <f t="shared" ref="R901" si="1438">SUM(R877:R900)</f>
        <v>21715</v>
      </c>
      <c r="S901" s="277">
        <f t="shared" ref="S901" si="1439">SUM(S877:S900)</f>
        <v>23739</v>
      </c>
      <c r="T901" s="278">
        <f t="shared" ref="T901" si="1440">SUM(T877:T900)</f>
        <v>9264</v>
      </c>
      <c r="U901" s="279">
        <f t="shared" ref="U901" si="1441">SUM(U877:U900)</f>
        <v>11984</v>
      </c>
      <c r="V901" s="20">
        <f t="shared" ref="V901" si="1442">SUM(V877:V900)</f>
        <v>26543</v>
      </c>
      <c r="W901" s="277">
        <f t="shared" ref="W901" si="1443">SUM(W877:W900)</f>
        <v>31229</v>
      </c>
      <c r="X901" s="278">
        <f t="shared" ref="X901" si="1444">SUM(X877:X900)</f>
        <v>25697</v>
      </c>
      <c r="Y901" s="279">
        <f t="shared" ref="Y901" si="1445">SUM(Y877:Y900)</f>
        <v>15926</v>
      </c>
      <c r="Z901" s="20">
        <f t="shared" ref="Z901" si="1446">SUM(Z877:Z900)</f>
        <v>58247</v>
      </c>
      <c r="AA901" s="277">
        <f t="shared" ref="AA901" si="1447">SUM(AA877:AA900)</f>
        <v>50574</v>
      </c>
      <c r="AB901" s="175">
        <f>SUM(AB877:AB900)</f>
        <v>331141</v>
      </c>
      <c r="AC901" s="176">
        <f>SUM(AC877:AC900)</f>
        <v>330502</v>
      </c>
      <c r="BI901" s="242" t="s">
        <v>13</v>
      </c>
      <c r="BJ901" s="156">
        <f>SUM(BJ877:BJ900)</f>
        <v>1</v>
      </c>
      <c r="BK901" s="157">
        <f t="shared" ref="BK901:CK901" si="1448">SUM(BK877:BK900)</f>
        <v>1</v>
      </c>
      <c r="BL901" s="156">
        <f t="shared" si="1448"/>
        <v>1</v>
      </c>
      <c r="BM901" s="157">
        <f t="shared" si="1448"/>
        <v>0.99999999999999989</v>
      </c>
      <c r="BN901" s="156">
        <f t="shared" si="1448"/>
        <v>1</v>
      </c>
      <c r="BO901" s="157">
        <f t="shared" si="1448"/>
        <v>1</v>
      </c>
      <c r="BP901" s="156">
        <f t="shared" si="1448"/>
        <v>0.99999999999999978</v>
      </c>
      <c r="BQ901" s="157">
        <f t="shared" si="1448"/>
        <v>1</v>
      </c>
      <c r="BR901" s="156">
        <f t="shared" si="1448"/>
        <v>1</v>
      </c>
      <c r="BS901" s="157">
        <f t="shared" si="1448"/>
        <v>1</v>
      </c>
      <c r="BT901" s="156">
        <f t="shared" si="1448"/>
        <v>1</v>
      </c>
      <c r="BU901" s="157">
        <f t="shared" si="1448"/>
        <v>0.99999999999999978</v>
      </c>
      <c r="BV901" s="156">
        <f t="shared" si="1448"/>
        <v>1</v>
      </c>
      <c r="BW901" s="157">
        <f t="shared" si="1448"/>
        <v>0.99999999999999989</v>
      </c>
      <c r="BX901" s="156">
        <f t="shared" si="1448"/>
        <v>1</v>
      </c>
      <c r="BY901" s="157">
        <f t="shared" si="1448"/>
        <v>1</v>
      </c>
      <c r="BZ901" s="156">
        <f t="shared" si="1448"/>
        <v>0.99999999999999978</v>
      </c>
      <c r="CA901" s="157">
        <f t="shared" si="1448"/>
        <v>1</v>
      </c>
      <c r="CB901" s="156">
        <f t="shared" si="1448"/>
        <v>1.0000000000000002</v>
      </c>
      <c r="CC901" s="157">
        <f t="shared" si="1448"/>
        <v>0.99999999999999989</v>
      </c>
      <c r="CD901" s="156">
        <f t="shared" si="1448"/>
        <v>0.99999999999999989</v>
      </c>
      <c r="CE901" s="157">
        <f t="shared" si="1448"/>
        <v>1</v>
      </c>
      <c r="CF901" s="156">
        <f t="shared" si="1448"/>
        <v>1.0000000000000002</v>
      </c>
      <c r="CG901" s="157">
        <f t="shared" si="1448"/>
        <v>1</v>
      </c>
      <c r="CH901" s="156">
        <f t="shared" si="1448"/>
        <v>1.0000000000000002</v>
      </c>
      <c r="CI901" s="157">
        <f t="shared" si="1448"/>
        <v>1</v>
      </c>
      <c r="CJ901" s="156">
        <f t="shared" si="1448"/>
        <v>1</v>
      </c>
      <c r="CK901" s="157">
        <f t="shared" si="1448"/>
        <v>1</v>
      </c>
    </row>
    <row r="902" spans="1:89" ht="14" thickTop="1">
      <c r="A902" s="190"/>
    </row>
    <row r="904" spans="1:89">
      <c r="A904" s="318">
        <f>+A873+1</f>
        <v>43554</v>
      </c>
      <c r="B904" s="318"/>
      <c r="C904" s="318"/>
      <c r="D904" s="318"/>
      <c r="BI904" s="317">
        <f>+BI842+2</f>
        <v>43554</v>
      </c>
      <c r="BJ904" s="317"/>
      <c r="BK904" s="317"/>
      <c r="BL904" s="317"/>
    </row>
    <row r="905" spans="1:89" ht="14" thickBot="1">
      <c r="AE905" s="246" t="s">
        <v>87</v>
      </c>
    </row>
    <row r="906" spans="1:89" ht="15" thickTop="1" thickBot="1">
      <c r="A906" s="315" t="s">
        <v>0</v>
      </c>
      <c r="B906" s="309" t="s">
        <v>1</v>
      </c>
      <c r="C906" s="310"/>
      <c r="D906" s="309" t="s">
        <v>2</v>
      </c>
      <c r="E906" s="310"/>
      <c r="F906" s="309" t="s">
        <v>3</v>
      </c>
      <c r="G906" s="310"/>
      <c r="H906" s="309" t="s">
        <v>4</v>
      </c>
      <c r="I906" s="310"/>
      <c r="J906" s="309" t="s">
        <v>5</v>
      </c>
      <c r="K906" s="310"/>
      <c r="L906" s="309" t="s">
        <v>6</v>
      </c>
      <c r="M906" s="310"/>
      <c r="N906" s="309" t="s">
        <v>7</v>
      </c>
      <c r="O906" s="310"/>
      <c r="P906" s="309" t="s">
        <v>8</v>
      </c>
      <c r="Q906" s="310"/>
      <c r="R906" s="309" t="s">
        <v>9</v>
      </c>
      <c r="S906" s="310"/>
      <c r="T906" s="309" t="s">
        <v>10</v>
      </c>
      <c r="U906" s="310"/>
      <c r="V906" s="309" t="s">
        <v>11</v>
      </c>
      <c r="W906" s="310"/>
      <c r="X906" s="309" t="s">
        <v>12</v>
      </c>
      <c r="Y906" s="310"/>
      <c r="Z906" s="311" t="s">
        <v>40</v>
      </c>
      <c r="AA906" s="312"/>
      <c r="AB906" s="313" t="s">
        <v>41</v>
      </c>
      <c r="AC906" s="314"/>
      <c r="AE906" s="315" t="s">
        <v>0</v>
      </c>
      <c r="AF906" s="309" t="s">
        <v>1</v>
      </c>
      <c r="AG906" s="310"/>
      <c r="AH906" s="309" t="s">
        <v>2</v>
      </c>
      <c r="AI906" s="310"/>
      <c r="AJ906" s="309" t="s">
        <v>3</v>
      </c>
      <c r="AK906" s="310"/>
      <c r="AL906" s="309" t="s">
        <v>4</v>
      </c>
      <c r="AM906" s="310"/>
      <c r="AN906" s="309" t="s">
        <v>5</v>
      </c>
      <c r="AO906" s="310"/>
      <c r="AP906" s="309" t="s">
        <v>6</v>
      </c>
      <c r="AQ906" s="310"/>
      <c r="AR906" s="309" t="s">
        <v>7</v>
      </c>
      <c r="AS906" s="310"/>
      <c r="AT906" s="309" t="s">
        <v>8</v>
      </c>
      <c r="AU906" s="310"/>
      <c r="AV906" s="309" t="s">
        <v>9</v>
      </c>
      <c r="AW906" s="310"/>
      <c r="AX906" s="309" t="s">
        <v>10</v>
      </c>
      <c r="AY906" s="310"/>
      <c r="AZ906" s="309" t="s">
        <v>11</v>
      </c>
      <c r="BA906" s="310"/>
      <c r="BB906" s="309" t="s">
        <v>12</v>
      </c>
      <c r="BC906" s="310"/>
      <c r="BD906" s="311" t="s">
        <v>40</v>
      </c>
      <c r="BE906" s="312"/>
      <c r="BF906" s="313" t="s">
        <v>41</v>
      </c>
      <c r="BG906" s="314"/>
      <c r="BI906" s="315" t="s">
        <v>0</v>
      </c>
      <c r="BJ906" s="309" t="s">
        <v>1</v>
      </c>
      <c r="BK906" s="310"/>
      <c r="BL906" s="309" t="s">
        <v>2</v>
      </c>
      <c r="BM906" s="310"/>
      <c r="BN906" s="309" t="s">
        <v>3</v>
      </c>
      <c r="BO906" s="310"/>
      <c r="BP906" s="309" t="s">
        <v>4</v>
      </c>
      <c r="BQ906" s="310"/>
      <c r="BR906" s="309" t="s">
        <v>5</v>
      </c>
      <c r="BS906" s="310"/>
      <c r="BT906" s="309" t="s">
        <v>6</v>
      </c>
      <c r="BU906" s="310"/>
      <c r="BV906" s="309" t="s">
        <v>7</v>
      </c>
      <c r="BW906" s="310"/>
      <c r="BX906" s="309" t="s">
        <v>8</v>
      </c>
      <c r="BY906" s="310"/>
      <c r="BZ906" s="309" t="s">
        <v>9</v>
      </c>
      <c r="CA906" s="310"/>
      <c r="CB906" s="309" t="s">
        <v>10</v>
      </c>
      <c r="CC906" s="310"/>
      <c r="CD906" s="309" t="s">
        <v>11</v>
      </c>
      <c r="CE906" s="310"/>
      <c r="CF906" s="309" t="s">
        <v>12</v>
      </c>
      <c r="CG906" s="310"/>
      <c r="CH906" s="311" t="s">
        <v>40</v>
      </c>
      <c r="CI906" s="312"/>
      <c r="CJ906" s="309" t="s">
        <v>41</v>
      </c>
      <c r="CK906" s="310"/>
    </row>
    <row r="907" spans="1:89" ht="15" thickTop="1" thickBot="1">
      <c r="A907" s="316"/>
      <c r="B907" s="117" t="s">
        <v>14</v>
      </c>
      <c r="C907" s="118" t="s">
        <v>15</v>
      </c>
      <c r="D907" s="119" t="s">
        <v>14</v>
      </c>
      <c r="E907" s="120" t="s">
        <v>15</v>
      </c>
      <c r="F907" s="117" t="s">
        <v>14</v>
      </c>
      <c r="G907" s="118" t="s">
        <v>15</v>
      </c>
      <c r="H907" s="119" t="s">
        <v>14</v>
      </c>
      <c r="I907" s="120" t="s">
        <v>15</v>
      </c>
      <c r="J907" s="117" t="s">
        <v>14</v>
      </c>
      <c r="K907" s="118" t="s">
        <v>15</v>
      </c>
      <c r="L907" s="119" t="s">
        <v>14</v>
      </c>
      <c r="M907" s="117" t="s">
        <v>15</v>
      </c>
      <c r="N907" s="121" t="s">
        <v>14</v>
      </c>
      <c r="O907" s="122" t="s">
        <v>15</v>
      </c>
      <c r="P907" s="117" t="s">
        <v>14</v>
      </c>
      <c r="Q907" s="118" t="s">
        <v>15</v>
      </c>
      <c r="R907" s="119" t="s">
        <v>14</v>
      </c>
      <c r="S907" s="120" t="s">
        <v>15</v>
      </c>
      <c r="T907" s="117" t="s">
        <v>14</v>
      </c>
      <c r="U907" s="118" t="s">
        <v>15</v>
      </c>
      <c r="V907" s="119" t="s">
        <v>14</v>
      </c>
      <c r="W907" s="120" t="s">
        <v>15</v>
      </c>
      <c r="X907" s="117" t="s">
        <v>14</v>
      </c>
      <c r="Y907" s="118" t="s">
        <v>15</v>
      </c>
      <c r="Z907" s="28" t="s">
        <v>14</v>
      </c>
      <c r="AA907" s="123" t="s">
        <v>15</v>
      </c>
      <c r="AB907" s="177" t="s">
        <v>14</v>
      </c>
      <c r="AC907" s="178" t="s">
        <v>15</v>
      </c>
      <c r="AE907" s="316"/>
      <c r="AF907" s="117" t="s">
        <v>14</v>
      </c>
      <c r="AG907" s="118" t="s">
        <v>15</v>
      </c>
      <c r="AH907" s="119" t="s">
        <v>14</v>
      </c>
      <c r="AI907" s="120" t="s">
        <v>15</v>
      </c>
      <c r="AJ907" s="117" t="s">
        <v>14</v>
      </c>
      <c r="AK907" s="118" t="s">
        <v>15</v>
      </c>
      <c r="AL907" s="119" t="s">
        <v>14</v>
      </c>
      <c r="AM907" s="120" t="s">
        <v>15</v>
      </c>
      <c r="AN907" s="117" t="s">
        <v>14</v>
      </c>
      <c r="AO907" s="118" t="s">
        <v>15</v>
      </c>
      <c r="AP907" s="119" t="s">
        <v>14</v>
      </c>
      <c r="AQ907" s="117" t="s">
        <v>15</v>
      </c>
      <c r="AR907" s="121" t="s">
        <v>14</v>
      </c>
      <c r="AS907" s="122" t="s">
        <v>15</v>
      </c>
      <c r="AT907" s="117" t="s">
        <v>14</v>
      </c>
      <c r="AU907" s="118" t="s">
        <v>15</v>
      </c>
      <c r="AV907" s="119" t="s">
        <v>14</v>
      </c>
      <c r="AW907" s="120" t="s">
        <v>15</v>
      </c>
      <c r="AX907" s="117" t="s">
        <v>14</v>
      </c>
      <c r="AY907" s="118" t="s">
        <v>15</v>
      </c>
      <c r="AZ907" s="119" t="s">
        <v>14</v>
      </c>
      <c r="BA907" s="120" t="s">
        <v>15</v>
      </c>
      <c r="BB907" s="117" t="s">
        <v>14</v>
      </c>
      <c r="BC907" s="118" t="s">
        <v>15</v>
      </c>
      <c r="BD907" s="28" t="s">
        <v>14</v>
      </c>
      <c r="BE907" s="123" t="s">
        <v>15</v>
      </c>
      <c r="BF907" s="177" t="s">
        <v>14</v>
      </c>
      <c r="BG907" s="178" t="s">
        <v>15</v>
      </c>
      <c r="BI907" s="316"/>
      <c r="BJ907" s="117" t="s">
        <v>14</v>
      </c>
      <c r="BK907" s="118" t="s">
        <v>15</v>
      </c>
      <c r="BL907" s="119" t="s">
        <v>14</v>
      </c>
      <c r="BM907" s="120" t="s">
        <v>15</v>
      </c>
      <c r="BN907" s="117" t="s">
        <v>14</v>
      </c>
      <c r="BO907" s="118" t="s">
        <v>15</v>
      </c>
      <c r="BP907" s="119" t="s">
        <v>14</v>
      </c>
      <c r="BQ907" s="120" t="s">
        <v>15</v>
      </c>
      <c r="BR907" s="117" t="s">
        <v>14</v>
      </c>
      <c r="BS907" s="118" t="s">
        <v>15</v>
      </c>
      <c r="BT907" s="119" t="s">
        <v>14</v>
      </c>
      <c r="BU907" s="117" t="s">
        <v>15</v>
      </c>
      <c r="BV907" s="121" t="s">
        <v>14</v>
      </c>
      <c r="BW907" s="122" t="s">
        <v>15</v>
      </c>
      <c r="BX907" s="117" t="s">
        <v>14</v>
      </c>
      <c r="BY907" s="118" t="s">
        <v>15</v>
      </c>
      <c r="BZ907" s="119" t="s">
        <v>14</v>
      </c>
      <c r="CA907" s="120" t="s">
        <v>15</v>
      </c>
      <c r="CB907" s="117" t="s">
        <v>14</v>
      </c>
      <c r="CC907" s="118" t="s">
        <v>15</v>
      </c>
      <c r="CD907" s="119" t="s">
        <v>14</v>
      </c>
      <c r="CE907" s="120" t="s">
        <v>15</v>
      </c>
      <c r="CF907" s="117" t="s">
        <v>14</v>
      </c>
      <c r="CG907" s="118" t="s">
        <v>15</v>
      </c>
      <c r="CH907" s="28" t="s">
        <v>14</v>
      </c>
      <c r="CI907" s="123" t="s">
        <v>15</v>
      </c>
      <c r="CJ907" s="121" t="s">
        <v>14</v>
      </c>
      <c r="CK907" s="122" t="s">
        <v>15</v>
      </c>
    </row>
    <row r="908" spans="1:89" ht="14" thickTop="1">
      <c r="A908" s="126" t="s">
        <v>16</v>
      </c>
      <c r="B908" s="127"/>
      <c r="C908" s="189"/>
      <c r="D908" s="128"/>
      <c r="E908" s="181"/>
      <c r="F908" s="127"/>
      <c r="G908" s="129"/>
      <c r="H908" s="128"/>
      <c r="I908" s="181"/>
      <c r="J908" s="127"/>
      <c r="K908" s="129"/>
      <c r="L908" s="128"/>
      <c r="M908" s="127"/>
      <c r="N908" s="180"/>
      <c r="O908" s="182"/>
      <c r="P908" s="127"/>
      <c r="Q908" s="129"/>
      <c r="R908" s="128"/>
      <c r="S908" s="181"/>
      <c r="T908" s="127"/>
      <c r="U908" s="129"/>
      <c r="V908" s="128"/>
      <c r="W908" s="181"/>
      <c r="X908" s="127"/>
      <c r="Y908" s="129"/>
      <c r="Z908" s="187"/>
      <c r="AA908" s="188"/>
      <c r="AB908" s="171">
        <f>B908+D908+F908+H908+J908+L908+N908+P908+R908+T908+V908+X908+Z908</f>
        <v>0</v>
      </c>
      <c r="AC908" s="172">
        <f>C908+E908+G908+I908+K908+M908+O908+Q908+S908+U908+W908+Y908+AA908</f>
        <v>0</v>
      </c>
      <c r="AE908" s="254" t="str">
        <f>$AE$9</f>
        <v>07:00 - 07:59</v>
      </c>
      <c r="AF908" s="127">
        <f>SUMIF($A$9:$A$32,$AE908,B$908:B$931)</f>
        <v>3195</v>
      </c>
      <c r="AG908" s="189">
        <f t="shared" ref="AG908:BG910" si="1449">SUMIF($A$9:$A$32,$AE908,C$908:C$931)</f>
        <v>931</v>
      </c>
      <c r="AH908" s="128">
        <f t="shared" si="1449"/>
        <v>1149</v>
      </c>
      <c r="AI908" s="181">
        <f t="shared" si="1449"/>
        <v>748</v>
      </c>
      <c r="AJ908" s="127">
        <f t="shared" si="1449"/>
        <v>481</v>
      </c>
      <c r="AK908" s="129">
        <f t="shared" si="1449"/>
        <v>371</v>
      </c>
      <c r="AL908" s="128">
        <f t="shared" si="1449"/>
        <v>1228</v>
      </c>
      <c r="AM908" s="181">
        <f t="shared" si="1449"/>
        <v>1726</v>
      </c>
      <c r="AN908" s="127">
        <f t="shared" si="1449"/>
        <v>126</v>
      </c>
      <c r="AO908" s="129">
        <f t="shared" si="1449"/>
        <v>437</v>
      </c>
      <c r="AP908" s="128">
        <f t="shared" si="1449"/>
        <v>208</v>
      </c>
      <c r="AQ908" s="127">
        <f t="shared" si="1449"/>
        <v>1049</v>
      </c>
      <c r="AR908" s="180">
        <f t="shared" si="1449"/>
        <v>1108</v>
      </c>
      <c r="AS908" s="182">
        <f t="shared" si="1449"/>
        <v>1621</v>
      </c>
      <c r="AT908" s="127">
        <f t="shared" si="1449"/>
        <v>785</v>
      </c>
      <c r="AU908" s="129">
        <f t="shared" si="1449"/>
        <v>792</v>
      </c>
      <c r="AV908" s="128">
        <f t="shared" si="1449"/>
        <v>1237</v>
      </c>
      <c r="AW908" s="181">
        <f t="shared" si="1449"/>
        <v>1038</v>
      </c>
      <c r="AX908" s="127">
        <f t="shared" si="1449"/>
        <v>257</v>
      </c>
      <c r="AY908" s="129">
        <f t="shared" si="1449"/>
        <v>458</v>
      </c>
      <c r="AZ908" s="128">
        <f t="shared" si="1449"/>
        <v>756</v>
      </c>
      <c r="BA908" s="181">
        <f t="shared" si="1449"/>
        <v>1091</v>
      </c>
      <c r="BB908" s="127">
        <f t="shared" si="1449"/>
        <v>910</v>
      </c>
      <c r="BC908" s="129">
        <f t="shared" si="1449"/>
        <v>725</v>
      </c>
      <c r="BD908" s="187">
        <f t="shared" si="1449"/>
        <v>2538</v>
      </c>
      <c r="BE908" s="188">
        <f t="shared" si="1449"/>
        <v>2138</v>
      </c>
      <c r="BF908" s="171">
        <f t="shared" si="1449"/>
        <v>13978</v>
      </c>
      <c r="BG908" s="172">
        <f t="shared" si="1449"/>
        <v>13125</v>
      </c>
      <c r="BI908" s="126" t="s">
        <v>16</v>
      </c>
      <c r="BJ908" s="130">
        <f t="shared" ref="BJ908:CK908" si="1450">B908/B932</f>
        <v>0</v>
      </c>
      <c r="BK908" s="131">
        <f t="shared" si="1450"/>
        <v>0</v>
      </c>
      <c r="BL908" s="132">
        <f t="shared" si="1450"/>
        <v>0</v>
      </c>
      <c r="BM908" s="133">
        <f t="shared" si="1450"/>
        <v>0</v>
      </c>
      <c r="BN908" s="130">
        <f t="shared" si="1450"/>
        <v>0</v>
      </c>
      <c r="BO908" s="131">
        <f t="shared" si="1450"/>
        <v>0</v>
      </c>
      <c r="BP908" s="132">
        <f t="shared" si="1450"/>
        <v>0</v>
      </c>
      <c r="BQ908" s="133">
        <f t="shared" si="1450"/>
        <v>0</v>
      </c>
      <c r="BR908" s="130">
        <f t="shared" si="1450"/>
        <v>0</v>
      </c>
      <c r="BS908" s="131">
        <f t="shared" si="1450"/>
        <v>0</v>
      </c>
      <c r="BT908" s="132">
        <f t="shared" si="1450"/>
        <v>0</v>
      </c>
      <c r="BU908" s="130">
        <f t="shared" si="1450"/>
        <v>0</v>
      </c>
      <c r="BV908" s="134">
        <f t="shared" si="1450"/>
        <v>0</v>
      </c>
      <c r="BW908" s="135">
        <f t="shared" si="1450"/>
        <v>0</v>
      </c>
      <c r="BX908" s="130">
        <f t="shared" si="1450"/>
        <v>0</v>
      </c>
      <c r="BY908" s="131">
        <f t="shared" si="1450"/>
        <v>0</v>
      </c>
      <c r="BZ908" s="132">
        <f t="shared" si="1450"/>
        <v>0</v>
      </c>
      <c r="CA908" s="133">
        <f t="shared" si="1450"/>
        <v>0</v>
      </c>
      <c r="CB908" s="130">
        <f t="shared" si="1450"/>
        <v>0</v>
      </c>
      <c r="CC908" s="131">
        <f t="shared" si="1450"/>
        <v>0</v>
      </c>
      <c r="CD908" s="132">
        <f t="shared" si="1450"/>
        <v>0</v>
      </c>
      <c r="CE908" s="133">
        <f t="shared" si="1450"/>
        <v>0</v>
      </c>
      <c r="CF908" s="130">
        <f t="shared" si="1450"/>
        <v>0</v>
      </c>
      <c r="CG908" s="131">
        <f t="shared" si="1450"/>
        <v>0</v>
      </c>
      <c r="CH908" s="132">
        <f t="shared" si="1450"/>
        <v>0</v>
      </c>
      <c r="CI908" s="130">
        <f t="shared" si="1450"/>
        <v>0</v>
      </c>
      <c r="CJ908" s="136">
        <f t="shared" si="1450"/>
        <v>0</v>
      </c>
      <c r="CK908" s="137">
        <f t="shared" si="1450"/>
        <v>0</v>
      </c>
    </row>
    <row r="909" spans="1:89">
      <c r="A909" s="138" t="s">
        <v>17</v>
      </c>
      <c r="B909" s="192">
        <v>303</v>
      </c>
      <c r="C909" s="193">
        <v>0</v>
      </c>
      <c r="D909" s="194">
        <v>137</v>
      </c>
      <c r="E909" s="195">
        <v>0</v>
      </c>
      <c r="F909" s="192">
        <v>42</v>
      </c>
      <c r="G909" s="196">
        <v>1</v>
      </c>
      <c r="H909" s="194">
        <v>169</v>
      </c>
      <c r="I909" s="195">
        <v>12</v>
      </c>
      <c r="J909" s="192">
        <v>6</v>
      </c>
      <c r="K909" s="196">
        <v>1</v>
      </c>
      <c r="L909" s="194">
        <v>3</v>
      </c>
      <c r="M909" s="192">
        <v>7</v>
      </c>
      <c r="N909" s="197">
        <v>23</v>
      </c>
      <c r="O909" s="198">
        <v>15</v>
      </c>
      <c r="P909" s="192">
        <v>13</v>
      </c>
      <c r="Q909" s="196">
        <v>3</v>
      </c>
      <c r="R909" s="194">
        <v>9</v>
      </c>
      <c r="S909" s="195">
        <v>9</v>
      </c>
      <c r="T909" s="192">
        <v>0</v>
      </c>
      <c r="U909" s="196">
        <v>0</v>
      </c>
      <c r="V909" s="194">
        <v>6</v>
      </c>
      <c r="W909" s="195">
        <v>0</v>
      </c>
      <c r="X909" s="192">
        <v>0</v>
      </c>
      <c r="Y909" s="196">
        <v>0</v>
      </c>
      <c r="Z909" s="194">
        <v>0</v>
      </c>
      <c r="AA909" s="192">
        <v>0</v>
      </c>
      <c r="AB909" s="173">
        <f>B909+D909+F909+H909+J909+L909+N909+P909+R909+T909+V909+X909+Z909</f>
        <v>711</v>
      </c>
      <c r="AC909" s="174">
        <f t="shared" ref="AC909:AC929" si="1451">C909+E909+G909+I909+K909+M909+O909+Q909+S909+U909+W909+Y909+AA909</f>
        <v>48</v>
      </c>
      <c r="AE909" s="255" t="str">
        <f>$AE$10</f>
        <v>08:00 - 08:59</v>
      </c>
      <c r="AF909" s="127">
        <f>SUMIF($A$9:$A$32,$AE909,B$908:B$931)</f>
        <v>3519</v>
      </c>
      <c r="AG909" s="193">
        <f t="shared" si="1449"/>
        <v>817</v>
      </c>
      <c r="AH909" s="194">
        <f t="shared" si="1449"/>
        <v>1165</v>
      </c>
      <c r="AI909" s="195">
        <f t="shared" si="1449"/>
        <v>838</v>
      </c>
      <c r="AJ909" s="192">
        <f t="shared" si="1449"/>
        <v>540</v>
      </c>
      <c r="AK909" s="196">
        <f t="shared" si="1449"/>
        <v>343</v>
      </c>
      <c r="AL909" s="194">
        <f t="shared" si="1449"/>
        <v>1360</v>
      </c>
      <c r="AM909" s="195">
        <f t="shared" si="1449"/>
        <v>1741</v>
      </c>
      <c r="AN909" s="192">
        <f t="shared" si="1449"/>
        <v>140</v>
      </c>
      <c r="AO909" s="196">
        <f t="shared" si="1449"/>
        <v>460</v>
      </c>
      <c r="AP909" s="194">
        <f t="shared" si="1449"/>
        <v>242</v>
      </c>
      <c r="AQ909" s="192">
        <f t="shared" si="1449"/>
        <v>994</v>
      </c>
      <c r="AR909" s="197">
        <f t="shared" si="1449"/>
        <v>1193</v>
      </c>
      <c r="AS909" s="198">
        <f t="shared" si="1449"/>
        <v>1994</v>
      </c>
      <c r="AT909" s="192">
        <f t="shared" si="1449"/>
        <v>765</v>
      </c>
      <c r="AU909" s="196">
        <f t="shared" si="1449"/>
        <v>853</v>
      </c>
      <c r="AV909" s="194">
        <f t="shared" si="1449"/>
        <v>1322</v>
      </c>
      <c r="AW909" s="195">
        <f t="shared" si="1449"/>
        <v>957</v>
      </c>
      <c r="AX909" s="192">
        <f t="shared" si="1449"/>
        <v>228</v>
      </c>
      <c r="AY909" s="196">
        <f t="shared" si="1449"/>
        <v>657</v>
      </c>
      <c r="AZ909" s="194">
        <f t="shared" si="1449"/>
        <v>690</v>
      </c>
      <c r="BA909" s="195">
        <f t="shared" si="1449"/>
        <v>1583</v>
      </c>
      <c r="BB909" s="192">
        <f t="shared" si="1449"/>
        <v>896</v>
      </c>
      <c r="BC909" s="196">
        <f t="shared" si="1449"/>
        <v>928</v>
      </c>
      <c r="BD909" s="194">
        <f t="shared" si="1449"/>
        <v>2697</v>
      </c>
      <c r="BE909" s="192">
        <f t="shared" si="1449"/>
        <v>2110</v>
      </c>
      <c r="BF909" s="173">
        <f t="shared" si="1449"/>
        <v>14757</v>
      </c>
      <c r="BG909" s="174">
        <f t="shared" si="1449"/>
        <v>14275</v>
      </c>
      <c r="BI909" s="138" t="s">
        <v>17</v>
      </c>
      <c r="BJ909" s="130">
        <f t="shared" ref="BJ909:CK909" si="1452">B909/B932</f>
        <v>7.2688017272400148E-3</v>
      </c>
      <c r="BK909" s="131">
        <f t="shared" si="1452"/>
        <v>0</v>
      </c>
      <c r="BL909" s="132">
        <f t="shared" si="1452"/>
        <v>8.3659013190034194E-3</v>
      </c>
      <c r="BM909" s="133">
        <f t="shared" si="1452"/>
        <v>0</v>
      </c>
      <c r="BN909" s="130">
        <f t="shared" si="1452"/>
        <v>5.335365853658537E-3</v>
      </c>
      <c r="BO909" s="131">
        <f t="shared" si="1452"/>
        <v>1.8171906232963838E-4</v>
      </c>
      <c r="BP909" s="132">
        <f t="shared" si="1452"/>
        <v>6.1997872262372061E-3</v>
      </c>
      <c r="BQ909" s="133">
        <f t="shared" si="1452"/>
        <v>3.1686514747432073E-4</v>
      </c>
      <c r="BR909" s="130">
        <f t="shared" si="1452"/>
        <v>1.7942583732057417E-3</v>
      </c>
      <c r="BS909" s="131">
        <f t="shared" si="1452"/>
        <v>2.1413276231263382E-4</v>
      </c>
      <c r="BT909" s="132">
        <f t="shared" si="1452"/>
        <v>4.4365572315882877E-4</v>
      </c>
      <c r="BU909" s="130">
        <f t="shared" si="1452"/>
        <v>4.7580206634040241E-4</v>
      </c>
      <c r="BV909" s="134">
        <f t="shared" si="1452"/>
        <v>1.0435098226033303E-3</v>
      </c>
      <c r="BW909" s="135">
        <f t="shared" si="1452"/>
        <v>5.3937432578209273E-4</v>
      </c>
      <c r="BX909" s="130">
        <f t="shared" si="1452"/>
        <v>1.0047920853300356E-3</v>
      </c>
      <c r="BY909" s="131">
        <f t="shared" si="1452"/>
        <v>2.2958597994949108E-4</v>
      </c>
      <c r="BZ909" s="132">
        <f t="shared" si="1452"/>
        <v>4.6960605270023482E-4</v>
      </c>
      <c r="CA909" s="133">
        <f t="shared" si="1452"/>
        <v>4.9977787649933359E-4</v>
      </c>
      <c r="CB909" s="130">
        <f t="shared" si="1452"/>
        <v>0</v>
      </c>
      <c r="CC909" s="131">
        <f t="shared" si="1452"/>
        <v>0</v>
      </c>
      <c r="CD909" s="132">
        <f t="shared" si="1452"/>
        <v>3.1385677669090338E-4</v>
      </c>
      <c r="CE909" s="133">
        <f t="shared" si="1452"/>
        <v>0</v>
      </c>
      <c r="CF909" s="130">
        <f t="shared" si="1452"/>
        <v>0</v>
      </c>
      <c r="CG909" s="131">
        <f t="shared" si="1452"/>
        <v>0</v>
      </c>
      <c r="CH909" s="132">
        <f t="shared" si="1452"/>
        <v>0</v>
      </c>
      <c r="CI909" s="130">
        <f t="shared" si="1452"/>
        <v>0</v>
      </c>
      <c r="CJ909" s="136">
        <f t="shared" si="1452"/>
        <v>2.9230630082470667E-3</v>
      </c>
      <c r="CK909" s="137">
        <f t="shared" si="1452"/>
        <v>1.9776362302957389E-4</v>
      </c>
    </row>
    <row r="910" spans="1:89" ht="14" thickBot="1">
      <c r="A910" s="147" t="s">
        <v>18</v>
      </c>
      <c r="B910" s="199">
        <v>1590</v>
      </c>
      <c r="C910" s="200">
        <v>3</v>
      </c>
      <c r="D910" s="201">
        <v>589</v>
      </c>
      <c r="E910" s="202">
        <v>35</v>
      </c>
      <c r="F910" s="199">
        <v>341</v>
      </c>
      <c r="G910" s="203">
        <v>25</v>
      </c>
      <c r="H910" s="201">
        <v>774</v>
      </c>
      <c r="I910" s="202">
        <v>255</v>
      </c>
      <c r="J910" s="199">
        <v>43</v>
      </c>
      <c r="K910" s="203">
        <v>36</v>
      </c>
      <c r="L910" s="201">
        <v>60</v>
      </c>
      <c r="M910" s="199">
        <v>210</v>
      </c>
      <c r="N910" s="204">
        <v>341</v>
      </c>
      <c r="O910" s="205">
        <v>346</v>
      </c>
      <c r="P910" s="199">
        <v>229</v>
      </c>
      <c r="Q910" s="203">
        <v>187</v>
      </c>
      <c r="R910" s="201">
        <v>317</v>
      </c>
      <c r="S910" s="202">
        <v>271</v>
      </c>
      <c r="T910" s="199">
        <v>63</v>
      </c>
      <c r="U910" s="203">
        <v>185</v>
      </c>
      <c r="V910" s="201">
        <v>259</v>
      </c>
      <c r="W910" s="202">
        <v>337</v>
      </c>
      <c r="X910" s="199">
        <v>336</v>
      </c>
      <c r="Y910" s="203">
        <v>236</v>
      </c>
      <c r="Z910" s="201">
        <v>740</v>
      </c>
      <c r="AA910" s="199">
        <v>506</v>
      </c>
      <c r="AB910" s="173">
        <f>B910+D910+F910+H910+J910+L910+N910+P910+R910+T910+V910+X910+Z910</f>
        <v>5682</v>
      </c>
      <c r="AC910" s="174">
        <f t="shared" si="1451"/>
        <v>2632</v>
      </c>
      <c r="AE910" s="254" t="str">
        <f>$AE$11</f>
        <v>09:00 - 09:59</v>
      </c>
      <c r="AF910" s="127">
        <f>SUMIF($A$9:$A$32,$AE910,B$908:B$931)</f>
        <v>3123</v>
      </c>
      <c r="AG910" s="200">
        <f t="shared" si="1449"/>
        <v>1519</v>
      </c>
      <c r="AH910" s="201">
        <f t="shared" si="1449"/>
        <v>1143</v>
      </c>
      <c r="AI910" s="202">
        <f t="shared" si="1449"/>
        <v>758</v>
      </c>
      <c r="AJ910" s="199">
        <f t="shared" si="1449"/>
        <v>498</v>
      </c>
      <c r="AK910" s="203">
        <f t="shared" si="1449"/>
        <v>249</v>
      </c>
      <c r="AL910" s="201">
        <f t="shared" si="1449"/>
        <v>1481</v>
      </c>
      <c r="AM910" s="202">
        <f t="shared" si="1449"/>
        <v>1886</v>
      </c>
      <c r="AN910" s="199">
        <f t="shared" si="1449"/>
        <v>186</v>
      </c>
      <c r="AO910" s="203">
        <f t="shared" si="1449"/>
        <v>538</v>
      </c>
      <c r="AP910" s="201">
        <f t="shared" si="1449"/>
        <v>217</v>
      </c>
      <c r="AQ910" s="199">
        <f t="shared" si="1449"/>
        <v>1402</v>
      </c>
      <c r="AR910" s="204">
        <f t="shared" si="1449"/>
        <v>1127</v>
      </c>
      <c r="AS910" s="205">
        <f t="shared" si="1449"/>
        <v>2030</v>
      </c>
      <c r="AT910" s="199">
        <f t="shared" si="1449"/>
        <v>792</v>
      </c>
      <c r="AU910" s="203">
        <f t="shared" si="1449"/>
        <v>814</v>
      </c>
      <c r="AV910" s="201">
        <f t="shared" si="1449"/>
        <v>1364</v>
      </c>
      <c r="AW910" s="202">
        <f t="shared" si="1449"/>
        <v>958</v>
      </c>
      <c r="AX910" s="199">
        <f t="shared" si="1449"/>
        <v>199</v>
      </c>
      <c r="AY910" s="203">
        <f t="shared" si="1449"/>
        <v>358</v>
      </c>
      <c r="AZ910" s="201">
        <f t="shared" si="1449"/>
        <v>724</v>
      </c>
      <c r="BA910" s="202">
        <f t="shared" si="1449"/>
        <v>1713</v>
      </c>
      <c r="BB910" s="199">
        <f t="shared" si="1449"/>
        <v>887</v>
      </c>
      <c r="BC910" s="203">
        <f t="shared" si="1449"/>
        <v>736</v>
      </c>
      <c r="BD910" s="201">
        <f t="shared" si="1449"/>
        <v>2715</v>
      </c>
      <c r="BE910" s="199">
        <f t="shared" si="1449"/>
        <v>2090</v>
      </c>
      <c r="BF910" s="173">
        <f t="shared" si="1449"/>
        <v>14456</v>
      </c>
      <c r="BG910" s="174">
        <f t="shared" si="1449"/>
        <v>15051</v>
      </c>
      <c r="BI910" s="147" t="s">
        <v>18</v>
      </c>
      <c r="BJ910" s="130">
        <f t="shared" ref="BJ910:CK910" si="1453">B910/B932</f>
        <v>3.8143216984526808E-2</v>
      </c>
      <c r="BK910" s="131">
        <f t="shared" si="1453"/>
        <v>1.006576298483425E-4</v>
      </c>
      <c r="BL910" s="132">
        <f t="shared" si="1453"/>
        <v>3.5967269174401566E-2</v>
      </c>
      <c r="BM910" s="133">
        <f t="shared" si="1453"/>
        <v>2.4214750242147502E-3</v>
      </c>
      <c r="BN910" s="130">
        <f t="shared" si="1453"/>
        <v>4.331808943089431E-2</v>
      </c>
      <c r="BO910" s="131">
        <f t="shared" si="1453"/>
        <v>4.5429765582409593E-3</v>
      </c>
      <c r="BP910" s="132">
        <f t="shared" si="1453"/>
        <v>2.8394291793536079E-2</v>
      </c>
      <c r="BQ910" s="133">
        <f t="shared" si="1453"/>
        <v>6.7333843838293149E-3</v>
      </c>
      <c r="BR910" s="130">
        <f t="shared" si="1453"/>
        <v>1.2858851674641148E-2</v>
      </c>
      <c r="BS910" s="131">
        <f t="shared" si="1453"/>
        <v>7.7087794432548181E-3</v>
      </c>
      <c r="BT910" s="132">
        <f t="shared" si="1453"/>
        <v>8.8731144631765749E-3</v>
      </c>
      <c r="BU910" s="130">
        <f t="shared" si="1453"/>
        <v>1.4274061990212071E-2</v>
      </c>
      <c r="BV910" s="134">
        <f t="shared" si="1453"/>
        <v>1.5471167369901548E-2</v>
      </c>
      <c r="BW910" s="135">
        <f t="shared" si="1453"/>
        <v>1.2441567781373607E-2</v>
      </c>
      <c r="BX910" s="130">
        <f t="shared" si="1453"/>
        <v>1.7699799041582934E-2</v>
      </c>
      <c r="BY910" s="131">
        <f t="shared" si="1453"/>
        <v>1.4310859416851611E-2</v>
      </c>
      <c r="BZ910" s="132">
        <f t="shared" si="1453"/>
        <v>1.6540568745108269E-2</v>
      </c>
      <c r="CA910" s="133">
        <f t="shared" si="1453"/>
        <v>1.5048867170146602E-2</v>
      </c>
      <c r="CB910" s="130">
        <f t="shared" si="1453"/>
        <v>1.2316715542521995E-2</v>
      </c>
      <c r="CC910" s="131">
        <f t="shared" si="1453"/>
        <v>3.6083479617710162E-2</v>
      </c>
      <c r="CD910" s="132">
        <f t="shared" si="1453"/>
        <v>1.3548150860490663E-2</v>
      </c>
      <c r="CE910" s="133">
        <f t="shared" si="1453"/>
        <v>1.6614899176650398E-2</v>
      </c>
      <c r="CF910" s="130">
        <f t="shared" si="1453"/>
        <v>1.8959485385396681E-2</v>
      </c>
      <c r="CG910" s="131">
        <f t="shared" si="1453"/>
        <v>2.6207662409772348E-2</v>
      </c>
      <c r="CH910" s="132">
        <f t="shared" si="1453"/>
        <v>1.6878792025911228E-2</v>
      </c>
      <c r="CI910" s="130">
        <f t="shared" si="1453"/>
        <v>1.1933962264150944E-2</v>
      </c>
      <c r="CJ910" s="136">
        <f t="shared" si="1453"/>
        <v>2.3359836867594703E-2</v>
      </c>
      <c r="CK910" s="137">
        <f t="shared" si="1453"/>
        <v>1.0844038662788302E-2</v>
      </c>
    </row>
    <row r="911" spans="1:89" ht="15" thickTop="1" thickBot="1">
      <c r="A911" s="138" t="s">
        <v>19</v>
      </c>
      <c r="B911" s="192">
        <v>2688</v>
      </c>
      <c r="C911" s="193">
        <v>598</v>
      </c>
      <c r="D911" s="194">
        <v>1039</v>
      </c>
      <c r="E911" s="195">
        <v>406</v>
      </c>
      <c r="F911" s="192">
        <v>528</v>
      </c>
      <c r="G911" s="196">
        <v>119</v>
      </c>
      <c r="H911" s="194">
        <v>1023</v>
      </c>
      <c r="I911" s="195">
        <v>805</v>
      </c>
      <c r="J911" s="192">
        <v>89</v>
      </c>
      <c r="K911" s="196">
        <v>189</v>
      </c>
      <c r="L911" s="194">
        <v>218</v>
      </c>
      <c r="M911" s="192">
        <v>591</v>
      </c>
      <c r="N911" s="197">
        <v>802</v>
      </c>
      <c r="O911" s="198">
        <v>1065</v>
      </c>
      <c r="P911" s="192">
        <v>582</v>
      </c>
      <c r="Q911" s="196">
        <v>564</v>
      </c>
      <c r="R911" s="194">
        <v>818</v>
      </c>
      <c r="S911" s="195">
        <v>822</v>
      </c>
      <c r="T911" s="192">
        <v>218</v>
      </c>
      <c r="U911" s="196">
        <v>425</v>
      </c>
      <c r="V911" s="194">
        <v>662</v>
      </c>
      <c r="W911" s="195">
        <v>981</v>
      </c>
      <c r="X911" s="192">
        <v>763</v>
      </c>
      <c r="Y911" s="196">
        <v>503</v>
      </c>
      <c r="Z911" s="194">
        <v>1817</v>
      </c>
      <c r="AA911" s="192">
        <v>1585</v>
      </c>
      <c r="AB911" s="173">
        <f>B911+D911+F911+H911+J911+L911+N911+P911+R911+T911+V911+X911+Z911</f>
        <v>11247</v>
      </c>
      <c r="AC911" s="174">
        <f t="shared" si="1451"/>
        <v>8653</v>
      </c>
      <c r="AE911" s="253" t="s">
        <v>13</v>
      </c>
      <c r="AF911" s="20">
        <f t="shared" ref="AF911:BG911" si="1454">SUM(AF908:AF910)</f>
        <v>9837</v>
      </c>
      <c r="AG911" s="21">
        <f t="shared" si="1454"/>
        <v>3267</v>
      </c>
      <c r="AH911" s="20">
        <f t="shared" si="1454"/>
        <v>3457</v>
      </c>
      <c r="AI911" s="21">
        <f t="shared" si="1454"/>
        <v>2344</v>
      </c>
      <c r="AJ911" s="20">
        <f t="shared" si="1454"/>
        <v>1519</v>
      </c>
      <c r="AK911" s="21">
        <f t="shared" si="1454"/>
        <v>963</v>
      </c>
      <c r="AL911" s="20">
        <f t="shared" si="1454"/>
        <v>4069</v>
      </c>
      <c r="AM911" s="21">
        <f t="shared" si="1454"/>
        <v>5353</v>
      </c>
      <c r="AN911" s="20">
        <f t="shared" si="1454"/>
        <v>452</v>
      </c>
      <c r="AO911" s="21">
        <f t="shared" si="1454"/>
        <v>1435</v>
      </c>
      <c r="AP911" s="20">
        <f t="shared" si="1454"/>
        <v>667</v>
      </c>
      <c r="AQ911" s="21">
        <f t="shared" si="1454"/>
        <v>3445</v>
      </c>
      <c r="AR911" s="20">
        <f t="shared" si="1454"/>
        <v>3428</v>
      </c>
      <c r="AS911" s="21">
        <f t="shared" si="1454"/>
        <v>5645</v>
      </c>
      <c r="AT911" s="20">
        <f t="shared" si="1454"/>
        <v>2342</v>
      </c>
      <c r="AU911" s="21">
        <f t="shared" si="1454"/>
        <v>2459</v>
      </c>
      <c r="AV911" s="20">
        <f t="shared" si="1454"/>
        <v>3923</v>
      </c>
      <c r="AW911" s="21">
        <f t="shared" si="1454"/>
        <v>2953</v>
      </c>
      <c r="AX911" s="20">
        <f t="shared" si="1454"/>
        <v>684</v>
      </c>
      <c r="AY911" s="21">
        <f t="shared" si="1454"/>
        <v>1473</v>
      </c>
      <c r="AZ911" s="20">
        <f t="shared" si="1454"/>
        <v>2170</v>
      </c>
      <c r="BA911" s="21">
        <f t="shared" si="1454"/>
        <v>4387</v>
      </c>
      <c r="BB911" s="20">
        <f t="shared" si="1454"/>
        <v>2693</v>
      </c>
      <c r="BC911" s="21">
        <f t="shared" si="1454"/>
        <v>2389</v>
      </c>
      <c r="BD911" s="20">
        <f t="shared" si="1454"/>
        <v>7950</v>
      </c>
      <c r="BE911" s="21">
        <f t="shared" si="1454"/>
        <v>6338</v>
      </c>
      <c r="BF911" s="175">
        <f t="shared" si="1454"/>
        <v>43191</v>
      </c>
      <c r="BG911" s="176">
        <f t="shared" si="1454"/>
        <v>42451</v>
      </c>
      <c r="BI911" s="138" t="s">
        <v>19</v>
      </c>
      <c r="BJ911" s="130">
        <f t="shared" ref="BJ911:CK911" si="1455">B911/B932</f>
        <v>6.4483627204030225E-2</v>
      </c>
      <c r="BK911" s="131">
        <f t="shared" si="1455"/>
        <v>2.0064420883102937E-2</v>
      </c>
      <c r="BL911" s="132">
        <f t="shared" si="1455"/>
        <v>6.3446507083536885E-2</v>
      </c>
      <c r="BM911" s="133">
        <f t="shared" si="1455"/>
        <v>2.8089110280891103E-2</v>
      </c>
      <c r="BN911" s="130">
        <f t="shared" si="1455"/>
        <v>6.7073170731707321E-2</v>
      </c>
      <c r="BO911" s="131">
        <f t="shared" si="1455"/>
        <v>2.1624568417226969E-2</v>
      </c>
      <c r="BP911" s="132">
        <f t="shared" si="1455"/>
        <v>3.7528889541069005E-2</v>
      </c>
      <c r="BQ911" s="133">
        <f t="shared" si="1455"/>
        <v>2.1256370309735682E-2</v>
      </c>
      <c r="BR911" s="130">
        <f t="shared" si="1455"/>
        <v>2.6614832535885168E-2</v>
      </c>
      <c r="BS911" s="131">
        <f t="shared" si="1455"/>
        <v>4.0471092077087795E-2</v>
      </c>
      <c r="BT911" s="132">
        <f t="shared" si="1455"/>
        <v>3.2238982549541557E-2</v>
      </c>
      <c r="BU911" s="130">
        <f t="shared" si="1455"/>
        <v>4.0171288743882545E-2</v>
      </c>
      <c r="BV911" s="134">
        <f t="shared" si="1455"/>
        <v>3.6386733814255251E-2</v>
      </c>
      <c r="BW911" s="135">
        <f t="shared" si="1455"/>
        <v>3.8295577130528585E-2</v>
      </c>
      <c r="BX911" s="130">
        <f t="shared" si="1455"/>
        <v>4.4983768743236979E-2</v>
      </c>
      <c r="BY911" s="131">
        <f t="shared" si="1455"/>
        <v>4.3162164230504327E-2</v>
      </c>
      <c r="BZ911" s="132">
        <f t="shared" si="1455"/>
        <v>4.2681972345421343E-2</v>
      </c>
      <c r="CA911" s="133">
        <f t="shared" si="1455"/>
        <v>4.5646379386939141E-2</v>
      </c>
      <c r="CB911" s="130">
        <f t="shared" si="1455"/>
        <v>4.2619745845552295E-2</v>
      </c>
      <c r="CC911" s="131">
        <f t="shared" si="1455"/>
        <v>8.2894480202847676E-2</v>
      </c>
      <c r="CD911" s="132">
        <f t="shared" si="1455"/>
        <v>3.4628864361563004E-2</v>
      </c>
      <c r="CE911" s="133">
        <f t="shared" si="1455"/>
        <v>4.8365626386629196E-2</v>
      </c>
      <c r="CF911" s="130">
        <f t="shared" si="1455"/>
        <v>4.3053831396004966E-2</v>
      </c>
      <c r="CG911" s="131">
        <f t="shared" si="1455"/>
        <v>5.5857856746252085E-2</v>
      </c>
      <c r="CH911" s="132">
        <f t="shared" si="1455"/>
        <v>4.1444277177136078E-2</v>
      </c>
      <c r="CI911" s="130">
        <f t="shared" si="1455"/>
        <v>3.7382075471698112E-2</v>
      </c>
      <c r="CJ911" s="136">
        <f t="shared" si="1455"/>
        <v>4.6238663366743683E-2</v>
      </c>
      <c r="CK911" s="137">
        <f t="shared" si="1455"/>
        <v>3.565101312656048E-2</v>
      </c>
    </row>
    <row r="912" spans="1:89" ht="14" thickTop="1">
      <c r="A912" s="147" t="s">
        <v>20</v>
      </c>
      <c r="B912" s="199">
        <v>3195</v>
      </c>
      <c r="C912" s="200">
        <v>931</v>
      </c>
      <c r="D912" s="201">
        <v>1149</v>
      </c>
      <c r="E912" s="202">
        <v>748</v>
      </c>
      <c r="F912" s="199">
        <v>481</v>
      </c>
      <c r="G912" s="203">
        <v>371</v>
      </c>
      <c r="H912" s="201">
        <v>1228</v>
      </c>
      <c r="I912" s="202">
        <v>1726</v>
      </c>
      <c r="J912" s="199">
        <v>126</v>
      </c>
      <c r="K912" s="203">
        <v>437</v>
      </c>
      <c r="L912" s="201">
        <v>208</v>
      </c>
      <c r="M912" s="199">
        <v>1049</v>
      </c>
      <c r="N912" s="204">
        <v>1108</v>
      </c>
      <c r="O912" s="205">
        <v>1621</v>
      </c>
      <c r="P912" s="199">
        <v>785</v>
      </c>
      <c r="Q912" s="203">
        <v>792</v>
      </c>
      <c r="R912" s="201">
        <v>1237</v>
      </c>
      <c r="S912" s="202">
        <v>1038</v>
      </c>
      <c r="T912" s="199">
        <v>257</v>
      </c>
      <c r="U912" s="203">
        <v>458</v>
      </c>
      <c r="V912" s="201">
        <v>756</v>
      </c>
      <c r="W912" s="202">
        <v>1091</v>
      </c>
      <c r="X912" s="199">
        <v>910</v>
      </c>
      <c r="Y912" s="203">
        <v>725</v>
      </c>
      <c r="Z912" s="201">
        <v>2538</v>
      </c>
      <c r="AA912" s="199">
        <v>2138</v>
      </c>
      <c r="AB912" s="173">
        <f t="shared" ref="AB912:AB929" si="1456">B912+D912+F912+H912+J912+L912+N912+P912+R912+T912+V912+X912+Z912</f>
        <v>13978</v>
      </c>
      <c r="AC912" s="174">
        <f t="shared" si="1451"/>
        <v>13125</v>
      </c>
      <c r="BI912" s="147" t="s">
        <v>20</v>
      </c>
      <c r="BJ912" s="130">
        <f t="shared" ref="BJ912:CK912" si="1457">B912/B932</f>
        <v>7.6646275638718966E-2</v>
      </c>
      <c r="BK912" s="131">
        <f t="shared" si="1457"/>
        <v>3.1237417796268957E-2</v>
      </c>
      <c r="BL912" s="132">
        <f t="shared" si="1457"/>
        <v>7.0163654127992178E-2</v>
      </c>
      <c r="BM912" s="133">
        <f t="shared" si="1457"/>
        <v>5.1750380517503802E-2</v>
      </c>
      <c r="BN912" s="130">
        <f t="shared" si="1457"/>
        <v>6.1102642276422765E-2</v>
      </c>
      <c r="BO912" s="131">
        <f t="shared" si="1457"/>
        <v>6.7417772124295838E-2</v>
      </c>
      <c r="BP912" s="132">
        <f t="shared" si="1457"/>
        <v>4.5049341501889287E-2</v>
      </c>
      <c r="BQ912" s="133">
        <f t="shared" si="1457"/>
        <v>4.55757703783898E-2</v>
      </c>
      <c r="BR912" s="130">
        <f t="shared" si="1457"/>
        <v>3.7679425837320576E-2</v>
      </c>
      <c r="BS912" s="131">
        <f t="shared" si="1457"/>
        <v>9.3576017130620984E-2</v>
      </c>
      <c r="BT912" s="132">
        <f t="shared" si="1457"/>
        <v>3.0760130139012128E-2</v>
      </c>
      <c r="BU912" s="130">
        <f t="shared" si="1457"/>
        <v>7.1302338227297438E-2</v>
      </c>
      <c r="BV912" s="134">
        <f t="shared" si="1457"/>
        <v>5.0269951454108251E-2</v>
      </c>
      <c r="BW912" s="135">
        <f t="shared" si="1457"/>
        <v>5.8288385472851492E-2</v>
      </c>
      <c r="BX912" s="130">
        <f t="shared" si="1457"/>
        <v>6.0673983614159842E-2</v>
      </c>
      <c r="BY912" s="131">
        <f t="shared" si="1457"/>
        <v>6.0610698706665647E-2</v>
      </c>
      <c r="BZ912" s="132">
        <f t="shared" si="1457"/>
        <v>6.4544743021132278E-2</v>
      </c>
      <c r="CA912" s="133">
        <f t="shared" si="1457"/>
        <v>5.7641048422923148E-2</v>
      </c>
      <c r="CB912" s="130">
        <f t="shared" si="1457"/>
        <v>5.0244379276637344E-2</v>
      </c>
      <c r="CC912" s="131">
        <f t="shared" si="1457"/>
        <v>8.9330992783304072E-2</v>
      </c>
      <c r="CD912" s="132">
        <f t="shared" si="1457"/>
        <v>3.9545953863053825E-2</v>
      </c>
      <c r="CE912" s="133">
        <f t="shared" si="1457"/>
        <v>5.3788887245476508E-2</v>
      </c>
      <c r="CF912" s="130">
        <f t="shared" si="1457"/>
        <v>5.1348606252116014E-2</v>
      </c>
      <c r="CG912" s="131">
        <f t="shared" si="1457"/>
        <v>8.0510827318156578E-2</v>
      </c>
      <c r="CH912" s="132">
        <f t="shared" si="1457"/>
        <v>5.7889694813192831E-2</v>
      </c>
      <c r="CI912" s="130">
        <f t="shared" si="1457"/>
        <v>5.042452830188679E-2</v>
      </c>
      <c r="CJ912" s="136">
        <f t="shared" si="1457"/>
        <v>5.7466349830207451E-2</v>
      </c>
      <c r="CK912" s="137">
        <f t="shared" si="1457"/>
        <v>5.4075990672149112E-2</v>
      </c>
    </row>
    <row r="913" spans="1:89" ht="14" thickBot="1">
      <c r="A913" s="138" t="s">
        <v>21</v>
      </c>
      <c r="B913" s="192">
        <v>3519</v>
      </c>
      <c r="C913" s="193">
        <v>817</v>
      </c>
      <c r="D913" s="194">
        <v>1165</v>
      </c>
      <c r="E913" s="195">
        <v>838</v>
      </c>
      <c r="F913" s="192">
        <v>540</v>
      </c>
      <c r="G913" s="196">
        <v>343</v>
      </c>
      <c r="H913" s="194">
        <v>1360</v>
      </c>
      <c r="I913" s="195">
        <v>1741</v>
      </c>
      <c r="J913" s="192">
        <v>140</v>
      </c>
      <c r="K913" s="196">
        <v>460</v>
      </c>
      <c r="L913" s="194">
        <v>242</v>
      </c>
      <c r="M913" s="192">
        <v>994</v>
      </c>
      <c r="N913" s="197">
        <v>1193</v>
      </c>
      <c r="O913" s="198">
        <v>1994</v>
      </c>
      <c r="P913" s="192">
        <v>765</v>
      </c>
      <c r="Q913" s="196">
        <v>853</v>
      </c>
      <c r="R913" s="194">
        <v>1322</v>
      </c>
      <c r="S913" s="195">
        <v>957</v>
      </c>
      <c r="T913" s="192">
        <v>228</v>
      </c>
      <c r="U913" s="196">
        <v>657</v>
      </c>
      <c r="V913" s="194">
        <v>690</v>
      </c>
      <c r="W913" s="195">
        <v>1583</v>
      </c>
      <c r="X913" s="192">
        <v>896</v>
      </c>
      <c r="Y913" s="196">
        <v>928</v>
      </c>
      <c r="Z913" s="194">
        <v>2697</v>
      </c>
      <c r="AA913" s="192">
        <v>2110</v>
      </c>
      <c r="AB913" s="173">
        <f t="shared" si="1456"/>
        <v>14757</v>
      </c>
      <c r="AC913" s="174">
        <f t="shared" si="1451"/>
        <v>14275</v>
      </c>
      <c r="AE913" s="246" t="s">
        <v>88</v>
      </c>
      <c r="BI913" s="138" t="s">
        <v>21</v>
      </c>
      <c r="BJ913" s="130">
        <f t="shared" ref="BJ913:CK913" si="1458">B913/B932</f>
        <v>8.4418855703490461E-2</v>
      </c>
      <c r="BK913" s="131">
        <f t="shared" si="1458"/>
        <v>2.7412427862031942E-2</v>
      </c>
      <c r="BL913" s="132">
        <f t="shared" si="1458"/>
        <v>7.1140693698094767E-2</v>
      </c>
      <c r="BM913" s="133">
        <f t="shared" si="1458"/>
        <v>5.7977030579770307E-2</v>
      </c>
      <c r="BN913" s="130">
        <f t="shared" si="1458"/>
        <v>6.8597560975609762E-2</v>
      </c>
      <c r="BO913" s="131">
        <f t="shared" si="1458"/>
        <v>6.2329638379065966E-2</v>
      </c>
      <c r="BP913" s="132">
        <f t="shared" si="1458"/>
        <v>4.9891778862027218E-2</v>
      </c>
      <c r="BQ913" s="133">
        <f t="shared" si="1458"/>
        <v>4.5971851812732695E-2</v>
      </c>
      <c r="BR913" s="130">
        <f t="shared" si="1458"/>
        <v>4.1866028708133975E-2</v>
      </c>
      <c r="BS913" s="131">
        <f t="shared" si="1458"/>
        <v>9.8501070663811557E-2</v>
      </c>
      <c r="BT913" s="132">
        <f t="shared" si="1458"/>
        <v>3.5788228334812183E-2</v>
      </c>
      <c r="BU913" s="130">
        <f t="shared" si="1458"/>
        <v>6.756389342033714E-2</v>
      </c>
      <c r="BV913" s="134">
        <f t="shared" si="1458"/>
        <v>5.4126400798511866E-2</v>
      </c>
      <c r="BW913" s="135">
        <f t="shared" si="1458"/>
        <v>7.1700827040632867E-2</v>
      </c>
      <c r="BX913" s="130">
        <f t="shared" si="1458"/>
        <v>5.9128149636729015E-2</v>
      </c>
      <c r="BY913" s="131">
        <f t="shared" si="1458"/>
        <v>6.5278946965638629E-2</v>
      </c>
      <c r="BZ913" s="132">
        <f t="shared" si="1458"/>
        <v>6.8979911296634486E-2</v>
      </c>
      <c r="CA913" s="133">
        <f t="shared" si="1458"/>
        <v>5.3143047534429146E-2</v>
      </c>
      <c r="CB913" s="130">
        <f t="shared" si="1458"/>
        <v>4.457478005865103E-2</v>
      </c>
      <c r="CC913" s="131">
        <f t="shared" si="1458"/>
        <v>0.12814511410181392</v>
      </c>
      <c r="CD913" s="132">
        <f t="shared" si="1458"/>
        <v>3.6093529319453886E-2</v>
      </c>
      <c r="CE913" s="133">
        <f t="shared" si="1458"/>
        <v>7.8045653995957212E-2</v>
      </c>
      <c r="CF913" s="130">
        <f t="shared" si="1458"/>
        <v>5.0558627694391151E-2</v>
      </c>
      <c r="CG913" s="131">
        <f t="shared" si="1458"/>
        <v>0.10305385896724042</v>
      </c>
      <c r="CH913" s="132">
        <f t="shared" si="1458"/>
        <v>6.1516354180922404E-2</v>
      </c>
      <c r="CI913" s="130">
        <f t="shared" si="1458"/>
        <v>4.9764150943396229E-2</v>
      </c>
      <c r="CJ913" s="136">
        <f t="shared" si="1458"/>
        <v>6.0668974420115276E-2</v>
      </c>
      <c r="CK913" s="137">
        <f t="shared" si="1458"/>
        <v>5.8814077473899322E-2</v>
      </c>
    </row>
    <row r="914" spans="1:89" ht="15" thickTop="1" thickBot="1">
      <c r="A914" s="147" t="s">
        <v>22</v>
      </c>
      <c r="B914" s="199">
        <v>3123</v>
      </c>
      <c r="C914" s="200">
        <v>1519</v>
      </c>
      <c r="D914" s="201">
        <v>1143</v>
      </c>
      <c r="E914" s="202">
        <v>758</v>
      </c>
      <c r="F914" s="199">
        <v>498</v>
      </c>
      <c r="G914" s="203">
        <v>249</v>
      </c>
      <c r="H914" s="201">
        <v>1481</v>
      </c>
      <c r="I914" s="202">
        <v>1886</v>
      </c>
      <c r="J914" s="199">
        <v>186</v>
      </c>
      <c r="K914" s="203">
        <v>538</v>
      </c>
      <c r="L914" s="201">
        <v>217</v>
      </c>
      <c r="M914" s="199">
        <v>1402</v>
      </c>
      <c r="N914" s="204">
        <v>1127</v>
      </c>
      <c r="O914" s="205">
        <v>2030</v>
      </c>
      <c r="P914" s="199">
        <v>792</v>
      </c>
      <c r="Q914" s="203">
        <v>814</v>
      </c>
      <c r="R914" s="201">
        <v>1364</v>
      </c>
      <c r="S914" s="202">
        <v>958</v>
      </c>
      <c r="T914" s="199">
        <v>199</v>
      </c>
      <c r="U914" s="203">
        <v>358</v>
      </c>
      <c r="V914" s="201">
        <v>724</v>
      </c>
      <c r="W914" s="202">
        <v>1713</v>
      </c>
      <c r="X914" s="199">
        <v>887</v>
      </c>
      <c r="Y914" s="203">
        <v>736</v>
      </c>
      <c r="Z914" s="201">
        <v>2715</v>
      </c>
      <c r="AA914" s="199">
        <v>2090</v>
      </c>
      <c r="AB914" s="173">
        <f t="shared" si="1456"/>
        <v>14456</v>
      </c>
      <c r="AC914" s="174">
        <f t="shared" si="1451"/>
        <v>15051</v>
      </c>
      <c r="AE914" s="315" t="s">
        <v>0</v>
      </c>
      <c r="AF914" s="309" t="s">
        <v>1</v>
      </c>
      <c r="AG914" s="310"/>
      <c r="AH914" s="309" t="s">
        <v>2</v>
      </c>
      <c r="AI914" s="310"/>
      <c r="AJ914" s="309" t="s">
        <v>3</v>
      </c>
      <c r="AK914" s="310"/>
      <c r="AL914" s="309" t="s">
        <v>4</v>
      </c>
      <c r="AM914" s="310"/>
      <c r="AN914" s="309" t="s">
        <v>5</v>
      </c>
      <c r="AO914" s="310"/>
      <c r="AP914" s="309" t="s">
        <v>6</v>
      </c>
      <c r="AQ914" s="310"/>
      <c r="AR914" s="309" t="s">
        <v>7</v>
      </c>
      <c r="AS914" s="310"/>
      <c r="AT914" s="309" t="s">
        <v>8</v>
      </c>
      <c r="AU914" s="310"/>
      <c r="AV914" s="309" t="s">
        <v>9</v>
      </c>
      <c r="AW914" s="310"/>
      <c r="AX914" s="309" t="s">
        <v>10</v>
      </c>
      <c r="AY914" s="310"/>
      <c r="AZ914" s="309" t="s">
        <v>11</v>
      </c>
      <c r="BA914" s="310"/>
      <c r="BB914" s="309" t="s">
        <v>12</v>
      </c>
      <c r="BC914" s="310"/>
      <c r="BD914" s="311" t="s">
        <v>40</v>
      </c>
      <c r="BE914" s="312"/>
      <c r="BF914" s="313" t="s">
        <v>41</v>
      </c>
      <c r="BG914" s="314"/>
      <c r="BI914" s="147" t="s">
        <v>22</v>
      </c>
      <c r="BJ914" s="130">
        <f t="shared" ref="BJ914:CK914" si="1459">B914/B932</f>
        <v>7.4919035624325295E-2</v>
      </c>
      <c r="BK914" s="131">
        <f t="shared" si="1459"/>
        <v>5.096631324654409E-2</v>
      </c>
      <c r="BL914" s="132">
        <f t="shared" si="1459"/>
        <v>6.9797264289203714E-2</v>
      </c>
      <c r="BM914" s="133">
        <f t="shared" si="1459"/>
        <v>5.2442230524422304E-2</v>
      </c>
      <c r="BN914" s="130">
        <f t="shared" si="1459"/>
        <v>6.326219512195122E-2</v>
      </c>
      <c r="BO914" s="131">
        <f t="shared" si="1459"/>
        <v>4.5248046520079958E-2</v>
      </c>
      <c r="BP914" s="132">
        <f t="shared" si="1459"/>
        <v>5.4330679775486994E-2</v>
      </c>
      <c r="BQ914" s="133">
        <f t="shared" si="1459"/>
        <v>4.9800639011380737E-2</v>
      </c>
      <c r="BR914" s="130">
        <f t="shared" si="1459"/>
        <v>5.5622009569377989E-2</v>
      </c>
      <c r="BS914" s="131">
        <f t="shared" si="1459"/>
        <v>0.115203426124197</v>
      </c>
      <c r="BT914" s="132">
        <f t="shared" si="1459"/>
        <v>3.2091097308488616E-2</v>
      </c>
      <c r="BU914" s="130">
        <f t="shared" si="1459"/>
        <v>9.5296356715606309E-2</v>
      </c>
      <c r="BV914" s="134">
        <f t="shared" si="1459"/>
        <v>5.1131981307563176E-2</v>
      </c>
      <c r="BW914" s="135">
        <f t="shared" si="1459"/>
        <v>7.2995325422509888E-2</v>
      </c>
      <c r="BX914" s="130">
        <f t="shared" si="1459"/>
        <v>6.121502550626063E-2</v>
      </c>
      <c r="BY914" s="131">
        <f t="shared" si="1459"/>
        <v>6.2294329226295249E-2</v>
      </c>
      <c r="BZ914" s="132">
        <f t="shared" si="1459"/>
        <v>7.117140620923558E-2</v>
      </c>
      <c r="CA914" s="133">
        <f t="shared" si="1459"/>
        <v>5.3198578409595736E-2</v>
      </c>
      <c r="CB914" s="130">
        <f t="shared" si="1459"/>
        <v>3.8905180840664709E-2</v>
      </c>
      <c r="CC914" s="131">
        <f t="shared" si="1459"/>
        <v>6.9826409206163453E-2</v>
      </c>
      <c r="CD914" s="132">
        <f t="shared" si="1459"/>
        <v>3.7872051054035676E-2</v>
      </c>
      <c r="CE914" s="133">
        <f t="shared" si="1459"/>
        <v>8.4454962283685847E-2</v>
      </c>
      <c r="CF914" s="130">
        <f t="shared" si="1459"/>
        <v>5.0050784335853742E-2</v>
      </c>
      <c r="CG914" s="131">
        <f t="shared" si="1459"/>
        <v>8.1732370905052754E-2</v>
      </c>
      <c r="CH914" s="132">
        <f t="shared" si="1459"/>
        <v>6.1926919392363486E-2</v>
      </c>
      <c r="CI914" s="130">
        <f t="shared" si="1459"/>
        <v>4.9292452830188682E-2</v>
      </c>
      <c r="CJ914" s="136">
        <f t="shared" si="1459"/>
        <v>5.9431503301293383E-2</v>
      </c>
      <c r="CK914" s="137">
        <f t="shared" si="1459"/>
        <v>6.2011256046210765E-2</v>
      </c>
    </row>
    <row r="915" spans="1:89" ht="15" thickTop="1" thickBot="1">
      <c r="A915" s="138" t="s">
        <v>23</v>
      </c>
      <c r="B915" s="192">
        <v>2763</v>
      </c>
      <c r="C915" s="193">
        <v>1408</v>
      </c>
      <c r="D915" s="194">
        <v>1033</v>
      </c>
      <c r="E915" s="195">
        <v>797</v>
      </c>
      <c r="F915" s="192">
        <v>485</v>
      </c>
      <c r="G915" s="196">
        <v>332</v>
      </c>
      <c r="H915" s="194">
        <v>1611</v>
      </c>
      <c r="I915" s="195">
        <v>2029</v>
      </c>
      <c r="J915" s="192">
        <v>149</v>
      </c>
      <c r="K915" s="196">
        <v>408</v>
      </c>
      <c r="L915" s="194">
        <v>233</v>
      </c>
      <c r="M915" s="192">
        <v>1045</v>
      </c>
      <c r="N915" s="197">
        <v>1064</v>
      </c>
      <c r="O915" s="198">
        <v>1738</v>
      </c>
      <c r="P915" s="192">
        <v>814</v>
      </c>
      <c r="Q915" s="196">
        <v>683</v>
      </c>
      <c r="R915" s="194">
        <v>1342</v>
      </c>
      <c r="S915" s="195">
        <v>852</v>
      </c>
      <c r="T915" s="192">
        <v>256</v>
      </c>
      <c r="U915" s="196">
        <v>275</v>
      </c>
      <c r="V915" s="194">
        <v>690</v>
      </c>
      <c r="W915" s="195">
        <v>1323</v>
      </c>
      <c r="X915" s="192">
        <v>830</v>
      </c>
      <c r="Y915" s="196">
        <v>523</v>
      </c>
      <c r="Z915" s="194">
        <v>2377</v>
      </c>
      <c r="AA915" s="192">
        <v>2241</v>
      </c>
      <c r="AB915" s="173">
        <f t="shared" si="1456"/>
        <v>13647</v>
      </c>
      <c r="AC915" s="174">
        <f t="shared" si="1451"/>
        <v>13654</v>
      </c>
      <c r="AE915" s="316"/>
      <c r="AF915" s="117" t="s">
        <v>14</v>
      </c>
      <c r="AG915" s="118" t="s">
        <v>15</v>
      </c>
      <c r="AH915" s="119" t="s">
        <v>14</v>
      </c>
      <c r="AI915" s="120" t="s">
        <v>15</v>
      </c>
      <c r="AJ915" s="117" t="s">
        <v>14</v>
      </c>
      <c r="AK915" s="118" t="s">
        <v>15</v>
      </c>
      <c r="AL915" s="119" t="s">
        <v>14</v>
      </c>
      <c r="AM915" s="120" t="s">
        <v>15</v>
      </c>
      <c r="AN915" s="117" t="s">
        <v>14</v>
      </c>
      <c r="AO915" s="118" t="s">
        <v>15</v>
      </c>
      <c r="AP915" s="119" t="s">
        <v>14</v>
      </c>
      <c r="AQ915" s="117" t="s">
        <v>15</v>
      </c>
      <c r="AR915" s="121" t="s">
        <v>14</v>
      </c>
      <c r="AS915" s="122" t="s">
        <v>15</v>
      </c>
      <c r="AT915" s="117" t="s">
        <v>14</v>
      </c>
      <c r="AU915" s="118" t="s">
        <v>15</v>
      </c>
      <c r="AV915" s="119" t="s">
        <v>14</v>
      </c>
      <c r="AW915" s="120" t="s">
        <v>15</v>
      </c>
      <c r="AX915" s="117" t="s">
        <v>14</v>
      </c>
      <c r="AY915" s="118" t="s">
        <v>15</v>
      </c>
      <c r="AZ915" s="119" t="s">
        <v>14</v>
      </c>
      <c r="BA915" s="120" t="s">
        <v>15</v>
      </c>
      <c r="BB915" s="117" t="s">
        <v>14</v>
      </c>
      <c r="BC915" s="118" t="s">
        <v>15</v>
      </c>
      <c r="BD915" s="28" t="s">
        <v>14</v>
      </c>
      <c r="BE915" s="123" t="s">
        <v>15</v>
      </c>
      <c r="BF915" s="177" t="s">
        <v>14</v>
      </c>
      <c r="BG915" s="178" t="s">
        <v>15</v>
      </c>
      <c r="BI915" s="138" t="s">
        <v>23</v>
      </c>
      <c r="BJ915" s="130">
        <f t="shared" ref="BJ915:CK915" si="1460">B915/B932</f>
        <v>6.6282835552356964E-2</v>
      </c>
      <c r="BK915" s="131">
        <f t="shared" si="1460"/>
        <v>4.7241980942155412E-2</v>
      </c>
      <c r="BL915" s="132">
        <f t="shared" si="1460"/>
        <v>6.3080117244748407E-2</v>
      </c>
      <c r="BM915" s="133">
        <f t="shared" si="1460"/>
        <v>5.5140445551404453E-2</v>
      </c>
      <c r="BN915" s="130">
        <f t="shared" si="1460"/>
        <v>6.1610772357723574E-2</v>
      </c>
      <c r="BO915" s="131">
        <f t="shared" si="1460"/>
        <v>6.0330728693439944E-2</v>
      </c>
      <c r="BP915" s="132">
        <f t="shared" si="1460"/>
        <v>5.9099746872592542E-2</v>
      </c>
      <c r="BQ915" s="133">
        <f t="shared" si="1460"/>
        <v>5.3576615352116393E-2</v>
      </c>
      <c r="BR915" s="130">
        <f t="shared" si="1460"/>
        <v>4.455741626794258E-2</v>
      </c>
      <c r="BS915" s="131">
        <f t="shared" si="1460"/>
        <v>8.7366167023554597E-2</v>
      </c>
      <c r="BT915" s="132">
        <f t="shared" si="1460"/>
        <v>3.4457261165335699E-2</v>
      </c>
      <c r="BU915" s="130">
        <f t="shared" si="1460"/>
        <v>7.1030451332245781E-2</v>
      </c>
      <c r="BV915" s="134">
        <f t="shared" si="1460"/>
        <v>4.8273671793475796E-2</v>
      </c>
      <c r="BW915" s="135">
        <f t="shared" si="1460"/>
        <v>6.2495505213951814E-2</v>
      </c>
      <c r="BX915" s="130">
        <f t="shared" si="1460"/>
        <v>6.2915442881434538E-2</v>
      </c>
      <c r="BY915" s="131">
        <f t="shared" si="1460"/>
        <v>5.2269074768500803E-2</v>
      </c>
      <c r="BZ915" s="132">
        <f t="shared" si="1460"/>
        <v>7.0023480302635013E-2</v>
      </c>
      <c r="CA915" s="133">
        <f t="shared" si="1460"/>
        <v>4.7312305641936919E-2</v>
      </c>
      <c r="CB915" s="130">
        <f t="shared" si="1460"/>
        <v>5.0048875855327468E-2</v>
      </c>
      <c r="CC915" s="131">
        <f t="shared" si="1460"/>
        <v>5.3637604837136726E-2</v>
      </c>
      <c r="CD915" s="132">
        <f t="shared" si="1460"/>
        <v>3.6093529319453886E-2</v>
      </c>
      <c r="CE915" s="133">
        <f t="shared" si="1460"/>
        <v>6.5227037420499928E-2</v>
      </c>
      <c r="CF915" s="130">
        <f t="shared" si="1460"/>
        <v>4.6834443065116804E-2</v>
      </c>
      <c r="CG915" s="131">
        <f t="shared" si="1460"/>
        <v>5.8078845086063299E-2</v>
      </c>
      <c r="CH915" s="132">
        <f t="shared" si="1460"/>
        <v>5.421741708863647E-2</v>
      </c>
      <c r="CI915" s="130">
        <f t="shared" si="1460"/>
        <v>5.2853773584905658E-2</v>
      </c>
      <c r="CJ915" s="136">
        <f t="shared" si="1460"/>
        <v>5.6105542719476396E-2</v>
      </c>
      <c r="CK915" s="137">
        <f t="shared" si="1460"/>
        <v>5.6255510600954212E-2</v>
      </c>
    </row>
    <row r="916" spans="1:89" ht="14" thickTop="1">
      <c r="A916" s="147" t="s">
        <v>24</v>
      </c>
      <c r="B916" s="206">
        <v>3043</v>
      </c>
      <c r="C916" s="200">
        <v>1342</v>
      </c>
      <c r="D916" s="201">
        <v>1182</v>
      </c>
      <c r="E916" s="202">
        <v>570</v>
      </c>
      <c r="F916" s="199">
        <v>539</v>
      </c>
      <c r="G916" s="203">
        <v>220</v>
      </c>
      <c r="H916" s="201">
        <v>1878</v>
      </c>
      <c r="I916" s="202">
        <v>1954</v>
      </c>
      <c r="J916" s="199">
        <v>169</v>
      </c>
      <c r="K916" s="203">
        <v>393</v>
      </c>
      <c r="L916" s="201">
        <v>302</v>
      </c>
      <c r="M916" s="199">
        <v>1197</v>
      </c>
      <c r="N916" s="204">
        <v>1276</v>
      </c>
      <c r="O916" s="207">
        <v>2090</v>
      </c>
      <c r="P916" s="199">
        <v>792</v>
      </c>
      <c r="Q916" s="203">
        <v>757</v>
      </c>
      <c r="R916" s="201">
        <v>1295</v>
      </c>
      <c r="S916" s="202">
        <v>891</v>
      </c>
      <c r="T916" s="199">
        <v>263</v>
      </c>
      <c r="U916" s="203">
        <v>339</v>
      </c>
      <c r="V916" s="201">
        <v>881</v>
      </c>
      <c r="W916" s="208">
        <v>1674</v>
      </c>
      <c r="X916" s="199">
        <v>783</v>
      </c>
      <c r="Y916" s="203">
        <v>498</v>
      </c>
      <c r="Z916" s="201">
        <v>2583</v>
      </c>
      <c r="AA916" s="199">
        <v>2364</v>
      </c>
      <c r="AB916" s="173">
        <f t="shared" si="1456"/>
        <v>14986</v>
      </c>
      <c r="AC916" s="174">
        <f t="shared" si="1451"/>
        <v>14289</v>
      </c>
      <c r="AE916" s="254" t="str">
        <f>$AE$17</f>
        <v>17:00 - 17:59</v>
      </c>
      <c r="AF916" s="127">
        <f t="shared" ref="AF916:AO918" si="1461">SUMIF($A$9:$A$32,$AE916,B$908:B$931)</f>
        <v>2325</v>
      </c>
      <c r="AG916" s="189">
        <f t="shared" si="1461"/>
        <v>2673</v>
      </c>
      <c r="AH916" s="128">
        <f t="shared" si="1461"/>
        <v>1143</v>
      </c>
      <c r="AI916" s="181">
        <f t="shared" si="1461"/>
        <v>1420</v>
      </c>
      <c r="AJ916" s="127">
        <f t="shared" si="1461"/>
        <v>598</v>
      </c>
      <c r="AK916" s="129">
        <f t="shared" si="1461"/>
        <v>578</v>
      </c>
      <c r="AL916" s="128">
        <f t="shared" si="1461"/>
        <v>2229</v>
      </c>
      <c r="AM916" s="181">
        <f t="shared" si="1461"/>
        <v>3390</v>
      </c>
      <c r="AN916" s="127">
        <f t="shared" si="1461"/>
        <v>353</v>
      </c>
      <c r="AO916" s="129">
        <f t="shared" si="1461"/>
        <v>252</v>
      </c>
      <c r="AP916" s="128">
        <f t="shared" ref="AP916:AY918" si="1462">SUMIF($A$9:$A$32,$AE916,L$908:L$931)</f>
        <v>720</v>
      </c>
      <c r="AQ916" s="127">
        <f t="shared" si="1462"/>
        <v>877</v>
      </c>
      <c r="AR916" s="180">
        <f t="shared" si="1462"/>
        <v>1854</v>
      </c>
      <c r="AS916" s="182">
        <f t="shared" si="1462"/>
        <v>1970</v>
      </c>
      <c r="AT916" s="127">
        <f t="shared" si="1462"/>
        <v>1021</v>
      </c>
      <c r="AU916" s="129">
        <f t="shared" si="1462"/>
        <v>922</v>
      </c>
      <c r="AV916" s="128">
        <f t="shared" si="1462"/>
        <v>1398</v>
      </c>
      <c r="AW916" s="181">
        <f t="shared" si="1462"/>
        <v>1571</v>
      </c>
      <c r="AX916" s="127">
        <f t="shared" si="1462"/>
        <v>476</v>
      </c>
      <c r="AY916" s="129">
        <f t="shared" si="1462"/>
        <v>258</v>
      </c>
      <c r="AZ916" s="128">
        <f t="shared" ref="AZ916:BE918" si="1463">SUMIF($A$9:$A$32,$AE916,V$908:V$931)</f>
        <v>1652</v>
      </c>
      <c r="BA916" s="181">
        <f t="shared" si="1463"/>
        <v>1189</v>
      </c>
      <c r="BB916" s="127">
        <f t="shared" si="1463"/>
        <v>1631</v>
      </c>
      <c r="BC916" s="129">
        <f t="shared" si="1463"/>
        <v>515</v>
      </c>
      <c r="BD916" s="187">
        <f t="shared" si="1463"/>
        <v>3662</v>
      </c>
      <c r="BE916" s="188">
        <f t="shared" si="1463"/>
        <v>3559</v>
      </c>
      <c r="BF916" s="171">
        <f>AF916+AH916+AJ916+AL916+AN916+AP916+AR916+AT916+AV916+AX916+AZ916+BB916+BD916</f>
        <v>19062</v>
      </c>
      <c r="BG916" s="172">
        <f>AG916+AI916+AK916+AM916+AO916+AQ916+AS916+AU916+AW916+AY916+BA916+BC916+BE916</f>
        <v>19174</v>
      </c>
      <c r="BI916" s="147" t="s">
        <v>24</v>
      </c>
      <c r="BJ916" s="130">
        <f t="shared" ref="BJ916:CK916" si="1464">B916/B932</f>
        <v>7.2999880052776772E-2</v>
      </c>
      <c r="BK916" s="131">
        <f t="shared" si="1464"/>
        <v>4.5027513085491883E-2</v>
      </c>
      <c r="BL916" s="132">
        <f t="shared" si="1464"/>
        <v>7.2178798241328779E-2</v>
      </c>
      <c r="BM916" s="133">
        <f t="shared" si="1464"/>
        <v>3.9435450394354504E-2</v>
      </c>
      <c r="BN916" s="130">
        <f t="shared" si="1464"/>
        <v>6.8470528455284549E-2</v>
      </c>
      <c r="BO916" s="131">
        <f t="shared" si="1464"/>
        <v>3.9978193712520441E-2</v>
      </c>
      <c r="BP916" s="132">
        <f t="shared" si="1464"/>
        <v>6.8894676987416997E-2</v>
      </c>
      <c r="BQ916" s="133">
        <f t="shared" si="1464"/>
        <v>5.1596208180401892E-2</v>
      </c>
      <c r="BR916" s="130">
        <f t="shared" si="1464"/>
        <v>5.0538277511961723E-2</v>
      </c>
      <c r="BS916" s="131">
        <f t="shared" si="1464"/>
        <v>8.4154175588865093E-2</v>
      </c>
      <c r="BT916" s="132">
        <f t="shared" si="1464"/>
        <v>4.4661342797988758E-2</v>
      </c>
      <c r="BU916" s="130">
        <f t="shared" si="1464"/>
        <v>8.1362153344208807E-2</v>
      </c>
      <c r="BV916" s="134">
        <f t="shared" si="1464"/>
        <v>5.7892110158341274E-2</v>
      </c>
      <c r="BW916" s="135">
        <f t="shared" si="1464"/>
        <v>7.5152822725638266E-2</v>
      </c>
      <c r="BX916" s="130">
        <f t="shared" si="1464"/>
        <v>6.121502550626063E-2</v>
      </c>
      <c r="BY916" s="131">
        <f t="shared" si="1464"/>
        <v>5.7932195607254919E-2</v>
      </c>
      <c r="BZ916" s="132">
        <f t="shared" si="1464"/>
        <v>6.757109313853378E-2</v>
      </c>
      <c r="CA916" s="133">
        <f t="shared" si="1464"/>
        <v>4.9478009773434029E-2</v>
      </c>
      <c r="CB916" s="130">
        <f t="shared" si="1464"/>
        <v>5.1417399804496576E-2</v>
      </c>
      <c r="CC916" s="131">
        <f t="shared" si="1464"/>
        <v>6.6120538326506731E-2</v>
      </c>
      <c r="CD916" s="132">
        <f t="shared" si="1464"/>
        <v>4.6084636710780981E-2</v>
      </c>
      <c r="CE916" s="133">
        <f t="shared" si="1464"/>
        <v>8.2532169797367258E-2</v>
      </c>
      <c r="CF916" s="130">
        <f t="shared" si="1464"/>
        <v>4.4182372192754768E-2</v>
      </c>
      <c r="CG916" s="131">
        <f t="shared" si="1464"/>
        <v>5.5302609661299275E-2</v>
      </c>
      <c r="CH916" s="132">
        <f t="shared" si="1464"/>
        <v>5.8916107841795538E-2</v>
      </c>
      <c r="CI916" s="130">
        <f t="shared" si="1464"/>
        <v>5.5754716981132074E-2</v>
      </c>
      <c r="CJ916" s="136">
        <f t="shared" si="1464"/>
        <v>6.1610439158355193E-2</v>
      </c>
      <c r="CK916" s="137">
        <f t="shared" si="1464"/>
        <v>5.8871758530616283E-2</v>
      </c>
    </row>
    <row r="917" spans="1:89">
      <c r="A917" s="138" t="s">
        <v>25</v>
      </c>
      <c r="B917" s="209">
        <v>3216</v>
      </c>
      <c r="C917" s="193">
        <v>2015</v>
      </c>
      <c r="D917" s="194">
        <v>1197</v>
      </c>
      <c r="E917" s="195">
        <v>795</v>
      </c>
      <c r="F917" s="192">
        <v>544</v>
      </c>
      <c r="G917" s="196">
        <v>280</v>
      </c>
      <c r="H917" s="194">
        <v>2073</v>
      </c>
      <c r="I917" s="195">
        <v>2172</v>
      </c>
      <c r="J917" s="192">
        <v>268</v>
      </c>
      <c r="K917" s="193">
        <v>359</v>
      </c>
      <c r="L917" s="194">
        <v>462</v>
      </c>
      <c r="M917" s="192">
        <v>1339</v>
      </c>
      <c r="N917" s="197">
        <v>1459</v>
      </c>
      <c r="O917" s="210">
        <v>2008</v>
      </c>
      <c r="P917" s="192">
        <v>998</v>
      </c>
      <c r="Q917" s="193">
        <v>739</v>
      </c>
      <c r="R917" s="194">
        <v>1397</v>
      </c>
      <c r="S917" s="195">
        <v>1063</v>
      </c>
      <c r="T917" s="201">
        <v>334</v>
      </c>
      <c r="U917" s="192">
        <v>325</v>
      </c>
      <c r="V917" s="194">
        <v>1127</v>
      </c>
      <c r="W917" s="211">
        <v>1733</v>
      </c>
      <c r="X917" s="192">
        <v>1138</v>
      </c>
      <c r="Y917" s="196">
        <v>545</v>
      </c>
      <c r="Z917" s="194">
        <v>2806</v>
      </c>
      <c r="AA917" s="192">
        <v>2695</v>
      </c>
      <c r="AB917" s="173">
        <f t="shared" si="1456"/>
        <v>17019</v>
      </c>
      <c r="AC917" s="174">
        <f t="shared" si="1451"/>
        <v>16068</v>
      </c>
      <c r="AE917" s="255" t="str">
        <f>$AE$18</f>
        <v>18:00 - 18:59</v>
      </c>
      <c r="AF917" s="127">
        <f t="shared" si="1461"/>
        <v>2259</v>
      </c>
      <c r="AG917" s="193">
        <f t="shared" si="1461"/>
        <v>3056</v>
      </c>
      <c r="AH917" s="194">
        <f t="shared" si="1461"/>
        <v>962</v>
      </c>
      <c r="AI917" s="195">
        <f t="shared" si="1461"/>
        <v>1413</v>
      </c>
      <c r="AJ917" s="192">
        <f t="shared" si="1461"/>
        <v>567</v>
      </c>
      <c r="AK917" s="196">
        <f t="shared" si="1461"/>
        <v>520</v>
      </c>
      <c r="AL917" s="194">
        <f t="shared" si="1461"/>
        <v>1983</v>
      </c>
      <c r="AM917" s="195">
        <f t="shared" si="1461"/>
        <v>3797</v>
      </c>
      <c r="AN917" s="192">
        <f t="shared" si="1461"/>
        <v>325</v>
      </c>
      <c r="AO917" s="196">
        <f t="shared" si="1461"/>
        <v>207</v>
      </c>
      <c r="AP917" s="194">
        <f t="shared" si="1462"/>
        <v>702</v>
      </c>
      <c r="AQ917" s="192">
        <f t="shared" si="1462"/>
        <v>783</v>
      </c>
      <c r="AR917" s="197">
        <f t="shared" si="1462"/>
        <v>1603</v>
      </c>
      <c r="AS917" s="198">
        <f t="shared" si="1462"/>
        <v>1692</v>
      </c>
      <c r="AT917" s="192">
        <f t="shared" si="1462"/>
        <v>890</v>
      </c>
      <c r="AU917" s="196">
        <f t="shared" si="1462"/>
        <v>1095</v>
      </c>
      <c r="AV917" s="194">
        <f t="shared" si="1462"/>
        <v>1263</v>
      </c>
      <c r="AW917" s="195">
        <f t="shared" si="1462"/>
        <v>1558</v>
      </c>
      <c r="AX917" s="192">
        <f t="shared" si="1462"/>
        <v>393</v>
      </c>
      <c r="AY917" s="196">
        <f t="shared" si="1462"/>
        <v>265</v>
      </c>
      <c r="AZ917" s="194">
        <f t="shared" si="1463"/>
        <v>1679</v>
      </c>
      <c r="BA917" s="195">
        <f t="shared" si="1463"/>
        <v>1140</v>
      </c>
      <c r="BB917" s="192">
        <f t="shared" si="1463"/>
        <v>1625</v>
      </c>
      <c r="BC917" s="196">
        <f t="shared" si="1463"/>
        <v>456</v>
      </c>
      <c r="BD917" s="194">
        <f t="shared" si="1463"/>
        <v>3332</v>
      </c>
      <c r="BE917" s="192">
        <f t="shared" si="1463"/>
        <v>3585</v>
      </c>
      <c r="BF917" s="173">
        <f>SUM(AF917,AH917,AJ917,AL917,AN917,AP917,AR917,AT917,AV917,AX917,AZ917,BB917,BD917)</f>
        <v>17583</v>
      </c>
      <c r="BG917" s="174">
        <f>SUM(AG917,AI917,AK917,AM917,AO917,AQ917,AS917,AU917,AW917,AY917,BA917,BC917,BE917)</f>
        <v>19567</v>
      </c>
      <c r="BI917" s="138" t="s">
        <v>25</v>
      </c>
      <c r="BJ917" s="130">
        <f t="shared" ref="BJ917:CK917" si="1465">B917/B932</f>
        <v>7.7150053976250452E-2</v>
      </c>
      <c r="BK917" s="131">
        <f t="shared" si="1465"/>
        <v>6.7608374714803382E-2</v>
      </c>
      <c r="BL917" s="132">
        <f t="shared" si="1465"/>
        <v>7.3094772838299946E-2</v>
      </c>
      <c r="BM917" s="133">
        <f t="shared" si="1465"/>
        <v>5.5002075550020756E-2</v>
      </c>
      <c r="BN917" s="130">
        <f t="shared" si="1465"/>
        <v>6.910569105691057E-2</v>
      </c>
      <c r="BO917" s="131">
        <f t="shared" si="1465"/>
        <v>5.0881337452298746E-2</v>
      </c>
      <c r="BP917" s="132">
        <f t="shared" si="1465"/>
        <v>7.6048277633075312E-2</v>
      </c>
      <c r="BQ917" s="133">
        <f t="shared" si="1465"/>
        <v>5.7352591692852048E-2</v>
      </c>
      <c r="BR917" s="130">
        <f t="shared" si="1465"/>
        <v>8.0143540669856461E-2</v>
      </c>
      <c r="BS917" s="131">
        <f t="shared" si="1465"/>
        <v>7.6873661670235544E-2</v>
      </c>
      <c r="BT917" s="132">
        <f t="shared" si="1465"/>
        <v>6.8322981366459631E-2</v>
      </c>
      <c r="BU917" s="130">
        <f t="shared" si="1465"/>
        <v>9.1014138118542684E-2</v>
      </c>
      <c r="BV917" s="134">
        <f t="shared" si="1465"/>
        <v>6.619481874688081E-2</v>
      </c>
      <c r="BW917" s="135">
        <f t="shared" si="1465"/>
        <v>7.2204243078029487E-2</v>
      </c>
      <c r="BX917" s="130">
        <f t="shared" si="1465"/>
        <v>7.7137115473798118E-2</v>
      </c>
      <c r="BY917" s="131">
        <f t="shared" si="1465"/>
        <v>5.6554679727557969E-2</v>
      </c>
      <c r="BZ917" s="132">
        <f t="shared" si="1465"/>
        <v>7.2893295069136443E-2</v>
      </c>
      <c r="CA917" s="133">
        <f t="shared" si="1465"/>
        <v>5.9029320302087962E-2</v>
      </c>
      <c r="CB917" s="130">
        <f t="shared" si="1465"/>
        <v>6.5298142717497551E-2</v>
      </c>
      <c r="CC917" s="131">
        <f t="shared" si="1465"/>
        <v>6.3389896625707043E-2</v>
      </c>
      <c r="CD917" s="132">
        <f t="shared" si="1465"/>
        <v>5.895276455510802E-2</v>
      </c>
      <c r="CE917" s="133">
        <f t="shared" si="1465"/>
        <v>8.544100971256717E-2</v>
      </c>
      <c r="CF917" s="130">
        <f t="shared" si="1465"/>
        <v>6.4213971335063763E-2</v>
      </c>
      <c r="CG917" s="131">
        <f t="shared" si="1465"/>
        <v>6.0521932259855638E-2</v>
      </c>
      <c r="CH917" s="132">
        <f t="shared" si="1465"/>
        <v>6.4002554627982294E-2</v>
      </c>
      <c r="CI917" s="130">
        <f t="shared" si="1465"/>
        <v>6.3561320754716988E-2</v>
      </c>
      <c r="CJ917" s="136">
        <f t="shared" si="1465"/>
        <v>6.9968508210065866E-2</v>
      </c>
      <c r="CK917" s="137">
        <f t="shared" si="1465"/>
        <v>6.6201372809149867E-2</v>
      </c>
    </row>
    <row r="918" spans="1:89" ht="14" thickBot="1">
      <c r="A918" s="147" t="s">
        <v>26</v>
      </c>
      <c r="B918" s="206">
        <v>2635</v>
      </c>
      <c r="C918" s="200">
        <v>2221</v>
      </c>
      <c r="D918" s="201">
        <v>1149</v>
      </c>
      <c r="E918" s="202">
        <v>819</v>
      </c>
      <c r="F918" s="199">
        <v>459</v>
      </c>
      <c r="G918" s="203">
        <v>312</v>
      </c>
      <c r="H918" s="201">
        <v>1993</v>
      </c>
      <c r="I918" s="202">
        <v>2207</v>
      </c>
      <c r="J918" s="199">
        <v>232</v>
      </c>
      <c r="K918" s="200">
        <v>283</v>
      </c>
      <c r="L918" s="201">
        <v>448</v>
      </c>
      <c r="M918" s="199">
        <v>1278</v>
      </c>
      <c r="N918" s="204">
        <v>1450</v>
      </c>
      <c r="O918" s="207">
        <v>2254</v>
      </c>
      <c r="P918" s="199">
        <v>932</v>
      </c>
      <c r="Q918" s="200">
        <v>817</v>
      </c>
      <c r="R918" s="201">
        <v>1336</v>
      </c>
      <c r="S918" s="202">
        <v>1124</v>
      </c>
      <c r="T918" s="199">
        <v>351</v>
      </c>
      <c r="U918" s="203">
        <v>287</v>
      </c>
      <c r="V918" s="201">
        <v>1095</v>
      </c>
      <c r="W918" s="208">
        <v>1529</v>
      </c>
      <c r="X918" s="199">
        <v>1005</v>
      </c>
      <c r="Y918" s="203">
        <v>563</v>
      </c>
      <c r="Z918" s="201">
        <v>2816</v>
      </c>
      <c r="AA918" s="199">
        <v>3026</v>
      </c>
      <c r="AB918" s="173">
        <f t="shared" si="1456"/>
        <v>15901</v>
      </c>
      <c r="AC918" s="174">
        <f t="shared" si="1451"/>
        <v>16720</v>
      </c>
      <c r="AE918" s="254" t="str">
        <f>$AE$19</f>
        <v>19:00 - 19:59</v>
      </c>
      <c r="AF918" s="127">
        <f t="shared" si="1461"/>
        <v>2205</v>
      </c>
      <c r="AG918" s="200">
        <f t="shared" si="1461"/>
        <v>2150</v>
      </c>
      <c r="AH918" s="201">
        <f t="shared" si="1461"/>
        <v>701</v>
      </c>
      <c r="AI918" s="202">
        <f t="shared" si="1461"/>
        <v>1050</v>
      </c>
      <c r="AJ918" s="199">
        <f t="shared" si="1461"/>
        <v>383</v>
      </c>
      <c r="AK918" s="203">
        <f t="shared" si="1461"/>
        <v>400</v>
      </c>
      <c r="AL918" s="201">
        <f t="shared" si="1461"/>
        <v>1688</v>
      </c>
      <c r="AM918" s="202">
        <f t="shared" si="1461"/>
        <v>2724</v>
      </c>
      <c r="AN918" s="199">
        <f t="shared" si="1461"/>
        <v>214</v>
      </c>
      <c r="AO918" s="203">
        <f t="shared" si="1461"/>
        <v>142</v>
      </c>
      <c r="AP918" s="201">
        <f t="shared" si="1462"/>
        <v>507</v>
      </c>
      <c r="AQ918" s="199">
        <f t="shared" si="1462"/>
        <v>615</v>
      </c>
      <c r="AR918" s="204">
        <f t="shared" si="1462"/>
        <v>1451</v>
      </c>
      <c r="AS918" s="205">
        <f t="shared" si="1462"/>
        <v>1627</v>
      </c>
      <c r="AT918" s="199">
        <f t="shared" si="1462"/>
        <v>704</v>
      </c>
      <c r="AU918" s="203">
        <f t="shared" si="1462"/>
        <v>953</v>
      </c>
      <c r="AV918" s="201">
        <f t="shared" si="1462"/>
        <v>951</v>
      </c>
      <c r="AW918" s="202">
        <f t="shared" si="1462"/>
        <v>1329</v>
      </c>
      <c r="AX918" s="199">
        <f t="shared" si="1462"/>
        <v>246</v>
      </c>
      <c r="AY918" s="203">
        <f t="shared" si="1462"/>
        <v>260</v>
      </c>
      <c r="AZ918" s="201">
        <f t="shared" si="1463"/>
        <v>1555</v>
      </c>
      <c r="BA918" s="202">
        <f t="shared" si="1463"/>
        <v>977</v>
      </c>
      <c r="BB918" s="199">
        <f t="shared" si="1463"/>
        <v>1193</v>
      </c>
      <c r="BC918" s="203">
        <f t="shared" si="1463"/>
        <v>548</v>
      </c>
      <c r="BD918" s="201">
        <f t="shared" si="1463"/>
        <v>2618</v>
      </c>
      <c r="BE918" s="199">
        <f t="shared" si="1463"/>
        <v>2871</v>
      </c>
      <c r="BF918" s="173">
        <f>SUM(AF918,AH918,AJ918,AL918,AN918,AP918,AR918,AT918,AV918,AX918,AZ918,BB918,BD918)</f>
        <v>14416</v>
      </c>
      <c r="BG918" s="174">
        <f>SUM(AG918,AI918,AK918,AM918,AO918,AQ918,AS918,AU918,AW918,AY918,BA918,BC918,BE918)</f>
        <v>15646</v>
      </c>
      <c r="BI918" s="147" t="s">
        <v>26</v>
      </c>
      <c r="BJ918" s="130">
        <f t="shared" ref="BJ918:CK918" si="1466">B918/B932</f>
        <v>6.3212186637879336E-2</v>
      </c>
      <c r="BK918" s="131">
        <f t="shared" si="1466"/>
        <v>7.4520198631056231E-2</v>
      </c>
      <c r="BL918" s="132">
        <f t="shared" si="1466"/>
        <v>7.0163654127992178E-2</v>
      </c>
      <c r="BM918" s="133">
        <f t="shared" si="1466"/>
        <v>5.6662515566625153E-2</v>
      </c>
      <c r="BN918" s="130">
        <f t="shared" si="1466"/>
        <v>5.8307926829268296E-2</v>
      </c>
      <c r="BO918" s="131">
        <f t="shared" si="1466"/>
        <v>5.6696347446847171E-2</v>
      </c>
      <c r="BP918" s="132">
        <f t="shared" si="1466"/>
        <v>7.3113467111779601E-2</v>
      </c>
      <c r="BQ918" s="133">
        <f t="shared" si="1466"/>
        <v>5.8276781706318823E-2</v>
      </c>
      <c r="BR918" s="130">
        <f t="shared" si="1466"/>
        <v>6.9377990430622011E-2</v>
      </c>
      <c r="BS918" s="131">
        <f t="shared" si="1466"/>
        <v>6.0599571734475374E-2</v>
      </c>
      <c r="BT918" s="132">
        <f t="shared" si="1466"/>
        <v>6.6252587991718431E-2</v>
      </c>
      <c r="BU918" s="130">
        <f t="shared" si="1466"/>
        <v>8.6867862969004894E-2</v>
      </c>
      <c r="BV918" s="134">
        <f t="shared" si="1466"/>
        <v>6.5786488816296895E-2</v>
      </c>
      <c r="BW918" s="135">
        <f t="shared" si="1466"/>
        <v>8.104998202085581E-2</v>
      </c>
      <c r="BX918" s="130">
        <f t="shared" si="1466"/>
        <v>7.2035863348276399E-2</v>
      </c>
      <c r="BY918" s="131">
        <f t="shared" si="1466"/>
        <v>6.2523915206244743E-2</v>
      </c>
      <c r="BZ918" s="132">
        <f t="shared" si="1466"/>
        <v>6.9710409600834855E-2</v>
      </c>
      <c r="CA918" s="133">
        <f t="shared" si="1466"/>
        <v>6.2416703687250108E-2</v>
      </c>
      <c r="CB918" s="130">
        <f t="shared" si="1466"/>
        <v>6.8621700879765393E-2</v>
      </c>
      <c r="CC918" s="131">
        <f t="shared" si="1466"/>
        <v>5.5978154866393605E-2</v>
      </c>
      <c r="CD918" s="132">
        <f t="shared" si="1466"/>
        <v>5.7278861746089871E-2</v>
      </c>
      <c r="CE918" s="133">
        <f t="shared" si="1466"/>
        <v>7.5383325937977613E-2</v>
      </c>
      <c r="CF918" s="130">
        <f t="shared" si="1466"/>
        <v>5.6709175036677578E-2</v>
      </c>
      <c r="CG918" s="131">
        <f t="shared" si="1466"/>
        <v>6.2520821765685727E-2</v>
      </c>
      <c r="CH918" s="132">
        <f t="shared" si="1466"/>
        <v>6.4230646412116232E-2</v>
      </c>
      <c r="CI918" s="130">
        <f t="shared" si="1466"/>
        <v>7.1367924528301888E-2</v>
      </c>
      <c r="CJ918" s="136">
        <f t="shared" si="1466"/>
        <v>6.5372186911584543E-2</v>
      </c>
      <c r="CK918" s="137">
        <f t="shared" si="1466"/>
        <v>6.8887662021968249E-2</v>
      </c>
    </row>
    <row r="919" spans="1:89" ht="15" thickTop="1" thickBot="1">
      <c r="A919" s="138" t="s">
        <v>27</v>
      </c>
      <c r="B919" s="209">
        <v>2214</v>
      </c>
      <c r="C919" s="193">
        <v>1993</v>
      </c>
      <c r="D919" s="194">
        <v>922</v>
      </c>
      <c r="E919" s="195">
        <v>786</v>
      </c>
      <c r="F919" s="192">
        <v>452</v>
      </c>
      <c r="G919" s="196">
        <v>322</v>
      </c>
      <c r="H919" s="194">
        <v>1900</v>
      </c>
      <c r="I919" s="195">
        <v>2691</v>
      </c>
      <c r="J919" s="192">
        <v>234</v>
      </c>
      <c r="K919" s="193">
        <v>275</v>
      </c>
      <c r="L919" s="194">
        <v>468</v>
      </c>
      <c r="M919" s="192">
        <v>864</v>
      </c>
      <c r="N919" s="197">
        <v>1576</v>
      </c>
      <c r="O919" s="210">
        <v>1833</v>
      </c>
      <c r="P919" s="192">
        <v>832</v>
      </c>
      <c r="Q919" s="193">
        <v>767</v>
      </c>
      <c r="R919" s="194">
        <v>1283</v>
      </c>
      <c r="S919" s="195">
        <v>1109</v>
      </c>
      <c r="T919" s="192">
        <v>369</v>
      </c>
      <c r="U919" s="196">
        <v>226</v>
      </c>
      <c r="V919" s="194">
        <v>1322</v>
      </c>
      <c r="W919" s="211">
        <v>1322</v>
      </c>
      <c r="X919" s="192">
        <v>1173</v>
      </c>
      <c r="Y919" s="196">
        <v>480</v>
      </c>
      <c r="Z919" s="194">
        <v>2803</v>
      </c>
      <c r="AA919" s="192">
        <v>3038</v>
      </c>
      <c r="AB919" s="173">
        <f t="shared" si="1456"/>
        <v>15548</v>
      </c>
      <c r="AC919" s="174">
        <f t="shared" si="1451"/>
        <v>15706</v>
      </c>
      <c r="AE919" s="253" t="s">
        <v>13</v>
      </c>
      <c r="AF919" s="20">
        <f t="shared" ref="AF919:BG919" si="1467">SUM(AF916:AF918)</f>
        <v>6789</v>
      </c>
      <c r="AG919" s="21">
        <f t="shared" si="1467"/>
        <v>7879</v>
      </c>
      <c r="AH919" s="20">
        <f t="shared" si="1467"/>
        <v>2806</v>
      </c>
      <c r="AI919" s="21">
        <f t="shared" si="1467"/>
        <v>3883</v>
      </c>
      <c r="AJ919" s="20">
        <f t="shared" si="1467"/>
        <v>1548</v>
      </c>
      <c r="AK919" s="21">
        <f t="shared" si="1467"/>
        <v>1498</v>
      </c>
      <c r="AL919" s="20">
        <f t="shared" si="1467"/>
        <v>5900</v>
      </c>
      <c r="AM919" s="21">
        <f t="shared" si="1467"/>
        <v>9911</v>
      </c>
      <c r="AN919" s="20">
        <f t="shared" si="1467"/>
        <v>892</v>
      </c>
      <c r="AO919" s="21">
        <f t="shared" si="1467"/>
        <v>601</v>
      </c>
      <c r="AP919" s="20">
        <f t="shared" si="1467"/>
        <v>1929</v>
      </c>
      <c r="AQ919" s="21">
        <f t="shared" si="1467"/>
        <v>2275</v>
      </c>
      <c r="AR919" s="20">
        <f t="shared" si="1467"/>
        <v>4908</v>
      </c>
      <c r="AS919" s="21">
        <f t="shared" si="1467"/>
        <v>5289</v>
      </c>
      <c r="AT919" s="20">
        <f t="shared" si="1467"/>
        <v>2615</v>
      </c>
      <c r="AU919" s="21">
        <f t="shared" si="1467"/>
        <v>2970</v>
      </c>
      <c r="AV919" s="20">
        <f t="shared" si="1467"/>
        <v>3612</v>
      </c>
      <c r="AW919" s="21">
        <f t="shared" si="1467"/>
        <v>4458</v>
      </c>
      <c r="AX919" s="20">
        <f t="shared" si="1467"/>
        <v>1115</v>
      </c>
      <c r="AY919" s="21">
        <f t="shared" si="1467"/>
        <v>783</v>
      </c>
      <c r="AZ919" s="20">
        <f t="shared" si="1467"/>
        <v>4886</v>
      </c>
      <c r="BA919" s="21">
        <f t="shared" si="1467"/>
        <v>3306</v>
      </c>
      <c r="BB919" s="20">
        <f t="shared" si="1467"/>
        <v>4449</v>
      </c>
      <c r="BC919" s="21">
        <f t="shared" si="1467"/>
        <v>1519</v>
      </c>
      <c r="BD919" s="20">
        <f t="shared" si="1467"/>
        <v>9612</v>
      </c>
      <c r="BE919" s="21">
        <f t="shared" si="1467"/>
        <v>10015</v>
      </c>
      <c r="BF919" s="175">
        <f t="shared" si="1467"/>
        <v>51061</v>
      </c>
      <c r="BG919" s="176">
        <f t="shared" si="1467"/>
        <v>54387</v>
      </c>
      <c r="BI919" s="138" t="s">
        <v>27</v>
      </c>
      <c r="BJ919" s="130">
        <f t="shared" ref="BJ919:CK919" si="1468">B919/B932</f>
        <v>5.3112630442605252E-2</v>
      </c>
      <c r="BK919" s="131">
        <f t="shared" si="1468"/>
        <v>6.6870218762582201E-2</v>
      </c>
      <c r="BL919" s="132">
        <f t="shared" si="1468"/>
        <v>5.6301905227161698E-2</v>
      </c>
      <c r="BM919" s="133">
        <f t="shared" si="1468"/>
        <v>5.4379410543794103E-2</v>
      </c>
      <c r="BN919" s="130">
        <f t="shared" si="1468"/>
        <v>5.741869918699187E-2</v>
      </c>
      <c r="BO919" s="131">
        <f t="shared" si="1468"/>
        <v>5.8513538070143561E-2</v>
      </c>
      <c r="BP919" s="132">
        <f t="shared" si="1468"/>
        <v>6.9701749880773323E-2</v>
      </c>
      <c r="BQ919" s="133">
        <f t="shared" si="1468"/>
        <v>7.1057009321116416E-2</v>
      </c>
      <c r="BR919" s="130">
        <f t="shared" si="1468"/>
        <v>6.9976076555023928E-2</v>
      </c>
      <c r="BS919" s="131">
        <f t="shared" si="1468"/>
        <v>5.8886509635974305E-2</v>
      </c>
      <c r="BT919" s="132">
        <f t="shared" si="1468"/>
        <v>6.9210292812777283E-2</v>
      </c>
      <c r="BU919" s="130">
        <f t="shared" si="1468"/>
        <v>5.872756933115824E-2</v>
      </c>
      <c r="BV919" s="134">
        <f t="shared" si="1468"/>
        <v>7.1503107844471669E-2</v>
      </c>
      <c r="BW919" s="135">
        <f t="shared" si="1468"/>
        <v>6.5911542610571736E-2</v>
      </c>
      <c r="BX919" s="130">
        <f t="shared" si="1468"/>
        <v>6.4306693461122277E-2</v>
      </c>
      <c r="BY919" s="131">
        <f t="shared" si="1468"/>
        <v>5.8697482207086552E-2</v>
      </c>
      <c r="BZ919" s="132">
        <f t="shared" si="1468"/>
        <v>6.6944951734933478E-2</v>
      </c>
      <c r="CA919" s="133">
        <f t="shared" si="1468"/>
        <v>6.1583740559751222E-2</v>
      </c>
      <c r="CB919" s="130">
        <f t="shared" si="1468"/>
        <v>7.2140762463343111E-2</v>
      </c>
      <c r="CC919" s="131">
        <f t="shared" si="1468"/>
        <v>4.4080358884337818E-2</v>
      </c>
      <c r="CD919" s="132">
        <f t="shared" si="1468"/>
        <v>6.9153109797562382E-2</v>
      </c>
      <c r="CE919" s="133">
        <f t="shared" si="1468"/>
        <v>6.5177735049055857E-2</v>
      </c>
      <c r="CF919" s="130">
        <f t="shared" si="1468"/>
        <v>6.6188917729375921E-2</v>
      </c>
      <c r="CG919" s="131">
        <f t="shared" si="1468"/>
        <v>5.3303720155469185E-2</v>
      </c>
      <c r="CH919" s="132">
        <f t="shared" si="1468"/>
        <v>6.3934127092742113E-2</v>
      </c>
      <c r="CI919" s="130">
        <f t="shared" si="1468"/>
        <v>7.1650943396226421E-2</v>
      </c>
      <c r="CJ919" s="136">
        <f t="shared" si="1468"/>
        <v>6.392093340678677E-2</v>
      </c>
      <c r="CK919" s="137">
        <f t="shared" si="1468"/>
        <v>6.4709905485468497E-2</v>
      </c>
    </row>
    <row r="920" spans="1:89" ht="14" thickTop="1">
      <c r="A920" s="147" t="s">
        <v>28</v>
      </c>
      <c r="B920" s="206">
        <v>2308</v>
      </c>
      <c r="C920" s="200">
        <v>2050</v>
      </c>
      <c r="D920" s="201">
        <v>985</v>
      </c>
      <c r="E920" s="202">
        <v>968</v>
      </c>
      <c r="F920" s="199">
        <v>483</v>
      </c>
      <c r="G920" s="203">
        <v>324</v>
      </c>
      <c r="H920" s="201">
        <v>2005</v>
      </c>
      <c r="I920" s="202">
        <v>2790</v>
      </c>
      <c r="J920" s="199">
        <v>239</v>
      </c>
      <c r="K920" s="200">
        <v>229</v>
      </c>
      <c r="L920" s="201">
        <v>568</v>
      </c>
      <c r="M920" s="199">
        <v>858</v>
      </c>
      <c r="N920" s="204">
        <v>1819</v>
      </c>
      <c r="O920" s="207">
        <v>1637</v>
      </c>
      <c r="P920" s="199">
        <v>942</v>
      </c>
      <c r="Q920" s="200">
        <v>852</v>
      </c>
      <c r="R920" s="201">
        <v>1355</v>
      </c>
      <c r="S920" s="202">
        <v>1106</v>
      </c>
      <c r="T920" s="199">
        <v>481</v>
      </c>
      <c r="U920" s="203">
        <v>228</v>
      </c>
      <c r="V920" s="201">
        <v>1574</v>
      </c>
      <c r="W920" s="208">
        <v>1255</v>
      </c>
      <c r="X920" s="199">
        <v>1352</v>
      </c>
      <c r="Y920" s="203">
        <v>469</v>
      </c>
      <c r="Z920" s="201">
        <v>2965</v>
      </c>
      <c r="AA920" s="199">
        <v>2908</v>
      </c>
      <c r="AB920" s="173">
        <f t="shared" si="1456"/>
        <v>17076</v>
      </c>
      <c r="AC920" s="174">
        <f t="shared" si="1451"/>
        <v>15674</v>
      </c>
      <c r="BI920" s="147" t="s">
        <v>28</v>
      </c>
      <c r="BJ920" s="130">
        <f t="shared" ref="BJ920:CK920" si="1469">B920/B932</f>
        <v>5.536763823917476E-2</v>
      </c>
      <c r="BK920" s="131">
        <f t="shared" si="1469"/>
        <v>6.8782713729700712E-2</v>
      </c>
      <c r="BL920" s="132">
        <f t="shared" si="1469"/>
        <v>6.0148998534440647E-2</v>
      </c>
      <c r="BM920" s="133">
        <f t="shared" si="1469"/>
        <v>6.6971080669710803E-2</v>
      </c>
      <c r="BN920" s="130">
        <f t="shared" si="1469"/>
        <v>6.135670731707317E-2</v>
      </c>
      <c r="BO920" s="131">
        <f t="shared" si="1469"/>
        <v>5.8876976194802838E-2</v>
      </c>
      <c r="BP920" s="132">
        <f t="shared" si="1469"/>
        <v>7.3553688689973959E-2</v>
      </c>
      <c r="BQ920" s="133">
        <f t="shared" si="1469"/>
        <v>7.3671146787779571E-2</v>
      </c>
      <c r="BR920" s="130">
        <f t="shared" si="1469"/>
        <v>7.1471291866028713E-2</v>
      </c>
      <c r="BS920" s="131">
        <f t="shared" si="1469"/>
        <v>4.903640256959315E-2</v>
      </c>
      <c r="BT920" s="132">
        <f t="shared" si="1469"/>
        <v>8.3998816918071581E-2</v>
      </c>
      <c r="BU920" s="130">
        <f t="shared" si="1469"/>
        <v>5.8319738988580748E-2</v>
      </c>
      <c r="BV920" s="134">
        <f t="shared" si="1469"/>
        <v>8.252801597023729E-2</v>
      </c>
      <c r="BW920" s="135">
        <f t="shared" si="1469"/>
        <v>5.8863718087019061E-2</v>
      </c>
      <c r="BX920" s="130">
        <f t="shared" si="1469"/>
        <v>7.2808780336991813E-2</v>
      </c>
      <c r="BY920" s="131">
        <f t="shared" si="1469"/>
        <v>6.5202418305655471E-2</v>
      </c>
      <c r="BZ920" s="132">
        <f t="shared" si="1469"/>
        <v>7.0701800156535349E-2</v>
      </c>
      <c r="CA920" s="133">
        <f t="shared" si="1469"/>
        <v>6.1417147934251445E-2</v>
      </c>
      <c r="CB920" s="130">
        <f t="shared" si="1469"/>
        <v>9.4037145650048878E-2</v>
      </c>
      <c r="CC920" s="131">
        <f t="shared" si="1469"/>
        <v>4.4470450555880635E-2</v>
      </c>
      <c r="CD920" s="132">
        <f t="shared" si="1469"/>
        <v>8.2335094418580321E-2</v>
      </c>
      <c r="CE920" s="133">
        <f t="shared" si="1469"/>
        <v>6.1874476162303405E-2</v>
      </c>
      <c r="CF920" s="130">
        <f t="shared" si="1469"/>
        <v>7.628935786028665E-2</v>
      </c>
      <c r="CG920" s="131">
        <f t="shared" si="1469"/>
        <v>5.2082176568573016E-2</v>
      </c>
      <c r="CH920" s="132">
        <f t="shared" si="1469"/>
        <v>6.7629213995711868E-2</v>
      </c>
      <c r="CI920" s="130">
        <f t="shared" si="1469"/>
        <v>6.8584905660377352E-2</v>
      </c>
      <c r="CJ920" s="136">
        <f t="shared" si="1469"/>
        <v>7.0202846594693266E-2</v>
      </c>
      <c r="CK920" s="137">
        <f t="shared" si="1469"/>
        <v>6.4578063070115446E-2</v>
      </c>
    </row>
    <row r="921" spans="1:89">
      <c r="A921" s="138" t="s">
        <v>29</v>
      </c>
      <c r="B921" s="209">
        <v>2227</v>
      </c>
      <c r="C921" s="193">
        <v>2674</v>
      </c>
      <c r="D921" s="194">
        <v>1191</v>
      </c>
      <c r="E921" s="195">
        <v>1032</v>
      </c>
      <c r="F921" s="192">
        <v>520</v>
      </c>
      <c r="G921" s="196">
        <v>383</v>
      </c>
      <c r="H921" s="194">
        <v>2156</v>
      </c>
      <c r="I921" s="195">
        <v>2905</v>
      </c>
      <c r="J921" s="192">
        <v>268</v>
      </c>
      <c r="K921" s="193">
        <v>212</v>
      </c>
      <c r="L921" s="194">
        <v>750</v>
      </c>
      <c r="M921" s="192">
        <v>815</v>
      </c>
      <c r="N921" s="197">
        <v>1892</v>
      </c>
      <c r="O921" s="210">
        <v>1713</v>
      </c>
      <c r="P921" s="192">
        <v>982</v>
      </c>
      <c r="Q921" s="193">
        <v>801</v>
      </c>
      <c r="R921" s="194">
        <v>1274</v>
      </c>
      <c r="S921" s="195">
        <v>1331</v>
      </c>
      <c r="T921" s="192">
        <v>602</v>
      </c>
      <c r="U921" s="196">
        <v>225</v>
      </c>
      <c r="V921" s="194">
        <v>1877</v>
      </c>
      <c r="W921" s="211">
        <v>1200</v>
      </c>
      <c r="X921" s="192">
        <v>1774</v>
      </c>
      <c r="Y921" s="196">
        <v>486</v>
      </c>
      <c r="Z921" s="194">
        <v>3640</v>
      </c>
      <c r="AA921" s="192">
        <v>3185</v>
      </c>
      <c r="AB921" s="173">
        <f t="shared" si="1456"/>
        <v>19153</v>
      </c>
      <c r="AC921" s="174">
        <f t="shared" si="1451"/>
        <v>16962</v>
      </c>
      <c r="BI921" s="138" t="s">
        <v>29</v>
      </c>
      <c r="BJ921" s="130">
        <f t="shared" ref="BJ921:CK921" si="1470">B921/B932</f>
        <v>5.3424493222981886E-2</v>
      </c>
      <c r="BK921" s="131">
        <f t="shared" si="1470"/>
        <v>8.9719500738155947E-2</v>
      </c>
      <c r="BL921" s="132">
        <f t="shared" si="1470"/>
        <v>7.2728382999511482E-2</v>
      </c>
      <c r="BM921" s="133">
        <f t="shared" si="1470"/>
        <v>7.1398920713989206E-2</v>
      </c>
      <c r="BN921" s="130">
        <f t="shared" si="1470"/>
        <v>6.605691056910569E-2</v>
      </c>
      <c r="BO921" s="131">
        <f t="shared" si="1470"/>
        <v>6.9598400872251498E-2</v>
      </c>
      <c r="BP921" s="132">
        <f t="shared" si="1470"/>
        <v>7.9093143548919623E-2</v>
      </c>
      <c r="BQ921" s="133">
        <f t="shared" si="1470"/>
        <v>7.670777111774181E-2</v>
      </c>
      <c r="BR921" s="130">
        <f t="shared" si="1470"/>
        <v>8.0143540669856461E-2</v>
      </c>
      <c r="BS921" s="131">
        <f t="shared" si="1470"/>
        <v>4.5396145610278375E-2</v>
      </c>
      <c r="BT921" s="132">
        <f t="shared" si="1470"/>
        <v>0.11091393078970718</v>
      </c>
      <c r="BU921" s="130">
        <f t="shared" si="1470"/>
        <v>5.5396954866775421E-2</v>
      </c>
      <c r="BV921" s="134">
        <f t="shared" si="1470"/>
        <v>8.584002540719568E-2</v>
      </c>
      <c r="BW921" s="135">
        <f t="shared" si="1470"/>
        <v>6.1596548004314994E-2</v>
      </c>
      <c r="BX921" s="130">
        <f t="shared" si="1470"/>
        <v>7.5900448291853453E-2</v>
      </c>
      <c r="BY921" s="131">
        <f t="shared" si="1470"/>
        <v>6.1299456646514122E-2</v>
      </c>
      <c r="BZ921" s="132">
        <f t="shared" si="1470"/>
        <v>6.6475345682233233E-2</v>
      </c>
      <c r="CA921" s="133">
        <f t="shared" si="1470"/>
        <v>7.3911594846734791E-2</v>
      </c>
      <c r="CB921" s="130">
        <f t="shared" si="1470"/>
        <v>0.1176930596285435</v>
      </c>
      <c r="CC921" s="131">
        <f t="shared" si="1470"/>
        <v>4.388531304856641E-2</v>
      </c>
      <c r="CD921" s="132">
        <f t="shared" si="1470"/>
        <v>9.8184861641470944E-2</v>
      </c>
      <c r="CE921" s="133">
        <f t="shared" si="1470"/>
        <v>5.9162845732879749E-2</v>
      </c>
      <c r="CF921" s="130">
        <f t="shared" si="1470"/>
        <v>0.10010156867170748</v>
      </c>
      <c r="CG921" s="131">
        <f t="shared" si="1470"/>
        <v>5.3970016657412551E-2</v>
      </c>
      <c r="CH921" s="132">
        <f t="shared" si="1470"/>
        <v>8.3025409424752519E-2</v>
      </c>
      <c r="CI921" s="130">
        <f t="shared" si="1470"/>
        <v>7.5117924528301891E-2</v>
      </c>
      <c r="CJ921" s="136">
        <f t="shared" si="1470"/>
        <v>7.8741808434537361E-2</v>
      </c>
      <c r="CK921" s="137">
        <f t="shared" si="1470"/>
        <v>6.9884720288075672E-2</v>
      </c>
    </row>
    <row r="922" spans="1:89">
      <c r="A922" s="147" t="s">
        <v>30</v>
      </c>
      <c r="B922" s="206">
        <v>2325</v>
      </c>
      <c r="C922" s="200">
        <v>2673</v>
      </c>
      <c r="D922" s="201">
        <v>1143</v>
      </c>
      <c r="E922" s="202">
        <v>1420</v>
      </c>
      <c r="F922" s="199">
        <v>598</v>
      </c>
      <c r="G922" s="203">
        <v>578</v>
      </c>
      <c r="H922" s="201">
        <v>2229</v>
      </c>
      <c r="I922" s="202">
        <v>3390</v>
      </c>
      <c r="J922" s="199">
        <v>353</v>
      </c>
      <c r="K922" s="200">
        <v>252</v>
      </c>
      <c r="L922" s="201">
        <v>720</v>
      </c>
      <c r="M922" s="199">
        <v>877</v>
      </c>
      <c r="N922" s="204">
        <v>1854</v>
      </c>
      <c r="O922" s="207">
        <v>1970</v>
      </c>
      <c r="P922" s="199">
        <v>1021</v>
      </c>
      <c r="Q922" s="200">
        <v>922</v>
      </c>
      <c r="R922" s="201">
        <v>1398</v>
      </c>
      <c r="S922" s="202">
        <v>1571</v>
      </c>
      <c r="T922" s="199">
        <v>476</v>
      </c>
      <c r="U922" s="203">
        <v>258</v>
      </c>
      <c r="V922" s="201">
        <v>1652</v>
      </c>
      <c r="W922" s="208">
        <v>1189</v>
      </c>
      <c r="X922" s="199">
        <v>1631</v>
      </c>
      <c r="Y922" s="203">
        <v>515</v>
      </c>
      <c r="Z922" s="201">
        <v>3662</v>
      </c>
      <c r="AA922" s="199">
        <v>3559</v>
      </c>
      <c r="AB922" s="173">
        <f t="shared" si="1456"/>
        <v>19062</v>
      </c>
      <c r="AC922" s="174">
        <f t="shared" si="1451"/>
        <v>19174</v>
      </c>
      <c r="BI922" s="147" t="s">
        <v>30</v>
      </c>
      <c r="BJ922" s="130">
        <f t="shared" ref="BJ922:CK922" si="1471">B922/B932</f>
        <v>5.577545879812882E-2</v>
      </c>
      <c r="BK922" s="131">
        <f t="shared" si="1471"/>
        <v>8.9685948194873175E-2</v>
      </c>
      <c r="BL922" s="132">
        <f t="shared" si="1471"/>
        <v>6.9797264289203714E-2</v>
      </c>
      <c r="BM922" s="133">
        <f t="shared" si="1471"/>
        <v>9.8242700982427003E-2</v>
      </c>
      <c r="BN922" s="130">
        <f t="shared" si="1471"/>
        <v>7.5965447154471538E-2</v>
      </c>
      <c r="BO922" s="131">
        <f t="shared" si="1471"/>
        <v>0.10503361802653098</v>
      </c>
      <c r="BP922" s="132">
        <f t="shared" si="1471"/>
        <v>8.1771158149601966E-2</v>
      </c>
      <c r="BQ922" s="133">
        <f t="shared" si="1471"/>
        <v>8.95144041614956E-2</v>
      </c>
      <c r="BR922" s="130">
        <f t="shared" si="1471"/>
        <v>0.1055622009569378</v>
      </c>
      <c r="BS922" s="131">
        <f t="shared" si="1471"/>
        <v>5.3961456102783724E-2</v>
      </c>
      <c r="BT922" s="132">
        <f t="shared" si="1471"/>
        <v>0.1064773735581189</v>
      </c>
      <c r="BU922" s="130">
        <f t="shared" si="1471"/>
        <v>5.9611201740076128E-2</v>
      </c>
      <c r="BV922" s="134">
        <f t="shared" si="1471"/>
        <v>8.411596570028583E-2</v>
      </c>
      <c r="BW922" s="135">
        <f t="shared" si="1471"/>
        <v>7.0837828119381524E-2</v>
      </c>
      <c r="BX922" s="130">
        <f t="shared" si="1471"/>
        <v>7.8914824547843557E-2</v>
      </c>
      <c r="BY922" s="131">
        <f t="shared" si="1471"/>
        <v>7.0559424504476928E-2</v>
      </c>
      <c r="BZ922" s="132">
        <f t="shared" si="1471"/>
        <v>7.2945473519436477E-2</v>
      </c>
      <c r="CA922" s="133">
        <f t="shared" si="1471"/>
        <v>8.7239004886717014E-2</v>
      </c>
      <c r="CB922" s="130">
        <f t="shared" si="1471"/>
        <v>9.3059628543499515E-2</v>
      </c>
      <c r="CC922" s="131">
        <f t="shared" si="1471"/>
        <v>5.0321825629022821E-2</v>
      </c>
      <c r="CD922" s="132">
        <f t="shared" si="1471"/>
        <v>8.641523251556206E-2</v>
      </c>
      <c r="CE922" s="133">
        <f t="shared" si="1471"/>
        <v>5.8620519646995023E-2</v>
      </c>
      <c r="CF922" s="130">
        <f t="shared" si="1471"/>
        <v>9.203250197494639E-2</v>
      </c>
      <c r="CG922" s="131">
        <f t="shared" si="1471"/>
        <v>5.719044975013881E-2</v>
      </c>
      <c r="CH922" s="132">
        <f t="shared" si="1471"/>
        <v>8.3527211349847183E-2</v>
      </c>
      <c r="CI922" s="130">
        <f t="shared" si="1471"/>
        <v>8.3938679245283018E-2</v>
      </c>
      <c r="CJ922" s="136">
        <f t="shared" si="1471"/>
        <v>7.8367689259079581E-2</v>
      </c>
      <c r="CK922" s="137">
        <f t="shared" si="1471"/>
        <v>7.899832724935521E-2</v>
      </c>
    </row>
    <row r="923" spans="1:89">
      <c r="A923" s="138" t="s">
        <v>31</v>
      </c>
      <c r="B923" s="209">
        <v>2259</v>
      </c>
      <c r="C923" s="193">
        <v>3056</v>
      </c>
      <c r="D923" s="194">
        <v>962</v>
      </c>
      <c r="E923" s="195">
        <v>1413</v>
      </c>
      <c r="F923" s="192">
        <v>567</v>
      </c>
      <c r="G923" s="196">
        <v>520</v>
      </c>
      <c r="H923" s="194">
        <v>1983</v>
      </c>
      <c r="I923" s="195">
        <v>3797</v>
      </c>
      <c r="J923" s="192">
        <v>325</v>
      </c>
      <c r="K923" s="193">
        <v>207</v>
      </c>
      <c r="L923" s="194">
        <v>702</v>
      </c>
      <c r="M923" s="192">
        <v>783</v>
      </c>
      <c r="N923" s="197">
        <v>1603</v>
      </c>
      <c r="O923" s="210">
        <v>1692</v>
      </c>
      <c r="P923" s="192">
        <v>890</v>
      </c>
      <c r="Q923" s="193">
        <v>1095</v>
      </c>
      <c r="R923" s="194">
        <v>1263</v>
      </c>
      <c r="S923" s="195">
        <v>1558</v>
      </c>
      <c r="T923" s="192">
        <v>393</v>
      </c>
      <c r="U923" s="196">
        <v>265</v>
      </c>
      <c r="V923" s="194">
        <v>1679</v>
      </c>
      <c r="W923" s="211">
        <v>1140</v>
      </c>
      <c r="X923" s="192">
        <v>1625</v>
      </c>
      <c r="Y923" s="196">
        <v>456</v>
      </c>
      <c r="Z923" s="194">
        <v>3332</v>
      </c>
      <c r="AA923" s="192">
        <v>3585</v>
      </c>
      <c r="AB923" s="173">
        <f t="shared" si="1456"/>
        <v>17583</v>
      </c>
      <c r="AC923" s="174">
        <f t="shared" si="1451"/>
        <v>19567</v>
      </c>
      <c r="BI923" s="138" t="s">
        <v>31</v>
      </c>
      <c r="BJ923" s="130">
        <f t="shared" ref="BJ923:CK923" si="1472">B923/B932</f>
        <v>5.4192155451601297E-2</v>
      </c>
      <c r="BK923" s="131">
        <f t="shared" si="1472"/>
        <v>0.10253657227217823</v>
      </c>
      <c r="BL923" s="132">
        <f t="shared" si="1472"/>
        <v>5.8744504152418171E-2</v>
      </c>
      <c r="BM923" s="133">
        <f t="shared" si="1472"/>
        <v>9.7758405977584062E-2</v>
      </c>
      <c r="BN923" s="130">
        <f t="shared" si="1472"/>
        <v>7.2027439024390238E-2</v>
      </c>
      <c r="BO923" s="131">
        <f t="shared" si="1472"/>
        <v>9.4493912411411959E-2</v>
      </c>
      <c r="BP923" s="132">
        <f t="shared" si="1472"/>
        <v>7.2746615796617634E-2</v>
      </c>
      <c r="BQ923" s="133">
        <f t="shared" si="1472"/>
        <v>0.10026141374666632</v>
      </c>
      <c r="BR923" s="130">
        <f t="shared" si="1472"/>
        <v>9.7188995215311005E-2</v>
      </c>
      <c r="BS923" s="131">
        <f t="shared" si="1472"/>
        <v>4.4325481798715205E-2</v>
      </c>
      <c r="BT923" s="132">
        <f t="shared" si="1472"/>
        <v>0.10381543921916593</v>
      </c>
      <c r="BU923" s="130">
        <f t="shared" si="1472"/>
        <v>5.3221859706362153E-2</v>
      </c>
      <c r="BV923" s="134">
        <f t="shared" si="1472"/>
        <v>7.2728097636223399E-2</v>
      </c>
      <c r="BW923" s="135">
        <f t="shared" si="1472"/>
        <v>6.0841423948220064E-2</v>
      </c>
      <c r="BX923" s="130">
        <f t="shared" si="1472"/>
        <v>6.8789611995671671E-2</v>
      </c>
      <c r="BY923" s="131">
        <f t="shared" si="1472"/>
        <v>8.3798882681564241E-2</v>
      </c>
      <c r="BZ923" s="132">
        <f t="shared" si="1472"/>
        <v>6.590138272893295E-2</v>
      </c>
      <c r="CA923" s="133">
        <f t="shared" si="1472"/>
        <v>8.6517103509551316E-2</v>
      </c>
      <c r="CB923" s="130">
        <f t="shared" si="1472"/>
        <v>7.6832844574780054E-2</v>
      </c>
      <c r="CC923" s="131">
        <f t="shared" si="1472"/>
        <v>5.1687146479422665E-2</v>
      </c>
      <c r="CD923" s="132">
        <f t="shared" si="1472"/>
        <v>8.7827588010671129E-2</v>
      </c>
      <c r="CE923" s="133">
        <f t="shared" si="1472"/>
        <v>5.6204703446235765E-2</v>
      </c>
      <c r="CF923" s="130">
        <f t="shared" si="1472"/>
        <v>9.1693939735921451E-2</v>
      </c>
      <c r="CG923" s="131">
        <f t="shared" si="1472"/>
        <v>5.0638534147695723E-2</v>
      </c>
      <c r="CH923" s="132">
        <f t="shared" si="1472"/>
        <v>7.6000182473427311E-2</v>
      </c>
      <c r="CI923" s="130">
        <f t="shared" si="1472"/>
        <v>8.4551886792452832E-2</v>
      </c>
      <c r="CJ923" s="136">
        <f t="shared" si="1472"/>
        <v>7.2287224857958049E-2</v>
      </c>
      <c r="CK923" s="137">
        <f t="shared" si="1472"/>
        <v>8.0617516912909845E-2</v>
      </c>
    </row>
    <row r="924" spans="1:89">
      <c r="A924" s="147" t="s">
        <v>32</v>
      </c>
      <c r="B924" s="206">
        <v>2205</v>
      </c>
      <c r="C924" s="200">
        <v>2150</v>
      </c>
      <c r="D924" s="201">
        <v>701</v>
      </c>
      <c r="E924" s="202">
        <v>1050</v>
      </c>
      <c r="F924" s="199">
        <v>383</v>
      </c>
      <c r="G924" s="203">
        <v>400</v>
      </c>
      <c r="H924" s="201">
        <v>1688</v>
      </c>
      <c r="I924" s="202">
        <v>2724</v>
      </c>
      <c r="J924" s="199">
        <v>214</v>
      </c>
      <c r="K924" s="200">
        <v>142</v>
      </c>
      <c r="L924" s="201">
        <v>507</v>
      </c>
      <c r="M924" s="199">
        <v>615</v>
      </c>
      <c r="N924" s="204">
        <v>1451</v>
      </c>
      <c r="O924" s="207">
        <v>1627</v>
      </c>
      <c r="P924" s="199">
        <v>704</v>
      </c>
      <c r="Q924" s="200">
        <v>953</v>
      </c>
      <c r="R924" s="201">
        <v>951</v>
      </c>
      <c r="S924" s="202">
        <v>1329</v>
      </c>
      <c r="T924" s="199">
        <v>246</v>
      </c>
      <c r="U924" s="203">
        <v>260</v>
      </c>
      <c r="V924" s="201">
        <v>1555</v>
      </c>
      <c r="W924" s="208">
        <v>977</v>
      </c>
      <c r="X924" s="199">
        <v>1193</v>
      </c>
      <c r="Y924" s="203">
        <v>548</v>
      </c>
      <c r="Z924" s="201">
        <v>2618</v>
      </c>
      <c r="AA924" s="199">
        <v>2871</v>
      </c>
      <c r="AB924" s="173">
        <f t="shared" si="1456"/>
        <v>14416</v>
      </c>
      <c r="AC924" s="174">
        <f t="shared" si="1451"/>
        <v>15646</v>
      </c>
      <c r="BI924" s="147" t="s">
        <v>32</v>
      </c>
      <c r="BJ924" s="130">
        <f t="shared" ref="BJ924:CK924" si="1473">B924/B932</f>
        <v>5.2896725440806043E-2</v>
      </c>
      <c r="BK924" s="131">
        <f t="shared" si="1473"/>
        <v>7.2137968057978799E-2</v>
      </c>
      <c r="BL924" s="132">
        <f t="shared" si="1473"/>
        <v>4.280654616511969E-2</v>
      </c>
      <c r="BM924" s="133">
        <f t="shared" si="1473"/>
        <v>7.2644250726442511E-2</v>
      </c>
      <c r="BN924" s="130">
        <f t="shared" si="1473"/>
        <v>4.8653455284552845E-2</v>
      </c>
      <c r="BO924" s="131">
        <f t="shared" si="1473"/>
        <v>7.2687624931855349E-2</v>
      </c>
      <c r="BP924" s="132">
        <f t="shared" si="1473"/>
        <v>6.1924501999339666E-2</v>
      </c>
      <c r="BQ924" s="133">
        <f t="shared" si="1473"/>
        <v>7.192838847667081E-2</v>
      </c>
      <c r="BR924" s="130">
        <f t="shared" si="1473"/>
        <v>6.3995215311004786E-2</v>
      </c>
      <c r="BS924" s="131">
        <f t="shared" si="1473"/>
        <v>3.0406852248394005E-2</v>
      </c>
      <c r="BT924" s="132">
        <f t="shared" si="1473"/>
        <v>7.4977817213842057E-2</v>
      </c>
      <c r="BU924" s="130">
        <f t="shared" si="1473"/>
        <v>4.1802610114192493E-2</v>
      </c>
      <c r="BV924" s="134">
        <f t="shared" si="1473"/>
        <v>6.5831858808583998E-2</v>
      </c>
      <c r="BW924" s="135">
        <f t="shared" si="1473"/>
        <v>5.8504135203164331E-2</v>
      </c>
      <c r="BX924" s="130">
        <f t="shared" si="1473"/>
        <v>5.4413356005565003E-2</v>
      </c>
      <c r="BY924" s="131">
        <f t="shared" si="1473"/>
        <v>7.2931812963954998E-2</v>
      </c>
      <c r="BZ924" s="132">
        <f t="shared" si="1473"/>
        <v>4.962170623532481E-2</v>
      </c>
      <c r="CA924" s="133">
        <f t="shared" si="1473"/>
        <v>7.3800533096401597E-2</v>
      </c>
      <c r="CB924" s="130">
        <f t="shared" si="1473"/>
        <v>4.8093841642228741E-2</v>
      </c>
      <c r="CC924" s="131">
        <f t="shared" si="1473"/>
        <v>5.071191730056563E-2</v>
      </c>
      <c r="CD924" s="132">
        <f t="shared" si="1473"/>
        <v>8.13412146257258E-2</v>
      </c>
      <c r="CE924" s="133">
        <f t="shared" si="1473"/>
        <v>4.8168416900852933E-2</v>
      </c>
      <c r="CF924" s="130">
        <f t="shared" si="1473"/>
        <v>6.7317458526125723E-2</v>
      </c>
      <c r="CG924" s="131">
        <f t="shared" si="1473"/>
        <v>6.0855080510827317E-2</v>
      </c>
      <c r="CH924" s="132">
        <f t="shared" si="1473"/>
        <v>5.9714429086264315E-2</v>
      </c>
      <c r="CI924" s="130">
        <f t="shared" si="1473"/>
        <v>6.7712264150943391E-2</v>
      </c>
      <c r="CJ924" s="136">
        <f t="shared" si="1473"/>
        <v>5.9267055312081172E-2</v>
      </c>
      <c r="CK924" s="137">
        <f t="shared" si="1473"/>
        <v>6.4462700956681523E-2</v>
      </c>
    </row>
    <row r="925" spans="1:89">
      <c r="A925" s="138" t="s">
        <v>33</v>
      </c>
      <c r="B925" s="209">
        <v>1808</v>
      </c>
      <c r="C925" s="193">
        <v>2223</v>
      </c>
      <c r="D925" s="194">
        <v>584</v>
      </c>
      <c r="E925" s="195">
        <v>1030</v>
      </c>
      <c r="F925" s="192">
        <v>308</v>
      </c>
      <c r="G925" s="196">
        <v>393</v>
      </c>
      <c r="H925" s="194">
        <v>1278</v>
      </c>
      <c r="I925" s="195">
        <v>2345</v>
      </c>
      <c r="J925" s="192">
        <v>171</v>
      </c>
      <c r="K925" s="193">
        <v>104</v>
      </c>
      <c r="L925" s="194">
        <v>401</v>
      </c>
      <c r="M925" s="192">
        <v>504</v>
      </c>
      <c r="N925" s="197">
        <v>1239</v>
      </c>
      <c r="O925" s="210">
        <v>1181</v>
      </c>
      <c r="P925" s="192">
        <v>495</v>
      </c>
      <c r="Q925" s="193">
        <v>808</v>
      </c>
      <c r="R925" s="194">
        <v>719</v>
      </c>
      <c r="S925" s="195">
        <v>1275</v>
      </c>
      <c r="T925" s="192">
        <v>212</v>
      </c>
      <c r="U925" s="196">
        <v>223</v>
      </c>
      <c r="V925" s="194">
        <v>1325</v>
      </c>
      <c r="W925" s="211">
        <v>757</v>
      </c>
      <c r="X925" s="192">
        <v>863</v>
      </c>
      <c r="Y925" s="196">
        <v>435</v>
      </c>
      <c r="Z925" s="194">
        <v>2180</v>
      </c>
      <c r="AA925" s="192">
        <v>2692</v>
      </c>
      <c r="AB925" s="173">
        <f t="shared" si="1456"/>
        <v>11583</v>
      </c>
      <c r="AC925" s="174">
        <f t="shared" si="1451"/>
        <v>13970</v>
      </c>
      <c r="BI925" s="138" t="s">
        <v>33</v>
      </c>
      <c r="BJ925" s="130">
        <f t="shared" ref="BJ925:CK925" si="1474">B925/B932</f>
        <v>4.3372915916996518E-2</v>
      </c>
      <c r="BK925" s="131">
        <f t="shared" si="1474"/>
        <v>7.4587303717621789E-2</v>
      </c>
      <c r="BL925" s="132">
        <f t="shared" si="1474"/>
        <v>3.5661944308744503E-2</v>
      </c>
      <c r="BM925" s="133">
        <f t="shared" si="1474"/>
        <v>7.1260550712605508E-2</v>
      </c>
      <c r="BN925" s="130">
        <f t="shared" si="1474"/>
        <v>3.9126016260162599E-2</v>
      </c>
      <c r="BO925" s="131">
        <f t="shared" si="1474"/>
        <v>7.1415591495547881E-2</v>
      </c>
      <c r="BP925" s="132">
        <f t="shared" si="1474"/>
        <v>4.688359807769911E-2</v>
      </c>
      <c r="BQ925" s="133">
        <f t="shared" si="1474"/>
        <v>6.1920730902273506E-2</v>
      </c>
      <c r="BR925" s="130">
        <f t="shared" si="1474"/>
        <v>5.113636363636364E-2</v>
      </c>
      <c r="BS925" s="131">
        <f t="shared" si="1474"/>
        <v>2.226980728051392E-2</v>
      </c>
      <c r="BT925" s="132">
        <f t="shared" si="1474"/>
        <v>5.9301981662230108E-2</v>
      </c>
      <c r="BU925" s="130">
        <f t="shared" si="1474"/>
        <v>3.4257748776508973E-2</v>
      </c>
      <c r="BV925" s="134">
        <f t="shared" si="1474"/>
        <v>5.6213420443718527E-2</v>
      </c>
      <c r="BW925" s="135">
        <f t="shared" si="1474"/>
        <v>4.2466738583243437E-2</v>
      </c>
      <c r="BX925" s="130">
        <f t="shared" si="1474"/>
        <v>3.8259390941412889E-2</v>
      </c>
      <c r="BY925" s="131">
        <f t="shared" si="1474"/>
        <v>6.1835157266396268E-2</v>
      </c>
      <c r="BZ925" s="132">
        <f t="shared" si="1474"/>
        <v>3.7516305765718759E-2</v>
      </c>
      <c r="CA925" s="133">
        <f t="shared" si="1474"/>
        <v>7.0801865837405595E-2</v>
      </c>
      <c r="CB925" s="130">
        <f t="shared" si="1474"/>
        <v>4.1446725317693063E-2</v>
      </c>
      <c r="CC925" s="131">
        <f t="shared" si="1474"/>
        <v>4.34952213770236E-2</v>
      </c>
      <c r="CD925" s="132">
        <f t="shared" si="1474"/>
        <v>6.9310038185907835E-2</v>
      </c>
      <c r="CE925" s="133">
        <f t="shared" si="1474"/>
        <v>3.7321895183158309E-2</v>
      </c>
      <c r="CF925" s="130">
        <f t="shared" si="1474"/>
        <v>4.8696535379753977E-2</v>
      </c>
      <c r="CG925" s="131">
        <f t="shared" si="1474"/>
        <v>4.8306496390893947E-2</v>
      </c>
      <c r="CH925" s="132">
        <f t="shared" si="1474"/>
        <v>4.9724008941197939E-2</v>
      </c>
      <c r="CI925" s="130">
        <f t="shared" si="1474"/>
        <v>6.3490566037735854E-2</v>
      </c>
      <c r="CJ925" s="136">
        <f t="shared" si="1474"/>
        <v>4.7620026476126266E-2</v>
      </c>
      <c r="CK925" s="137">
        <f t="shared" si="1474"/>
        <v>5.7557454452565569E-2</v>
      </c>
    </row>
    <row r="926" spans="1:89">
      <c r="A926" s="147" t="s">
        <v>34</v>
      </c>
      <c r="B926" s="206">
        <v>264</v>
      </c>
      <c r="C926" s="200">
        <v>1272</v>
      </c>
      <c r="D926" s="201">
        <v>101</v>
      </c>
      <c r="E926" s="202">
        <v>625</v>
      </c>
      <c r="F926" s="199">
        <v>99</v>
      </c>
      <c r="G926" s="203">
        <v>226</v>
      </c>
      <c r="H926" s="201">
        <v>403</v>
      </c>
      <c r="I926" s="202">
        <v>1755</v>
      </c>
      <c r="J926" s="199">
        <v>99</v>
      </c>
      <c r="K926" s="200">
        <v>112</v>
      </c>
      <c r="L926" s="201">
        <v>209</v>
      </c>
      <c r="M926" s="199">
        <v>254</v>
      </c>
      <c r="N926" s="204">
        <v>623</v>
      </c>
      <c r="O926" s="207">
        <v>875</v>
      </c>
      <c r="P926" s="199">
        <v>319</v>
      </c>
      <c r="Q926" s="200">
        <v>575</v>
      </c>
      <c r="R926" s="201">
        <v>409</v>
      </c>
      <c r="S926" s="202">
        <v>699</v>
      </c>
      <c r="T926" s="199">
        <v>147</v>
      </c>
      <c r="U926" s="203">
        <v>128</v>
      </c>
      <c r="V926" s="201">
        <v>1157</v>
      </c>
      <c r="W926" s="208">
        <v>471</v>
      </c>
      <c r="X926" s="199">
        <v>510</v>
      </c>
      <c r="Y926" s="203">
        <v>354</v>
      </c>
      <c r="Z926" s="201">
        <v>1553</v>
      </c>
      <c r="AA926" s="199">
        <v>1718</v>
      </c>
      <c r="AB926" s="173">
        <f t="shared" si="1456"/>
        <v>5893</v>
      </c>
      <c r="AC926" s="174">
        <f t="shared" si="1451"/>
        <v>9064</v>
      </c>
      <c r="BI926" s="147" t="s">
        <v>34</v>
      </c>
      <c r="BJ926" s="130">
        <f t="shared" ref="BJ926:CK926" si="1475">B926/B932</f>
        <v>6.3332133861101116E-3</v>
      </c>
      <c r="BK926" s="131">
        <f t="shared" si="1475"/>
        <v>4.2678835055697223E-2</v>
      </c>
      <c r="BL926" s="132">
        <f t="shared" si="1475"/>
        <v>6.1675622862725939E-3</v>
      </c>
      <c r="BM926" s="133">
        <f t="shared" si="1475"/>
        <v>4.3240625432406254E-2</v>
      </c>
      <c r="BN926" s="130">
        <f t="shared" si="1475"/>
        <v>1.2576219512195123E-2</v>
      </c>
      <c r="BO926" s="131">
        <f t="shared" si="1475"/>
        <v>4.106850808649827E-2</v>
      </c>
      <c r="BP926" s="132">
        <f t="shared" si="1475"/>
        <v>1.4784108001027184E-2</v>
      </c>
      <c r="BQ926" s="133">
        <f t="shared" si="1475"/>
        <v>4.6341527818119406E-2</v>
      </c>
      <c r="BR926" s="130">
        <f t="shared" si="1475"/>
        <v>2.9605263157894735E-2</v>
      </c>
      <c r="BS926" s="131">
        <f t="shared" si="1475"/>
        <v>2.398286937901499E-2</v>
      </c>
      <c r="BT926" s="132">
        <f t="shared" si="1475"/>
        <v>3.090801538006507E-2</v>
      </c>
      <c r="BU926" s="130">
        <f t="shared" si="1475"/>
        <v>1.7264817835780315E-2</v>
      </c>
      <c r="BV926" s="134">
        <f t="shared" si="1475"/>
        <v>2.8265505194864118E-2</v>
      </c>
      <c r="BW926" s="135">
        <f t="shared" si="1475"/>
        <v>3.1463502337288743E-2</v>
      </c>
      <c r="BX926" s="130">
        <f t="shared" si="1475"/>
        <v>2.4656051940021642E-2</v>
      </c>
      <c r="BY926" s="131">
        <f t="shared" si="1475"/>
        <v>4.4003979490319124E-2</v>
      </c>
      <c r="BZ926" s="132">
        <f t="shared" si="1475"/>
        <v>2.1340986172710671E-2</v>
      </c>
      <c r="CA926" s="133">
        <f t="shared" si="1475"/>
        <v>3.8816081741448245E-2</v>
      </c>
      <c r="CB926" s="130">
        <f t="shared" si="1475"/>
        <v>2.873900293255132E-2</v>
      </c>
      <c r="CC926" s="131">
        <f t="shared" si="1475"/>
        <v>2.4965866978740005E-2</v>
      </c>
      <c r="CD926" s="132">
        <f t="shared" si="1475"/>
        <v>6.0522048438562535E-2</v>
      </c>
      <c r="CE926" s="133">
        <f t="shared" si="1475"/>
        <v>2.3221416950155303E-2</v>
      </c>
      <c r="CF926" s="130">
        <f t="shared" si="1475"/>
        <v>2.8777790317119963E-2</v>
      </c>
      <c r="CG926" s="131">
        <f t="shared" si="1475"/>
        <v>3.9311493614658521E-2</v>
      </c>
      <c r="CH926" s="132">
        <f t="shared" si="1475"/>
        <v>3.5422654076000183E-2</v>
      </c>
      <c r="CI926" s="130">
        <f t="shared" si="1475"/>
        <v>4.0518867924528301E-2</v>
      </c>
      <c r="CJ926" s="136">
        <f t="shared" si="1475"/>
        <v>2.422730001068912E-2</v>
      </c>
      <c r="CK926" s="137">
        <f t="shared" si="1475"/>
        <v>3.7344364148751204E-2</v>
      </c>
    </row>
    <row r="927" spans="1:89">
      <c r="A927" s="138" t="s">
        <v>35</v>
      </c>
      <c r="B927" s="209">
        <v>0</v>
      </c>
      <c r="C927" s="193">
        <v>859</v>
      </c>
      <c r="D927" s="194">
        <v>4</v>
      </c>
      <c r="E927" s="195">
        <v>364</v>
      </c>
      <c r="F927" s="192">
        <v>5</v>
      </c>
      <c r="G927" s="196">
        <v>105</v>
      </c>
      <c r="H927" s="194">
        <v>27</v>
      </c>
      <c r="I927" s="195">
        <v>687</v>
      </c>
      <c r="J927" s="192">
        <v>33</v>
      </c>
      <c r="K927" s="193">
        <v>33</v>
      </c>
      <c r="L927" s="194">
        <v>44</v>
      </c>
      <c r="M927" s="192">
        <v>30</v>
      </c>
      <c r="N927" s="197">
        <v>141</v>
      </c>
      <c r="O927" s="210">
        <v>121</v>
      </c>
      <c r="P927" s="192">
        <v>51</v>
      </c>
      <c r="Q927" s="193">
        <v>85</v>
      </c>
      <c r="R927" s="194">
        <v>76</v>
      </c>
      <c r="S927" s="195">
        <v>45</v>
      </c>
      <c r="T927" s="192">
        <v>20</v>
      </c>
      <c r="U927" s="196">
        <v>5</v>
      </c>
      <c r="V927" s="194">
        <v>86</v>
      </c>
      <c r="W927" s="211">
        <v>8</v>
      </c>
      <c r="X927" s="192">
        <v>53</v>
      </c>
      <c r="Y927" s="196">
        <v>5</v>
      </c>
      <c r="Z927" s="194">
        <v>0</v>
      </c>
      <c r="AA927" s="192">
        <v>89</v>
      </c>
      <c r="AB927" s="173">
        <f t="shared" si="1456"/>
        <v>540</v>
      </c>
      <c r="AC927" s="174">
        <f t="shared" si="1451"/>
        <v>2436</v>
      </c>
      <c r="BI927" s="138" t="s">
        <v>35</v>
      </c>
      <c r="BJ927" s="130">
        <f t="shared" ref="BJ927:CK927" si="1476">B927/B932</f>
        <v>0</v>
      </c>
      <c r="BK927" s="131">
        <f t="shared" si="1476"/>
        <v>2.8821634679908736E-2</v>
      </c>
      <c r="BL927" s="132">
        <f t="shared" si="1476"/>
        <v>2.4425989252564728E-4</v>
      </c>
      <c r="BM927" s="133">
        <f t="shared" si="1476"/>
        <v>2.5183340251833403E-2</v>
      </c>
      <c r="BN927" s="130">
        <f t="shared" si="1476"/>
        <v>6.3516260162601625E-4</v>
      </c>
      <c r="BO927" s="131">
        <f t="shared" si="1476"/>
        <v>1.9080501544612029E-2</v>
      </c>
      <c r="BP927" s="132">
        <f t="shared" si="1476"/>
        <v>9.9049855093730514E-4</v>
      </c>
      <c r="BQ927" s="133">
        <f t="shared" si="1476"/>
        <v>1.8140529692904861E-2</v>
      </c>
      <c r="BR927" s="130">
        <f t="shared" si="1476"/>
        <v>9.8684210526315784E-3</v>
      </c>
      <c r="BS927" s="131">
        <f t="shared" si="1476"/>
        <v>7.0663811563169161E-3</v>
      </c>
      <c r="BT927" s="132">
        <f t="shared" si="1476"/>
        <v>6.5069506063294884E-3</v>
      </c>
      <c r="BU927" s="130">
        <f t="shared" si="1476"/>
        <v>2.0391517128874386E-3</v>
      </c>
      <c r="BV927" s="134">
        <f t="shared" si="1476"/>
        <v>6.3971689124812849E-3</v>
      </c>
      <c r="BW927" s="135">
        <f t="shared" si="1476"/>
        <v>4.3509528946422153E-3</v>
      </c>
      <c r="BX927" s="130">
        <f t="shared" si="1476"/>
        <v>3.9418766424486008E-3</v>
      </c>
      <c r="BY927" s="131">
        <f t="shared" si="1476"/>
        <v>6.5049360985689137E-3</v>
      </c>
      <c r="BZ927" s="132">
        <f t="shared" si="1476"/>
        <v>3.9655622228019832E-3</v>
      </c>
      <c r="CA927" s="133">
        <f t="shared" si="1476"/>
        <v>2.4988893824966683E-3</v>
      </c>
      <c r="CB927" s="130">
        <f t="shared" si="1476"/>
        <v>3.9100684261974585E-3</v>
      </c>
      <c r="CC927" s="131">
        <f t="shared" si="1476"/>
        <v>9.7522917885703138E-4</v>
      </c>
      <c r="CD927" s="132">
        <f t="shared" si="1476"/>
        <v>4.4986137992362816E-3</v>
      </c>
      <c r="CE927" s="133">
        <f t="shared" si="1476"/>
        <v>3.9441897155253168E-4</v>
      </c>
      <c r="CF927" s="130">
        <f t="shared" si="1476"/>
        <v>2.9906331113869768E-3</v>
      </c>
      <c r="CG927" s="131">
        <f t="shared" si="1476"/>
        <v>5.5524708495280405E-4</v>
      </c>
      <c r="CH927" s="132">
        <f t="shared" si="1476"/>
        <v>0</v>
      </c>
      <c r="CI927" s="130">
        <f t="shared" si="1476"/>
        <v>2.0990566037735847E-3</v>
      </c>
      <c r="CJ927" s="136">
        <f t="shared" si="1476"/>
        <v>2.2200478543648607E-3</v>
      </c>
      <c r="CK927" s="137">
        <f t="shared" si="1476"/>
        <v>1.0036503868750875E-2</v>
      </c>
    </row>
    <row r="928" spans="1:89">
      <c r="A928" s="147" t="s">
        <v>36</v>
      </c>
      <c r="B928" s="206">
        <v>0</v>
      </c>
      <c r="C928" s="200">
        <v>0</v>
      </c>
      <c r="D928" s="201">
        <v>0</v>
      </c>
      <c r="E928" s="202">
        <v>0</v>
      </c>
      <c r="F928" s="199">
        <v>0</v>
      </c>
      <c r="G928" s="203">
        <v>0</v>
      </c>
      <c r="H928" s="201">
        <v>0</v>
      </c>
      <c r="I928" s="202">
        <v>0</v>
      </c>
      <c r="J928" s="199">
        <v>0</v>
      </c>
      <c r="K928" s="203">
        <v>0</v>
      </c>
      <c r="L928" s="201">
        <v>0</v>
      </c>
      <c r="M928" s="199">
        <v>0</v>
      </c>
      <c r="N928" s="204">
        <v>0</v>
      </c>
      <c r="O928" s="207">
        <v>0</v>
      </c>
      <c r="P928" s="199">
        <v>0</v>
      </c>
      <c r="Q928" s="203">
        <v>0</v>
      </c>
      <c r="R928" s="201">
        <v>0</v>
      </c>
      <c r="S928" s="202">
        <v>0</v>
      </c>
      <c r="T928" s="199">
        <v>0</v>
      </c>
      <c r="U928" s="203">
        <v>0</v>
      </c>
      <c r="V928" s="201">
        <v>0</v>
      </c>
      <c r="W928" s="202">
        <v>0</v>
      </c>
      <c r="X928" s="199">
        <v>0</v>
      </c>
      <c r="Y928" s="203">
        <v>0</v>
      </c>
      <c r="Z928" s="201">
        <v>0</v>
      </c>
      <c r="AA928" s="199">
        <v>0</v>
      </c>
      <c r="AB928" s="173">
        <f t="shared" si="1456"/>
        <v>0</v>
      </c>
      <c r="AC928" s="174">
        <f t="shared" si="1451"/>
        <v>0</v>
      </c>
      <c r="BI928" s="147" t="s">
        <v>36</v>
      </c>
      <c r="BJ928" s="130">
        <f t="shared" ref="BJ928:CK928" si="1477">B928/B932</f>
        <v>0</v>
      </c>
      <c r="BK928" s="131">
        <f t="shared" si="1477"/>
        <v>0</v>
      </c>
      <c r="BL928" s="132">
        <f t="shared" si="1477"/>
        <v>0</v>
      </c>
      <c r="BM928" s="133">
        <f t="shared" si="1477"/>
        <v>0</v>
      </c>
      <c r="BN928" s="130">
        <f t="shared" si="1477"/>
        <v>0</v>
      </c>
      <c r="BO928" s="131">
        <f t="shared" si="1477"/>
        <v>0</v>
      </c>
      <c r="BP928" s="132">
        <f t="shared" si="1477"/>
        <v>0</v>
      </c>
      <c r="BQ928" s="133">
        <f t="shared" si="1477"/>
        <v>0</v>
      </c>
      <c r="BR928" s="130">
        <f t="shared" si="1477"/>
        <v>0</v>
      </c>
      <c r="BS928" s="131">
        <f t="shared" si="1477"/>
        <v>0</v>
      </c>
      <c r="BT928" s="132">
        <f t="shared" si="1477"/>
        <v>0</v>
      </c>
      <c r="BU928" s="130">
        <f t="shared" si="1477"/>
        <v>0</v>
      </c>
      <c r="BV928" s="134">
        <f t="shared" si="1477"/>
        <v>0</v>
      </c>
      <c r="BW928" s="135">
        <f t="shared" si="1477"/>
        <v>0</v>
      </c>
      <c r="BX928" s="130">
        <f t="shared" si="1477"/>
        <v>0</v>
      </c>
      <c r="BY928" s="131">
        <f t="shared" si="1477"/>
        <v>0</v>
      </c>
      <c r="BZ928" s="132">
        <f t="shared" si="1477"/>
        <v>0</v>
      </c>
      <c r="CA928" s="133">
        <f t="shared" si="1477"/>
        <v>0</v>
      </c>
      <c r="CB928" s="130">
        <f t="shared" si="1477"/>
        <v>0</v>
      </c>
      <c r="CC928" s="131">
        <f t="shared" si="1477"/>
        <v>0</v>
      </c>
      <c r="CD928" s="132">
        <f t="shared" si="1477"/>
        <v>0</v>
      </c>
      <c r="CE928" s="133">
        <f t="shared" si="1477"/>
        <v>0</v>
      </c>
      <c r="CF928" s="130">
        <f t="shared" si="1477"/>
        <v>0</v>
      </c>
      <c r="CG928" s="131">
        <f t="shared" si="1477"/>
        <v>0</v>
      </c>
      <c r="CH928" s="132">
        <f t="shared" si="1477"/>
        <v>0</v>
      </c>
      <c r="CI928" s="130">
        <f t="shared" si="1477"/>
        <v>0</v>
      </c>
      <c r="CJ928" s="136">
        <f t="shared" si="1477"/>
        <v>0</v>
      </c>
      <c r="CK928" s="137">
        <f t="shared" si="1477"/>
        <v>0</v>
      </c>
    </row>
    <row r="929" spans="1:89">
      <c r="A929" s="138" t="s">
        <v>37</v>
      </c>
      <c r="B929" s="60">
        <v>0</v>
      </c>
      <c r="C929" s="61">
        <v>0</v>
      </c>
      <c r="D929" s="140">
        <v>0</v>
      </c>
      <c r="E929" s="141">
        <v>0</v>
      </c>
      <c r="F929" s="139">
        <v>0</v>
      </c>
      <c r="G929" s="142">
        <v>0</v>
      </c>
      <c r="H929" s="140">
        <v>0</v>
      </c>
      <c r="I929" s="141">
        <v>0</v>
      </c>
      <c r="J929" s="139">
        <v>0</v>
      </c>
      <c r="K929" s="142">
        <v>0</v>
      </c>
      <c r="L929" s="140">
        <v>0</v>
      </c>
      <c r="M929" s="139">
        <v>0</v>
      </c>
      <c r="N929" s="143">
        <v>0</v>
      </c>
      <c r="O929" s="144">
        <v>0</v>
      </c>
      <c r="P929" s="139">
        <v>0</v>
      </c>
      <c r="Q929" s="142">
        <v>0</v>
      </c>
      <c r="R929" s="140">
        <v>0</v>
      </c>
      <c r="S929" s="141">
        <v>0</v>
      </c>
      <c r="T929" s="139">
        <v>0</v>
      </c>
      <c r="U929" s="142">
        <v>0</v>
      </c>
      <c r="V929" s="140">
        <v>0</v>
      </c>
      <c r="W929" s="141">
        <v>0</v>
      </c>
      <c r="X929" s="139">
        <v>0</v>
      </c>
      <c r="Y929" s="142">
        <v>0</v>
      </c>
      <c r="Z929" s="145">
        <v>0</v>
      </c>
      <c r="AA929" s="146">
        <v>0</v>
      </c>
      <c r="AB929" s="173">
        <f t="shared" si="1456"/>
        <v>0</v>
      </c>
      <c r="AC929" s="174">
        <f t="shared" si="1451"/>
        <v>0</v>
      </c>
      <c r="BI929" s="138" t="s">
        <v>37</v>
      </c>
      <c r="BJ929" s="130">
        <f t="shared" ref="BJ929:CK929" si="1478">B929/B932</f>
        <v>0</v>
      </c>
      <c r="BK929" s="131">
        <f t="shared" si="1478"/>
        <v>0</v>
      </c>
      <c r="BL929" s="132">
        <f t="shared" si="1478"/>
        <v>0</v>
      </c>
      <c r="BM929" s="133">
        <f t="shared" si="1478"/>
        <v>0</v>
      </c>
      <c r="BN929" s="130">
        <f t="shared" si="1478"/>
        <v>0</v>
      </c>
      <c r="BO929" s="131">
        <f t="shared" si="1478"/>
        <v>0</v>
      </c>
      <c r="BP929" s="132">
        <f t="shared" si="1478"/>
        <v>0</v>
      </c>
      <c r="BQ929" s="133">
        <f t="shared" si="1478"/>
        <v>0</v>
      </c>
      <c r="BR929" s="130">
        <f t="shared" si="1478"/>
        <v>0</v>
      </c>
      <c r="BS929" s="131">
        <f t="shared" si="1478"/>
        <v>0</v>
      </c>
      <c r="BT929" s="132">
        <f t="shared" si="1478"/>
        <v>0</v>
      </c>
      <c r="BU929" s="130">
        <f t="shared" si="1478"/>
        <v>0</v>
      </c>
      <c r="BV929" s="134">
        <f t="shared" si="1478"/>
        <v>0</v>
      </c>
      <c r="BW929" s="135">
        <f t="shared" si="1478"/>
        <v>0</v>
      </c>
      <c r="BX929" s="130">
        <f t="shared" si="1478"/>
        <v>0</v>
      </c>
      <c r="BY929" s="131">
        <f t="shared" si="1478"/>
        <v>0</v>
      </c>
      <c r="BZ929" s="132">
        <f t="shared" si="1478"/>
        <v>0</v>
      </c>
      <c r="CA929" s="133">
        <f t="shared" si="1478"/>
        <v>0</v>
      </c>
      <c r="CB929" s="130">
        <f t="shared" si="1478"/>
        <v>0</v>
      </c>
      <c r="CC929" s="131">
        <f t="shared" si="1478"/>
        <v>0</v>
      </c>
      <c r="CD929" s="132">
        <f t="shared" si="1478"/>
        <v>0</v>
      </c>
      <c r="CE929" s="133">
        <f t="shared" si="1478"/>
        <v>0</v>
      </c>
      <c r="CF929" s="130">
        <f t="shared" si="1478"/>
        <v>0</v>
      </c>
      <c r="CG929" s="131">
        <f t="shared" si="1478"/>
        <v>0</v>
      </c>
      <c r="CH929" s="132">
        <f t="shared" si="1478"/>
        <v>0</v>
      </c>
      <c r="CI929" s="130">
        <f t="shared" si="1478"/>
        <v>0</v>
      </c>
      <c r="CJ929" s="136">
        <f t="shared" si="1478"/>
        <v>0</v>
      </c>
      <c r="CK929" s="137">
        <f t="shared" si="1478"/>
        <v>0</v>
      </c>
    </row>
    <row r="930" spans="1:89">
      <c r="A930" s="147" t="s">
        <v>38</v>
      </c>
      <c r="B930" s="58"/>
      <c r="C930" s="59"/>
      <c r="D930" s="153"/>
      <c r="E930" s="150"/>
      <c r="F930" s="151"/>
      <c r="G930" s="152"/>
      <c r="H930" s="153"/>
      <c r="I930" s="150"/>
      <c r="J930" s="151"/>
      <c r="K930" s="152"/>
      <c r="L930" s="153"/>
      <c r="M930" s="151"/>
      <c r="N930" s="155"/>
      <c r="O930" s="154"/>
      <c r="P930" s="151"/>
      <c r="Q930" s="152"/>
      <c r="R930" s="153"/>
      <c r="S930" s="150"/>
      <c r="T930" s="151"/>
      <c r="U930" s="152"/>
      <c r="V930" s="153"/>
      <c r="W930" s="150"/>
      <c r="X930" s="151"/>
      <c r="Y930" s="152"/>
      <c r="Z930" s="149"/>
      <c r="AA930" s="148"/>
      <c r="AB930" s="173"/>
      <c r="AC930" s="174"/>
      <c r="BI930" s="147" t="s">
        <v>38</v>
      </c>
      <c r="BJ930" s="130">
        <f t="shared" ref="BJ930:CK930" si="1479">B930/B932</f>
        <v>0</v>
      </c>
      <c r="BK930" s="131">
        <f t="shared" si="1479"/>
        <v>0</v>
      </c>
      <c r="BL930" s="132">
        <f t="shared" si="1479"/>
        <v>0</v>
      </c>
      <c r="BM930" s="133">
        <f t="shared" si="1479"/>
        <v>0</v>
      </c>
      <c r="BN930" s="130">
        <f t="shared" si="1479"/>
        <v>0</v>
      </c>
      <c r="BO930" s="131">
        <f t="shared" si="1479"/>
        <v>0</v>
      </c>
      <c r="BP930" s="132">
        <f t="shared" si="1479"/>
        <v>0</v>
      </c>
      <c r="BQ930" s="133">
        <f t="shared" si="1479"/>
        <v>0</v>
      </c>
      <c r="BR930" s="130">
        <f t="shared" si="1479"/>
        <v>0</v>
      </c>
      <c r="BS930" s="131">
        <f t="shared" si="1479"/>
        <v>0</v>
      </c>
      <c r="BT930" s="132">
        <f t="shared" si="1479"/>
        <v>0</v>
      </c>
      <c r="BU930" s="130">
        <f t="shared" si="1479"/>
        <v>0</v>
      </c>
      <c r="BV930" s="134">
        <f t="shared" si="1479"/>
        <v>0</v>
      </c>
      <c r="BW930" s="135">
        <f t="shared" si="1479"/>
        <v>0</v>
      </c>
      <c r="BX930" s="130">
        <f t="shared" si="1479"/>
        <v>0</v>
      </c>
      <c r="BY930" s="131">
        <f t="shared" si="1479"/>
        <v>0</v>
      </c>
      <c r="BZ930" s="132">
        <f t="shared" si="1479"/>
        <v>0</v>
      </c>
      <c r="CA930" s="133">
        <f t="shared" si="1479"/>
        <v>0</v>
      </c>
      <c r="CB930" s="130">
        <f t="shared" si="1479"/>
        <v>0</v>
      </c>
      <c r="CC930" s="131">
        <f t="shared" si="1479"/>
        <v>0</v>
      </c>
      <c r="CD930" s="132">
        <f t="shared" si="1479"/>
        <v>0</v>
      </c>
      <c r="CE930" s="133">
        <f t="shared" si="1479"/>
        <v>0</v>
      </c>
      <c r="CF930" s="130">
        <f t="shared" si="1479"/>
        <v>0</v>
      </c>
      <c r="CG930" s="131">
        <f t="shared" si="1479"/>
        <v>0</v>
      </c>
      <c r="CH930" s="132">
        <f t="shared" si="1479"/>
        <v>0</v>
      </c>
      <c r="CI930" s="130">
        <f t="shared" si="1479"/>
        <v>0</v>
      </c>
      <c r="CJ930" s="136">
        <f t="shared" si="1479"/>
        <v>0</v>
      </c>
      <c r="CK930" s="137">
        <f t="shared" si="1479"/>
        <v>0</v>
      </c>
    </row>
    <row r="931" spans="1:89" ht="14" thickBot="1">
      <c r="A931" s="138" t="s">
        <v>39</v>
      </c>
      <c r="B931" s="60"/>
      <c r="C931" s="61"/>
      <c r="D931" s="140"/>
      <c r="E931" s="141"/>
      <c r="F931" s="139"/>
      <c r="G931" s="142"/>
      <c r="H931" s="140"/>
      <c r="I931" s="141"/>
      <c r="J931" s="139"/>
      <c r="K931" s="142"/>
      <c r="L931" s="140"/>
      <c r="M931" s="139"/>
      <c r="N931" s="143"/>
      <c r="O931" s="144"/>
      <c r="P931" s="139"/>
      <c r="Q931" s="142"/>
      <c r="R931" s="140"/>
      <c r="S931" s="141"/>
      <c r="T931" s="139"/>
      <c r="U931" s="142"/>
      <c r="V931" s="140"/>
      <c r="W931" s="141"/>
      <c r="X931" s="139"/>
      <c r="Y931" s="142"/>
      <c r="Z931" s="145"/>
      <c r="AA931" s="146"/>
      <c r="AB931" s="173"/>
      <c r="AC931" s="174"/>
      <c r="BI931" s="138" t="s">
        <v>39</v>
      </c>
      <c r="BJ931" s="130">
        <f t="shared" ref="BJ931:CK931" si="1480">B931/B932</f>
        <v>0</v>
      </c>
      <c r="BK931" s="131">
        <f t="shared" si="1480"/>
        <v>0</v>
      </c>
      <c r="BL931" s="132">
        <f t="shared" si="1480"/>
        <v>0</v>
      </c>
      <c r="BM931" s="133">
        <f t="shared" si="1480"/>
        <v>0</v>
      </c>
      <c r="BN931" s="130">
        <f t="shared" si="1480"/>
        <v>0</v>
      </c>
      <c r="BO931" s="131">
        <f t="shared" si="1480"/>
        <v>0</v>
      </c>
      <c r="BP931" s="132">
        <f t="shared" si="1480"/>
        <v>0</v>
      </c>
      <c r="BQ931" s="133">
        <f t="shared" si="1480"/>
        <v>0</v>
      </c>
      <c r="BR931" s="130">
        <f t="shared" si="1480"/>
        <v>0</v>
      </c>
      <c r="BS931" s="131">
        <f t="shared" si="1480"/>
        <v>0</v>
      </c>
      <c r="BT931" s="132">
        <f t="shared" si="1480"/>
        <v>0</v>
      </c>
      <c r="BU931" s="130">
        <f t="shared" si="1480"/>
        <v>0</v>
      </c>
      <c r="BV931" s="134">
        <f t="shared" si="1480"/>
        <v>0</v>
      </c>
      <c r="BW931" s="135">
        <f t="shared" si="1480"/>
        <v>0</v>
      </c>
      <c r="BX931" s="130">
        <f t="shared" si="1480"/>
        <v>0</v>
      </c>
      <c r="BY931" s="131">
        <f t="shared" si="1480"/>
        <v>0</v>
      </c>
      <c r="BZ931" s="132">
        <f t="shared" si="1480"/>
        <v>0</v>
      </c>
      <c r="CA931" s="133">
        <f t="shared" si="1480"/>
        <v>0</v>
      </c>
      <c r="CB931" s="130">
        <f t="shared" si="1480"/>
        <v>0</v>
      </c>
      <c r="CC931" s="131">
        <f t="shared" si="1480"/>
        <v>0</v>
      </c>
      <c r="CD931" s="132">
        <f t="shared" si="1480"/>
        <v>0</v>
      </c>
      <c r="CE931" s="133">
        <f t="shared" si="1480"/>
        <v>0</v>
      </c>
      <c r="CF931" s="130">
        <f t="shared" si="1480"/>
        <v>0</v>
      </c>
      <c r="CG931" s="131">
        <f t="shared" si="1480"/>
        <v>0</v>
      </c>
      <c r="CH931" s="132">
        <f t="shared" si="1480"/>
        <v>0</v>
      </c>
      <c r="CI931" s="130">
        <f t="shared" si="1480"/>
        <v>0</v>
      </c>
      <c r="CJ931" s="136">
        <f t="shared" si="1480"/>
        <v>0</v>
      </c>
      <c r="CK931" s="137">
        <f t="shared" si="1480"/>
        <v>0</v>
      </c>
    </row>
    <row r="932" spans="1:89" ht="15" thickTop="1" thickBot="1">
      <c r="A932" s="243" t="s">
        <v>13</v>
      </c>
      <c r="B932" s="281">
        <f>SUM(B908:B931)</f>
        <v>41685</v>
      </c>
      <c r="C932" s="276">
        <f t="shared" ref="C932" si="1481">SUM(C908:C931)</f>
        <v>29804</v>
      </c>
      <c r="D932" s="20">
        <f t="shared" ref="D932" si="1482">SUM(D908:D931)</f>
        <v>16376</v>
      </c>
      <c r="E932" s="277">
        <f t="shared" ref="E932" si="1483">SUM(E908:E931)</f>
        <v>14454</v>
      </c>
      <c r="F932" s="278">
        <f t="shared" ref="F932" si="1484">SUM(F908:F931)</f>
        <v>7872</v>
      </c>
      <c r="G932" s="279">
        <f t="shared" ref="G932" si="1485">SUM(G908:G931)</f>
        <v>5503</v>
      </c>
      <c r="H932" s="20">
        <f t="shared" ref="H932" si="1486">SUM(H908:H931)</f>
        <v>27259</v>
      </c>
      <c r="I932" s="277">
        <f t="shared" ref="I932" si="1487">SUM(I908:I931)</f>
        <v>37871</v>
      </c>
      <c r="J932" s="278">
        <f t="shared" ref="J932" si="1488">SUM(J908:J931)</f>
        <v>3344</v>
      </c>
      <c r="K932" s="279">
        <f t="shared" ref="K932" si="1489">SUM(K908:K931)</f>
        <v>4670</v>
      </c>
      <c r="L932" s="20">
        <f t="shared" ref="L932" si="1490">SUM(L908:L931)</f>
        <v>6762</v>
      </c>
      <c r="M932" s="278">
        <f t="shared" ref="M932" si="1491">SUM(M908:M931)</f>
        <v>14712</v>
      </c>
      <c r="N932" s="22">
        <f t="shared" ref="N932" si="1492">SUM(N908:N931)</f>
        <v>22041</v>
      </c>
      <c r="O932" s="21">
        <f t="shared" ref="O932" si="1493">SUM(O908:O931)</f>
        <v>27810</v>
      </c>
      <c r="P932" s="278">
        <f t="shared" ref="P932" si="1494">SUM(P908:P931)</f>
        <v>12938</v>
      </c>
      <c r="Q932" s="279">
        <f t="shared" ref="Q932" si="1495">SUM(Q908:Q931)</f>
        <v>13067</v>
      </c>
      <c r="R932" s="20">
        <f t="shared" ref="R932" si="1496">SUM(R908:R931)</f>
        <v>19165</v>
      </c>
      <c r="S932" s="277">
        <f t="shared" ref="S932" si="1497">SUM(S908:S931)</f>
        <v>18008</v>
      </c>
      <c r="T932" s="278">
        <f t="shared" ref="T932" si="1498">SUM(T908:T931)</f>
        <v>5115</v>
      </c>
      <c r="U932" s="279">
        <f t="shared" ref="U932" si="1499">SUM(U908:U931)</f>
        <v>5127</v>
      </c>
      <c r="V932" s="20">
        <f t="shared" ref="V932" si="1500">SUM(V908:V931)</f>
        <v>19117</v>
      </c>
      <c r="W932" s="277">
        <f t="shared" ref="W932" si="1501">SUM(W908:W931)</f>
        <v>20283</v>
      </c>
      <c r="X932" s="278">
        <f t="shared" ref="X932" si="1502">SUM(X908:X931)</f>
        <v>17722</v>
      </c>
      <c r="Y932" s="279">
        <f t="shared" ref="Y932" si="1503">SUM(Y908:Y931)</f>
        <v>9005</v>
      </c>
      <c r="Z932" s="20">
        <f t="shared" ref="Z932" si="1504">SUM(Z908:Z931)</f>
        <v>43842</v>
      </c>
      <c r="AA932" s="277">
        <f t="shared" ref="AA932" si="1505">SUM(AA908:AA931)</f>
        <v>42400</v>
      </c>
      <c r="AB932" s="175">
        <f>SUM(AB908:AB931)</f>
        <v>243238</v>
      </c>
      <c r="AC932" s="176">
        <f>SUM(AC908:AC931)</f>
        <v>242714</v>
      </c>
      <c r="BI932" s="242" t="s">
        <v>13</v>
      </c>
      <c r="BJ932" s="156">
        <f>SUM(BJ908:BJ931)</f>
        <v>1</v>
      </c>
      <c r="BK932" s="157">
        <f t="shared" ref="BK932:CK932" si="1506">SUM(BK908:BK931)</f>
        <v>1.0000000000000002</v>
      </c>
      <c r="BL932" s="156">
        <f t="shared" si="1506"/>
        <v>0.99999999999999989</v>
      </c>
      <c r="BM932" s="157">
        <f t="shared" si="1506"/>
        <v>1</v>
      </c>
      <c r="BN932" s="156">
        <f t="shared" si="1506"/>
        <v>1</v>
      </c>
      <c r="BO932" s="157">
        <f t="shared" si="1506"/>
        <v>1</v>
      </c>
      <c r="BP932" s="156">
        <f t="shared" si="1506"/>
        <v>1</v>
      </c>
      <c r="BQ932" s="157">
        <f t="shared" si="1506"/>
        <v>1</v>
      </c>
      <c r="BR932" s="156">
        <f t="shared" si="1506"/>
        <v>1</v>
      </c>
      <c r="BS932" s="157">
        <f t="shared" si="1506"/>
        <v>1</v>
      </c>
      <c r="BT932" s="156">
        <f t="shared" si="1506"/>
        <v>1.0000000000000002</v>
      </c>
      <c r="BU932" s="157">
        <f t="shared" si="1506"/>
        <v>1</v>
      </c>
      <c r="BV932" s="156">
        <f t="shared" si="1506"/>
        <v>1.0000000000000002</v>
      </c>
      <c r="BW932" s="157">
        <f t="shared" si="1506"/>
        <v>1</v>
      </c>
      <c r="BX932" s="156">
        <f t="shared" si="1506"/>
        <v>1</v>
      </c>
      <c r="BY932" s="157">
        <f t="shared" si="1506"/>
        <v>1</v>
      </c>
      <c r="BZ932" s="156">
        <f t="shared" si="1506"/>
        <v>0.99999999999999989</v>
      </c>
      <c r="CA932" s="157">
        <f t="shared" si="1506"/>
        <v>1</v>
      </c>
      <c r="CB932" s="156">
        <f t="shared" si="1506"/>
        <v>0.99999999999999989</v>
      </c>
      <c r="CC932" s="157">
        <f t="shared" si="1506"/>
        <v>1</v>
      </c>
      <c r="CD932" s="156">
        <f t="shared" si="1506"/>
        <v>1</v>
      </c>
      <c r="CE932" s="157">
        <f t="shared" si="1506"/>
        <v>1</v>
      </c>
      <c r="CF932" s="156">
        <f t="shared" si="1506"/>
        <v>1</v>
      </c>
      <c r="CG932" s="157">
        <f t="shared" si="1506"/>
        <v>1</v>
      </c>
      <c r="CH932" s="156">
        <f t="shared" si="1506"/>
        <v>1</v>
      </c>
      <c r="CI932" s="157">
        <f t="shared" si="1506"/>
        <v>1</v>
      </c>
      <c r="CJ932" s="156">
        <f t="shared" si="1506"/>
        <v>0.99999999999999989</v>
      </c>
      <c r="CK932" s="157">
        <f t="shared" si="1506"/>
        <v>1</v>
      </c>
    </row>
    <row r="933" spans="1:89" ht="14" thickTop="1">
      <c r="A933" s="190"/>
    </row>
    <row r="935" spans="1:89">
      <c r="A935" s="318">
        <f>+A904+1</f>
        <v>43555</v>
      </c>
      <c r="B935" s="318"/>
      <c r="C935" s="318"/>
      <c r="D935" s="318"/>
      <c r="AE935" s="246"/>
      <c r="BI935" s="317">
        <f>+BI873+2</f>
        <v>43555</v>
      </c>
      <c r="BJ935" s="317"/>
      <c r="BK935" s="317"/>
      <c r="BL935" s="317"/>
    </row>
    <row r="936" spans="1:89" ht="14" thickBot="1">
      <c r="AE936" s="246" t="s">
        <v>87</v>
      </c>
    </row>
    <row r="937" spans="1:89" ht="15" thickTop="1" thickBot="1">
      <c r="A937" s="315" t="s">
        <v>0</v>
      </c>
      <c r="B937" s="309" t="s">
        <v>1</v>
      </c>
      <c r="C937" s="310"/>
      <c r="D937" s="309" t="s">
        <v>2</v>
      </c>
      <c r="E937" s="310"/>
      <c r="F937" s="309" t="s">
        <v>3</v>
      </c>
      <c r="G937" s="310"/>
      <c r="H937" s="309" t="s">
        <v>4</v>
      </c>
      <c r="I937" s="310"/>
      <c r="J937" s="309" t="s">
        <v>5</v>
      </c>
      <c r="K937" s="310"/>
      <c r="L937" s="309" t="s">
        <v>6</v>
      </c>
      <c r="M937" s="310"/>
      <c r="N937" s="309" t="s">
        <v>7</v>
      </c>
      <c r="O937" s="310"/>
      <c r="P937" s="309" t="s">
        <v>8</v>
      </c>
      <c r="Q937" s="310"/>
      <c r="R937" s="309" t="s">
        <v>9</v>
      </c>
      <c r="S937" s="310"/>
      <c r="T937" s="309" t="s">
        <v>10</v>
      </c>
      <c r="U937" s="310"/>
      <c r="V937" s="309" t="s">
        <v>11</v>
      </c>
      <c r="W937" s="310"/>
      <c r="X937" s="309" t="s">
        <v>12</v>
      </c>
      <c r="Y937" s="310"/>
      <c r="Z937" s="311" t="s">
        <v>40</v>
      </c>
      <c r="AA937" s="312"/>
      <c r="AB937" s="313" t="s">
        <v>41</v>
      </c>
      <c r="AC937" s="314"/>
      <c r="AE937" s="315" t="s">
        <v>0</v>
      </c>
      <c r="AF937" s="309" t="s">
        <v>1</v>
      </c>
      <c r="AG937" s="310"/>
      <c r="AH937" s="309" t="s">
        <v>2</v>
      </c>
      <c r="AI937" s="310"/>
      <c r="AJ937" s="309" t="s">
        <v>3</v>
      </c>
      <c r="AK937" s="310"/>
      <c r="AL937" s="309" t="s">
        <v>4</v>
      </c>
      <c r="AM937" s="310"/>
      <c r="AN937" s="309" t="s">
        <v>5</v>
      </c>
      <c r="AO937" s="310"/>
      <c r="AP937" s="309" t="s">
        <v>6</v>
      </c>
      <c r="AQ937" s="310"/>
      <c r="AR937" s="309" t="s">
        <v>7</v>
      </c>
      <c r="AS937" s="310"/>
      <c r="AT937" s="309" t="s">
        <v>8</v>
      </c>
      <c r="AU937" s="310"/>
      <c r="AV937" s="309" t="s">
        <v>9</v>
      </c>
      <c r="AW937" s="310"/>
      <c r="AX937" s="309" t="s">
        <v>10</v>
      </c>
      <c r="AY937" s="310"/>
      <c r="AZ937" s="309" t="s">
        <v>11</v>
      </c>
      <c r="BA937" s="310"/>
      <c r="BB937" s="309" t="s">
        <v>12</v>
      </c>
      <c r="BC937" s="310"/>
      <c r="BD937" s="311" t="s">
        <v>40</v>
      </c>
      <c r="BE937" s="312"/>
      <c r="BF937" s="313" t="s">
        <v>41</v>
      </c>
      <c r="BG937" s="314"/>
      <c r="BI937" s="315" t="s">
        <v>0</v>
      </c>
      <c r="BJ937" s="309" t="s">
        <v>1</v>
      </c>
      <c r="BK937" s="310"/>
      <c r="BL937" s="309" t="s">
        <v>2</v>
      </c>
      <c r="BM937" s="310"/>
      <c r="BN937" s="309" t="s">
        <v>3</v>
      </c>
      <c r="BO937" s="310"/>
      <c r="BP937" s="309" t="s">
        <v>4</v>
      </c>
      <c r="BQ937" s="310"/>
      <c r="BR937" s="309" t="s">
        <v>5</v>
      </c>
      <c r="BS937" s="310"/>
      <c r="BT937" s="309" t="s">
        <v>6</v>
      </c>
      <c r="BU937" s="310"/>
      <c r="BV937" s="309" t="s">
        <v>7</v>
      </c>
      <c r="BW937" s="310"/>
      <c r="BX937" s="309" t="s">
        <v>8</v>
      </c>
      <c r="BY937" s="310"/>
      <c r="BZ937" s="309" t="s">
        <v>9</v>
      </c>
      <c r="CA937" s="310"/>
      <c r="CB937" s="309" t="s">
        <v>10</v>
      </c>
      <c r="CC937" s="310"/>
      <c r="CD937" s="309" t="s">
        <v>11</v>
      </c>
      <c r="CE937" s="310"/>
      <c r="CF937" s="309" t="s">
        <v>12</v>
      </c>
      <c r="CG937" s="310"/>
      <c r="CH937" s="311" t="s">
        <v>40</v>
      </c>
      <c r="CI937" s="312"/>
      <c r="CJ937" s="309" t="s">
        <v>41</v>
      </c>
      <c r="CK937" s="310"/>
    </row>
    <row r="938" spans="1:89" ht="15" thickTop="1" thickBot="1">
      <c r="A938" s="316"/>
      <c r="B938" s="117" t="s">
        <v>14</v>
      </c>
      <c r="C938" s="118" t="s">
        <v>15</v>
      </c>
      <c r="D938" s="119" t="s">
        <v>14</v>
      </c>
      <c r="E938" s="120" t="s">
        <v>15</v>
      </c>
      <c r="F938" s="117" t="s">
        <v>14</v>
      </c>
      <c r="G938" s="118" t="s">
        <v>15</v>
      </c>
      <c r="H938" s="119" t="s">
        <v>14</v>
      </c>
      <c r="I938" s="120" t="s">
        <v>15</v>
      </c>
      <c r="J938" s="117" t="s">
        <v>14</v>
      </c>
      <c r="K938" s="118" t="s">
        <v>15</v>
      </c>
      <c r="L938" s="119" t="s">
        <v>14</v>
      </c>
      <c r="M938" s="117" t="s">
        <v>15</v>
      </c>
      <c r="N938" s="121" t="s">
        <v>14</v>
      </c>
      <c r="O938" s="122" t="s">
        <v>15</v>
      </c>
      <c r="P938" s="117" t="s">
        <v>14</v>
      </c>
      <c r="Q938" s="118" t="s">
        <v>15</v>
      </c>
      <c r="R938" s="119" t="s">
        <v>14</v>
      </c>
      <c r="S938" s="120" t="s">
        <v>15</v>
      </c>
      <c r="T938" s="117" t="s">
        <v>14</v>
      </c>
      <c r="U938" s="118" t="s">
        <v>15</v>
      </c>
      <c r="V938" s="119" t="s">
        <v>14</v>
      </c>
      <c r="W938" s="120" t="s">
        <v>15</v>
      </c>
      <c r="X938" s="117" t="s">
        <v>14</v>
      </c>
      <c r="Y938" s="118" t="s">
        <v>15</v>
      </c>
      <c r="Z938" s="28" t="s">
        <v>14</v>
      </c>
      <c r="AA938" s="123" t="s">
        <v>15</v>
      </c>
      <c r="AB938" s="177" t="s">
        <v>14</v>
      </c>
      <c r="AC938" s="178" t="s">
        <v>15</v>
      </c>
      <c r="AE938" s="316"/>
      <c r="AF938" s="117" t="s">
        <v>14</v>
      </c>
      <c r="AG938" s="118" t="s">
        <v>15</v>
      </c>
      <c r="AH938" s="119" t="s">
        <v>14</v>
      </c>
      <c r="AI938" s="120" t="s">
        <v>15</v>
      </c>
      <c r="AJ938" s="117" t="s">
        <v>14</v>
      </c>
      <c r="AK938" s="118" t="s">
        <v>15</v>
      </c>
      <c r="AL938" s="119" t="s">
        <v>14</v>
      </c>
      <c r="AM938" s="120" t="s">
        <v>15</v>
      </c>
      <c r="AN938" s="117" t="s">
        <v>14</v>
      </c>
      <c r="AO938" s="118" t="s">
        <v>15</v>
      </c>
      <c r="AP938" s="119" t="s">
        <v>14</v>
      </c>
      <c r="AQ938" s="117" t="s">
        <v>15</v>
      </c>
      <c r="AR938" s="121" t="s">
        <v>14</v>
      </c>
      <c r="AS938" s="122" t="s">
        <v>15</v>
      </c>
      <c r="AT938" s="117" t="s">
        <v>14</v>
      </c>
      <c r="AU938" s="118" t="s">
        <v>15</v>
      </c>
      <c r="AV938" s="119" t="s">
        <v>14</v>
      </c>
      <c r="AW938" s="120" t="s">
        <v>15</v>
      </c>
      <c r="AX938" s="117" t="s">
        <v>14</v>
      </c>
      <c r="AY938" s="118" t="s">
        <v>15</v>
      </c>
      <c r="AZ938" s="119" t="s">
        <v>14</v>
      </c>
      <c r="BA938" s="120" t="s">
        <v>15</v>
      </c>
      <c r="BB938" s="117" t="s">
        <v>14</v>
      </c>
      <c r="BC938" s="118" t="s">
        <v>15</v>
      </c>
      <c r="BD938" s="28" t="s">
        <v>14</v>
      </c>
      <c r="BE938" s="123" t="s">
        <v>15</v>
      </c>
      <c r="BF938" s="177" t="s">
        <v>14</v>
      </c>
      <c r="BG938" s="178" t="s">
        <v>15</v>
      </c>
      <c r="BI938" s="316"/>
      <c r="BJ938" s="117" t="s">
        <v>14</v>
      </c>
      <c r="BK938" s="118" t="s">
        <v>15</v>
      </c>
      <c r="BL938" s="119" t="s">
        <v>14</v>
      </c>
      <c r="BM938" s="120" t="s">
        <v>15</v>
      </c>
      <c r="BN938" s="117" t="s">
        <v>14</v>
      </c>
      <c r="BO938" s="118" t="s">
        <v>15</v>
      </c>
      <c r="BP938" s="119" t="s">
        <v>14</v>
      </c>
      <c r="BQ938" s="120" t="s">
        <v>15</v>
      </c>
      <c r="BR938" s="117" t="s">
        <v>14</v>
      </c>
      <c r="BS938" s="118" t="s">
        <v>15</v>
      </c>
      <c r="BT938" s="119" t="s">
        <v>14</v>
      </c>
      <c r="BU938" s="117" t="s">
        <v>15</v>
      </c>
      <c r="BV938" s="121" t="s">
        <v>14</v>
      </c>
      <c r="BW938" s="122" t="s">
        <v>15</v>
      </c>
      <c r="BX938" s="117" t="s">
        <v>14</v>
      </c>
      <c r="BY938" s="118" t="s">
        <v>15</v>
      </c>
      <c r="BZ938" s="119" t="s">
        <v>14</v>
      </c>
      <c r="CA938" s="120" t="s">
        <v>15</v>
      </c>
      <c r="CB938" s="117" t="s">
        <v>14</v>
      </c>
      <c r="CC938" s="118" t="s">
        <v>15</v>
      </c>
      <c r="CD938" s="119" t="s">
        <v>14</v>
      </c>
      <c r="CE938" s="120" t="s">
        <v>15</v>
      </c>
      <c r="CF938" s="117" t="s">
        <v>14</v>
      </c>
      <c r="CG938" s="118" t="s">
        <v>15</v>
      </c>
      <c r="CH938" s="28" t="s">
        <v>14</v>
      </c>
      <c r="CI938" s="123" t="s">
        <v>15</v>
      </c>
      <c r="CJ938" s="121" t="s">
        <v>14</v>
      </c>
      <c r="CK938" s="122" t="s">
        <v>15</v>
      </c>
    </row>
    <row r="939" spans="1:89" ht="14" thickTop="1">
      <c r="A939" s="126" t="s">
        <v>16</v>
      </c>
      <c r="B939" s="127"/>
      <c r="C939" s="189"/>
      <c r="D939" s="128"/>
      <c r="E939" s="181"/>
      <c r="F939" s="127"/>
      <c r="G939" s="129"/>
      <c r="H939" s="128"/>
      <c r="I939" s="181"/>
      <c r="J939" s="127"/>
      <c r="K939" s="129"/>
      <c r="L939" s="128"/>
      <c r="M939" s="127"/>
      <c r="N939" s="180"/>
      <c r="O939" s="182"/>
      <c r="P939" s="127"/>
      <c r="Q939" s="129"/>
      <c r="R939" s="128"/>
      <c r="S939" s="181"/>
      <c r="T939" s="127"/>
      <c r="U939" s="129"/>
      <c r="V939" s="128"/>
      <c r="W939" s="181"/>
      <c r="X939" s="127"/>
      <c r="Y939" s="129"/>
      <c r="Z939" s="187"/>
      <c r="AA939" s="188"/>
      <c r="AB939" s="171">
        <f>B939+D939+F939+H939+J939+L939+N939+P939+R939+T939+V939+X939+Z939</f>
        <v>0</v>
      </c>
      <c r="AC939" s="172">
        <f>C939+E939+G939+I939+K939+M939+O939+Q939+S939+U939+W939+Y939+AA939</f>
        <v>0</v>
      </c>
      <c r="AE939" s="254" t="str">
        <f>$AE$9</f>
        <v>07:00 - 07:59</v>
      </c>
      <c r="AF939" s="127">
        <f>SUMIF($A$9:$A$32,$AE939,B$939:B$962)</f>
        <v>1323</v>
      </c>
      <c r="AG939" s="189">
        <f t="shared" ref="AG939:BE941" si="1507">SUMIF($A$9:$A$32,$AE939,C$939:C$962)</f>
        <v>505</v>
      </c>
      <c r="AH939" s="128">
        <f t="shared" si="1507"/>
        <v>515</v>
      </c>
      <c r="AI939" s="181">
        <f t="shared" si="1507"/>
        <v>325</v>
      </c>
      <c r="AJ939" s="127">
        <f t="shared" si="1507"/>
        <v>246</v>
      </c>
      <c r="AK939" s="129">
        <f t="shared" si="1507"/>
        <v>135</v>
      </c>
      <c r="AL939" s="128">
        <f t="shared" si="1507"/>
        <v>823</v>
      </c>
      <c r="AM939" s="181">
        <f t="shared" si="1507"/>
        <v>823</v>
      </c>
      <c r="AN939" s="127">
        <f t="shared" si="1507"/>
        <v>61</v>
      </c>
      <c r="AO939" s="129">
        <f t="shared" si="1507"/>
        <v>119</v>
      </c>
      <c r="AP939" s="128">
        <f t="shared" si="1507"/>
        <v>111</v>
      </c>
      <c r="AQ939" s="127">
        <f t="shared" si="1507"/>
        <v>343</v>
      </c>
      <c r="AR939" s="180">
        <f t="shared" si="1507"/>
        <v>585</v>
      </c>
      <c r="AS939" s="182">
        <f t="shared" si="1507"/>
        <v>640</v>
      </c>
      <c r="AT939" s="127">
        <f t="shared" si="1507"/>
        <v>335</v>
      </c>
      <c r="AU939" s="129">
        <f t="shared" si="1507"/>
        <v>307</v>
      </c>
      <c r="AV939" s="128">
        <f t="shared" si="1507"/>
        <v>664</v>
      </c>
      <c r="AW939" s="181">
        <f t="shared" si="1507"/>
        <v>513</v>
      </c>
      <c r="AX939" s="127">
        <f t="shared" si="1507"/>
        <v>117</v>
      </c>
      <c r="AY939" s="129">
        <f t="shared" si="1507"/>
        <v>125</v>
      </c>
      <c r="AZ939" s="128">
        <f t="shared" si="1507"/>
        <v>339</v>
      </c>
      <c r="BA939" s="181">
        <f t="shared" si="1507"/>
        <v>433</v>
      </c>
      <c r="BB939" s="127">
        <f t="shared" si="1507"/>
        <v>474</v>
      </c>
      <c r="BC939" s="129">
        <f t="shared" si="1507"/>
        <v>276</v>
      </c>
      <c r="BD939" s="187">
        <f t="shared" si="1507"/>
        <v>1449</v>
      </c>
      <c r="BE939" s="188">
        <f t="shared" si="1507"/>
        <v>1317</v>
      </c>
      <c r="BF939" s="171">
        <f t="shared" ref="BF939:BG941" si="1508">SUMIF($A$9:$A$32,$AE939,AB$908:AB$931)</f>
        <v>13978</v>
      </c>
      <c r="BG939" s="172">
        <f t="shared" si="1508"/>
        <v>13125</v>
      </c>
      <c r="BI939" s="126" t="s">
        <v>16</v>
      </c>
      <c r="BJ939" s="130">
        <f t="shared" ref="BJ939:CK939" si="1509">B939/B963</f>
        <v>0</v>
      </c>
      <c r="BK939" s="131">
        <f t="shared" si="1509"/>
        <v>0</v>
      </c>
      <c r="BL939" s="132">
        <f t="shared" si="1509"/>
        <v>0</v>
      </c>
      <c r="BM939" s="133">
        <f t="shared" si="1509"/>
        <v>0</v>
      </c>
      <c r="BN939" s="130">
        <f t="shared" si="1509"/>
        <v>0</v>
      </c>
      <c r="BO939" s="131">
        <f t="shared" si="1509"/>
        <v>0</v>
      </c>
      <c r="BP939" s="132">
        <f t="shared" si="1509"/>
        <v>0</v>
      </c>
      <c r="BQ939" s="133">
        <f t="shared" si="1509"/>
        <v>0</v>
      </c>
      <c r="BR939" s="130">
        <f t="shared" si="1509"/>
        <v>0</v>
      </c>
      <c r="BS939" s="131">
        <f t="shared" si="1509"/>
        <v>0</v>
      </c>
      <c r="BT939" s="132">
        <f t="shared" si="1509"/>
        <v>0</v>
      </c>
      <c r="BU939" s="130">
        <f t="shared" si="1509"/>
        <v>0</v>
      </c>
      <c r="BV939" s="134">
        <f t="shared" si="1509"/>
        <v>0</v>
      </c>
      <c r="BW939" s="135">
        <f t="shared" si="1509"/>
        <v>0</v>
      </c>
      <c r="BX939" s="130">
        <f t="shared" si="1509"/>
        <v>0</v>
      </c>
      <c r="BY939" s="131">
        <f t="shared" si="1509"/>
        <v>0</v>
      </c>
      <c r="BZ939" s="132">
        <f t="shared" si="1509"/>
        <v>0</v>
      </c>
      <c r="CA939" s="133">
        <f t="shared" si="1509"/>
        <v>0</v>
      </c>
      <c r="CB939" s="130">
        <f t="shared" si="1509"/>
        <v>0</v>
      </c>
      <c r="CC939" s="131">
        <f t="shared" si="1509"/>
        <v>0</v>
      </c>
      <c r="CD939" s="132">
        <f t="shared" si="1509"/>
        <v>0</v>
      </c>
      <c r="CE939" s="133">
        <f t="shared" si="1509"/>
        <v>0</v>
      </c>
      <c r="CF939" s="130">
        <f t="shared" si="1509"/>
        <v>0</v>
      </c>
      <c r="CG939" s="131">
        <f t="shared" si="1509"/>
        <v>0</v>
      </c>
      <c r="CH939" s="132">
        <f t="shared" si="1509"/>
        <v>0</v>
      </c>
      <c r="CI939" s="130">
        <f t="shared" si="1509"/>
        <v>0</v>
      </c>
      <c r="CJ939" s="136">
        <f t="shared" si="1509"/>
        <v>0</v>
      </c>
      <c r="CK939" s="137">
        <f t="shared" si="1509"/>
        <v>0</v>
      </c>
    </row>
    <row r="940" spans="1:89">
      <c r="A940" s="138" t="s">
        <v>17</v>
      </c>
      <c r="B940" s="192">
        <v>163</v>
      </c>
      <c r="C940" s="193">
        <v>0</v>
      </c>
      <c r="D940" s="194">
        <v>62</v>
      </c>
      <c r="E940" s="195">
        <v>0</v>
      </c>
      <c r="F940" s="192">
        <v>31</v>
      </c>
      <c r="G940" s="196">
        <v>0</v>
      </c>
      <c r="H940" s="194">
        <v>108</v>
      </c>
      <c r="I940" s="195">
        <v>9</v>
      </c>
      <c r="J940" s="192">
        <v>1</v>
      </c>
      <c r="K940" s="196">
        <v>2</v>
      </c>
      <c r="L940" s="194">
        <v>4</v>
      </c>
      <c r="M940" s="192">
        <v>3</v>
      </c>
      <c r="N940" s="197">
        <v>21</v>
      </c>
      <c r="O940" s="198">
        <v>2</v>
      </c>
      <c r="P940" s="192">
        <v>7</v>
      </c>
      <c r="Q940" s="196">
        <v>6</v>
      </c>
      <c r="R940" s="194">
        <v>6</v>
      </c>
      <c r="S940" s="195">
        <v>7</v>
      </c>
      <c r="T940" s="192">
        <v>0</v>
      </c>
      <c r="U940" s="196">
        <v>0</v>
      </c>
      <c r="V940" s="194">
        <v>0</v>
      </c>
      <c r="W940" s="195">
        <v>0</v>
      </c>
      <c r="X940" s="192">
        <v>0</v>
      </c>
      <c r="Y940" s="196">
        <v>0</v>
      </c>
      <c r="Z940" s="194">
        <v>0</v>
      </c>
      <c r="AA940" s="192">
        <v>0</v>
      </c>
      <c r="AB940" s="173">
        <f>B940+D940+F940+H940+J940+L940+N940+P940+R940+T940+V940+X940+Z940</f>
        <v>403</v>
      </c>
      <c r="AC940" s="174">
        <f t="shared" ref="AC940:AC959" si="1510">C940+E940+G940+I940+K940+M940+O940+Q940+S940+U940+W940+Y940+AA940</f>
        <v>29</v>
      </c>
      <c r="AE940" s="255" t="str">
        <f>$AE$10</f>
        <v>08:00 - 08:59</v>
      </c>
      <c r="AF940" s="127">
        <f>SUMIF($A$9:$A$32,$AE940,B$939:B$962)</f>
        <v>2144</v>
      </c>
      <c r="AG940" s="193">
        <f t="shared" si="1507"/>
        <v>594</v>
      </c>
      <c r="AH940" s="194">
        <f t="shared" si="1507"/>
        <v>774</v>
      </c>
      <c r="AI940" s="195">
        <f t="shared" si="1507"/>
        <v>516</v>
      </c>
      <c r="AJ940" s="192">
        <f t="shared" si="1507"/>
        <v>313</v>
      </c>
      <c r="AK940" s="196">
        <f t="shared" si="1507"/>
        <v>176</v>
      </c>
      <c r="AL940" s="194">
        <f t="shared" si="1507"/>
        <v>1052</v>
      </c>
      <c r="AM940" s="195">
        <f t="shared" si="1507"/>
        <v>1073</v>
      </c>
      <c r="AN940" s="192">
        <f t="shared" si="1507"/>
        <v>94</v>
      </c>
      <c r="AO940" s="196">
        <f t="shared" si="1507"/>
        <v>189</v>
      </c>
      <c r="AP940" s="194">
        <f t="shared" si="1507"/>
        <v>115</v>
      </c>
      <c r="AQ940" s="192">
        <f t="shared" si="1507"/>
        <v>551</v>
      </c>
      <c r="AR940" s="197">
        <f t="shared" si="1507"/>
        <v>665</v>
      </c>
      <c r="AS940" s="198">
        <f t="shared" si="1507"/>
        <v>1089</v>
      </c>
      <c r="AT940" s="192">
        <f t="shared" si="1507"/>
        <v>432</v>
      </c>
      <c r="AU940" s="196">
        <f t="shared" si="1507"/>
        <v>416</v>
      </c>
      <c r="AV940" s="194">
        <f t="shared" si="1507"/>
        <v>878</v>
      </c>
      <c r="AW940" s="195">
        <f t="shared" si="1507"/>
        <v>587</v>
      </c>
      <c r="AX940" s="192">
        <f t="shared" si="1507"/>
        <v>131</v>
      </c>
      <c r="AY940" s="196">
        <f t="shared" si="1507"/>
        <v>178</v>
      </c>
      <c r="AZ940" s="194">
        <f t="shared" si="1507"/>
        <v>340</v>
      </c>
      <c r="BA940" s="195">
        <f t="shared" si="1507"/>
        <v>817</v>
      </c>
      <c r="BB940" s="192">
        <f t="shared" si="1507"/>
        <v>451</v>
      </c>
      <c r="BC940" s="196">
        <f t="shared" si="1507"/>
        <v>311</v>
      </c>
      <c r="BD940" s="194">
        <f t="shared" si="1507"/>
        <v>1775</v>
      </c>
      <c r="BE940" s="192">
        <f t="shared" si="1507"/>
        <v>1582</v>
      </c>
      <c r="BF940" s="173">
        <f t="shared" si="1508"/>
        <v>14757</v>
      </c>
      <c r="BG940" s="174">
        <f t="shared" si="1508"/>
        <v>14275</v>
      </c>
      <c r="BI940" s="138" t="s">
        <v>17</v>
      </c>
      <c r="BJ940" s="130">
        <f t="shared" ref="BJ940:CK940" si="1511">B940/B963</f>
        <v>5.2126638951071318E-3</v>
      </c>
      <c r="BK940" s="131">
        <f t="shared" si="1511"/>
        <v>0</v>
      </c>
      <c r="BL940" s="132">
        <f t="shared" si="1511"/>
        <v>5.9398352174746122E-3</v>
      </c>
      <c r="BM940" s="133">
        <f t="shared" si="1511"/>
        <v>0</v>
      </c>
      <c r="BN940" s="130">
        <f t="shared" si="1511"/>
        <v>5.3772766695576752E-3</v>
      </c>
      <c r="BO940" s="131">
        <f t="shared" si="1511"/>
        <v>0</v>
      </c>
      <c r="BP940" s="132">
        <f t="shared" si="1511"/>
        <v>4.9893744802734915E-3</v>
      </c>
      <c r="BQ940" s="133">
        <f t="shared" si="1511"/>
        <v>3.6583878704117719E-4</v>
      </c>
      <c r="BR940" s="130">
        <f t="shared" si="1511"/>
        <v>4.8851978505129456E-4</v>
      </c>
      <c r="BS940" s="131">
        <f t="shared" si="1511"/>
        <v>6.8259385665529011E-4</v>
      </c>
      <c r="BT940" s="132">
        <f t="shared" si="1511"/>
        <v>1.1046672190002762E-3</v>
      </c>
      <c r="BU940" s="130">
        <f t="shared" si="1511"/>
        <v>3.3444816053511704E-4</v>
      </c>
      <c r="BV940" s="134">
        <f t="shared" si="1511"/>
        <v>1.430420271098699E-3</v>
      </c>
      <c r="BW940" s="135">
        <f t="shared" si="1511"/>
        <v>1.080613788631943E-4</v>
      </c>
      <c r="BX940" s="130">
        <f t="shared" si="1511"/>
        <v>8.4256138661531054E-4</v>
      </c>
      <c r="BY940" s="131">
        <f t="shared" si="1511"/>
        <v>6.3078216989066445E-4</v>
      </c>
      <c r="BZ940" s="132">
        <f t="shared" si="1511"/>
        <v>4.4769437397403371E-4</v>
      </c>
      <c r="CA940" s="133">
        <f t="shared" si="1511"/>
        <v>4.6945208235530815E-4</v>
      </c>
      <c r="CB940" s="130">
        <f t="shared" si="1511"/>
        <v>0</v>
      </c>
      <c r="CC940" s="131">
        <f t="shared" si="1511"/>
        <v>0</v>
      </c>
      <c r="CD940" s="132">
        <f t="shared" si="1511"/>
        <v>0</v>
      </c>
      <c r="CE940" s="133">
        <f t="shared" si="1511"/>
        <v>0</v>
      </c>
      <c r="CF940" s="130">
        <f t="shared" si="1511"/>
        <v>0</v>
      </c>
      <c r="CG940" s="131">
        <f t="shared" si="1511"/>
        <v>0</v>
      </c>
      <c r="CH940" s="132">
        <f t="shared" si="1511"/>
        <v>0</v>
      </c>
      <c r="CI940" s="130">
        <f t="shared" si="1511"/>
        <v>0</v>
      </c>
      <c r="CJ940" s="136">
        <f t="shared" si="1511"/>
        <v>2.442809169929807E-3</v>
      </c>
      <c r="CK940" s="137">
        <f t="shared" si="1511"/>
        <v>1.760627511929769E-4</v>
      </c>
    </row>
    <row r="941" spans="1:89" ht="14" thickBot="1">
      <c r="A941" s="147" t="s">
        <v>18</v>
      </c>
      <c r="B941" s="199">
        <v>778</v>
      </c>
      <c r="C941" s="200">
        <v>0</v>
      </c>
      <c r="D941" s="201">
        <v>270</v>
      </c>
      <c r="E941" s="202">
        <v>32</v>
      </c>
      <c r="F941" s="199">
        <v>117</v>
      </c>
      <c r="G941" s="203">
        <v>10</v>
      </c>
      <c r="H941" s="201">
        <v>493</v>
      </c>
      <c r="I941" s="202">
        <v>128</v>
      </c>
      <c r="J941" s="199">
        <v>22</v>
      </c>
      <c r="K941" s="203">
        <v>16</v>
      </c>
      <c r="L941" s="201">
        <v>31</v>
      </c>
      <c r="M941" s="199">
        <v>140</v>
      </c>
      <c r="N941" s="204">
        <v>212</v>
      </c>
      <c r="O941" s="205">
        <v>210</v>
      </c>
      <c r="P941" s="199">
        <v>91</v>
      </c>
      <c r="Q941" s="203">
        <v>104</v>
      </c>
      <c r="R941" s="201">
        <v>182</v>
      </c>
      <c r="S941" s="202">
        <v>154</v>
      </c>
      <c r="T941" s="199">
        <v>31</v>
      </c>
      <c r="U941" s="203">
        <v>93</v>
      </c>
      <c r="V941" s="201">
        <v>71</v>
      </c>
      <c r="W941" s="202">
        <v>204</v>
      </c>
      <c r="X941" s="199">
        <v>141</v>
      </c>
      <c r="Y941" s="203">
        <v>171</v>
      </c>
      <c r="Z941" s="201">
        <v>529</v>
      </c>
      <c r="AA941" s="199">
        <v>343</v>
      </c>
      <c r="AB941" s="173">
        <f>B941+D941+F941+H941+J941+L941+N941+P941+R941+T941+V941+X941+Z941</f>
        <v>2968</v>
      </c>
      <c r="AC941" s="174">
        <f t="shared" si="1510"/>
        <v>1605</v>
      </c>
      <c r="AE941" s="254" t="str">
        <f>$AE$11</f>
        <v>09:00 - 09:59</v>
      </c>
      <c r="AF941" s="127">
        <f>SUMIF($A$9:$A$32,$AE941,B$939:B$962)</f>
        <v>2202</v>
      </c>
      <c r="AG941" s="200">
        <f t="shared" si="1507"/>
        <v>1001</v>
      </c>
      <c r="AH941" s="201">
        <f t="shared" si="1507"/>
        <v>751</v>
      </c>
      <c r="AI941" s="202">
        <f t="shared" si="1507"/>
        <v>468</v>
      </c>
      <c r="AJ941" s="199">
        <f t="shared" si="1507"/>
        <v>365</v>
      </c>
      <c r="AK941" s="203">
        <f t="shared" si="1507"/>
        <v>220</v>
      </c>
      <c r="AL941" s="201">
        <f t="shared" si="1507"/>
        <v>1315</v>
      </c>
      <c r="AM941" s="202">
        <f t="shared" si="1507"/>
        <v>1283</v>
      </c>
      <c r="AN941" s="199">
        <f t="shared" si="1507"/>
        <v>138</v>
      </c>
      <c r="AO941" s="203">
        <f t="shared" si="1507"/>
        <v>341</v>
      </c>
      <c r="AP941" s="201">
        <f t="shared" si="1507"/>
        <v>97</v>
      </c>
      <c r="AQ941" s="199">
        <f t="shared" si="1507"/>
        <v>685</v>
      </c>
      <c r="AR941" s="204">
        <f t="shared" si="1507"/>
        <v>836</v>
      </c>
      <c r="AS941" s="205">
        <f t="shared" si="1507"/>
        <v>1445</v>
      </c>
      <c r="AT941" s="199">
        <f t="shared" si="1507"/>
        <v>495</v>
      </c>
      <c r="AU941" s="203">
        <f t="shared" si="1507"/>
        <v>514</v>
      </c>
      <c r="AV941" s="201">
        <f t="shared" si="1507"/>
        <v>1024</v>
      </c>
      <c r="AW941" s="202">
        <f t="shared" si="1507"/>
        <v>815</v>
      </c>
      <c r="AX941" s="199">
        <f t="shared" si="1507"/>
        <v>109</v>
      </c>
      <c r="AY941" s="203">
        <f t="shared" si="1507"/>
        <v>132</v>
      </c>
      <c r="AZ941" s="201">
        <f t="shared" si="1507"/>
        <v>338</v>
      </c>
      <c r="BA941" s="202">
        <f t="shared" si="1507"/>
        <v>1255</v>
      </c>
      <c r="BB941" s="199">
        <f t="shared" si="1507"/>
        <v>453</v>
      </c>
      <c r="BC941" s="203">
        <f t="shared" si="1507"/>
        <v>374</v>
      </c>
      <c r="BD941" s="201">
        <f t="shared" si="1507"/>
        <v>1962</v>
      </c>
      <c r="BE941" s="199">
        <f t="shared" si="1507"/>
        <v>1796</v>
      </c>
      <c r="BF941" s="173">
        <f t="shared" si="1508"/>
        <v>14456</v>
      </c>
      <c r="BG941" s="174">
        <f t="shared" si="1508"/>
        <v>15051</v>
      </c>
      <c r="BI941" s="147" t="s">
        <v>18</v>
      </c>
      <c r="BJ941" s="130">
        <f t="shared" ref="BJ941:CK941" si="1512">B941/B963</f>
        <v>2.4880076750879436E-2</v>
      </c>
      <c r="BK941" s="131">
        <f t="shared" si="1512"/>
        <v>0</v>
      </c>
      <c r="BL941" s="132">
        <f t="shared" si="1512"/>
        <v>2.5867024334163633E-2</v>
      </c>
      <c r="BM941" s="133">
        <f t="shared" si="1512"/>
        <v>3.5734226689000557E-3</v>
      </c>
      <c r="BN941" s="130">
        <f t="shared" si="1512"/>
        <v>2.0294882914137034E-2</v>
      </c>
      <c r="BO941" s="131">
        <f t="shared" si="1512"/>
        <v>3.1026993484331369E-3</v>
      </c>
      <c r="BP941" s="132">
        <f t="shared" si="1512"/>
        <v>2.27755705442114E-2</v>
      </c>
      <c r="BQ941" s="133">
        <f t="shared" si="1512"/>
        <v>5.2030405268078533E-3</v>
      </c>
      <c r="BR941" s="130">
        <f t="shared" si="1512"/>
        <v>1.074743527112848E-2</v>
      </c>
      <c r="BS941" s="131">
        <f t="shared" si="1512"/>
        <v>5.4607508532423209E-3</v>
      </c>
      <c r="BT941" s="132">
        <f t="shared" si="1512"/>
        <v>8.5611709472521395E-3</v>
      </c>
      <c r="BU941" s="130">
        <f t="shared" si="1512"/>
        <v>1.560758082497213E-2</v>
      </c>
      <c r="BV941" s="134">
        <f t="shared" si="1512"/>
        <v>1.444043321299639E-2</v>
      </c>
      <c r="BW941" s="135">
        <f t="shared" si="1512"/>
        <v>1.1346444780635401E-2</v>
      </c>
      <c r="BX941" s="130">
        <f t="shared" si="1512"/>
        <v>1.0953298025999036E-2</v>
      </c>
      <c r="BY941" s="131">
        <f t="shared" si="1512"/>
        <v>1.0933557611438183E-2</v>
      </c>
      <c r="BZ941" s="132">
        <f t="shared" si="1512"/>
        <v>1.3580062677212356E-2</v>
      </c>
      <c r="CA941" s="133">
        <f t="shared" si="1512"/>
        <v>1.032794581181678E-2</v>
      </c>
      <c r="CB941" s="130">
        <f t="shared" si="1512"/>
        <v>1.5166340508806261E-2</v>
      </c>
      <c r="CC941" s="131">
        <f t="shared" si="1512"/>
        <v>3.3622559652928416E-2</v>
      </c>
      <c r="CD941" s="132">
        <f t="shared" si="1512"/>
        <v>6.2247939680869719E-3</v>
      </c>
      <c r="CE941" s="133">
        <f t="shared" si="1512"/>
        <v>1.4098134070490671E-2</v>
      </c>
      <c r="CF941" s="130">
        <f t="shared" si="1512"/>
        <v>1.6244239631336404E-2</v>
      </c>
      <c r="CG941" s="131">
        <f t="shared" si="1512"/>
        <v>2.9096477794793262E-2</v>
      </c>
      <c r="CH941" s="132">
        <f t="shared" si="1512"/>
        <v>1.670561485504958E-2</v>
      </c>
      <c r="CI941" s="130">
        <f t="shared" si="1512"/>
        <v>1.1036036036036036E-2</v>
      </c>
      <c r="CJ941" s="136">
        <f t="shared" si="1512"/>
        <v>1.7990713688217537E-2</v>
      </c>
      <c r="CK941" s="137">
        <f t="shared" si="1512"/>
        <v>9.7441626091285503E-3</v>
      </c>
    </row>
    <row r="942" spans="1:89" ht="15" thickTop="1" thickBot="1">
      <c r="A942" s="138" t="s">
        <v>19</v>
      </c>
      <c r="B942" s="192">
        <v>1043</v>
      </c>
      <c r="C942" s="193">
        <v>258</v>
      </c>
      <c r="D942" s="194">
        <v>402</v>
      </c>
      <c r="E942" s="195">
        <v>232</v>
      </c>
      <c r="F942" s="192">
        <v>185</v>
      </c>
      <c r="G942" s="196">
        <v>89</v>
      </c>
      <c r="H942" s="194">
        <v>660</v>
      </c>
      <c r="I942" s="195">
        <v>545</v>
      </c>
      <c r="J942" s="192">
        <v>37</v>
      </c>
      <c r="K942" s="196">
        <v>74</v>
      </c>
      <c r="L942" s="194">
        <v>99</v>
      </c>
      <c r="M942" s="192">
        <v>255</v>
      </c>
      <c r="N942" s="197">
        <v>432</v>
      </c>
      <c r="O942" s="198">
        <v>500</v>
      </c>
      <c r="P942" s="192">
        <v>297</v>
      </c>
      <c r="Q942" s="196">
        <v>237</v>
      </c>
      <c r="R942" s="194">
        <v>450</v>
      </c>
      <c r="S942" s="195">
        <v>376</v>
      </c>
      <c r="T942" s="192">
        <v>98</v>
      </c>
      <c r="U942" s="196">
        <v>139</v>
      </c>
      <c r="V942" s="194">
        <v>258</v>
      </c>
      <c r="W942" s="195">
        <v>453</v>
      </c>
      <c r="X942" s="192">
        <v>329</v>
      </c>
      <c r="Y942" s="196">
        <v>262</v>
      </c>
      <c r="Z942" s="194">
        <v>987</v>
      </c>
      <c r="AA942" s="192">
        <v>944</v>
      </c>
      <c r="AB942" s="173">
        <f>B942+D942+F942+H942+J942+L942+N942+P942+R942+T942+V942+X942+Z942</f>
        <v>5277</v>
      </c>
      <c r="AC942" s="174">
        <f t="shared" si="1510"/>
        <v>4364</v>
      </c>
      <c r="AE942" s="253" t="s">
        <v>13</v>
      </c>
      <c r="AF942" s="20">
        <f t="shared" ref="AF942:BG942" si="1513">SUM(AF939:AF941)</f>
        <v>5669</v>
      </c>
      <c r="AG942" s="21">
        <f t="shared" si="1513"/>
        <v>2100</v>
      </c>
      <c r="AH942" s="20">
        <f t="shared" si="1513"/>
        <v>2040</v>
      </c>
      <c r="AI942" s="21">
        <f t="shared" si="1513"/>
        <v>1309</v>
      </c>
      <c r="AJ942" s="20">
        <f t="shared" si="1513"/>
        <v>924</v>
      </c>
      <c r="AK942" s="21">
        <f t="shared" si="1513"/>
        <v>531</v>
      </c>
      <c r="AL942" s="20">
        <f t="shared" si="1513"/>
        <v>3190</v>
      </c>
      <c r="AM942" s="21">
        <f t="shared" si="1513"/>
        <v>3179</v>
      </c>
      <c r="AN942" s="20">
        <f t="shared" si="1513"/>
        <v>293</v>
      </c>
      <c r="AO942" s="21">
        <f t="shared" si="1513"/>
        <v>649</v>
      </c>
      <c r="AP942" s="20">
        <f t="shared" si="1513"/>
        <v>323</v>
      </c>
      <c r="AQ942" s="21">
        <f t="shared" si="1513"/>
        <v>1579</v>
      </c>
      <c r="AR942" s="20">
        <f t="shared" si="1513"/>
        <v>2086</v>
      </c>
      <c r="AS942" s="21">
        <f t="shared" si="1513"/>
        <v>3174</v>
      </c>
      <c r="AT942" s="20">
        <f t="shared" si="1513"/>
        <v>1262</v>
      </c>
      <c r="AU942" s="21">
        <f t="shared" si="1513"/>
        <v>1237</v>
      </c>
      <c r="AV942" s="20">
        <f t="shared" si="1513"/>
        <v>2566</v>
      </c>
      <c r="AW942" s="21">
        <f t="shared" si="1513"/>
        <v>1915</v>
      </c>
      <c r="AX942" s="20">
        <f t="shared" si="1513"/>
        <v>357</v>
      </c>
      <c r="AY942" s="21">
        <f t="shared" si="1513"/>
        <v>435</v>
      </c>
      <c r="AZ942" s="20">
        <f t="shared" si="1513"/>
        <v>1017</v>
      </c>
      <c r="BA942" s="21">
        <f t="shared" si="1513"/>
        <v>2505</v>
      </c>
      <c r="BB942" s="20">
        <f t="shared" si="1513"/>
        <v>1378</v>
      </c>
      <c r="BC942" s="21">
        <f t="shared" si="1513"/>
        <v>961</v>
      </c>
      <c r="BD942" s="20">
        <f t="shared" si="1513"/>
        <v>5186</v>
      </c>
      <c r="BE942" s="21">
        <f t="shared" si="1513"/>
        <v>4695</v>
      </c>
      <c r="BF942" s="175">
        <f t="shared" si="1513"/>
        <v>43191</v>
      </c>
      <c r="BG942" s="176">
        <f t="shared" si="1513"/>
        <v>42451</v>
      </c>
      <c r="BI942" s="138" t="s">
        <v>19</v>
      </c>
      <c r="BJ942" s="130">
        <f t="shared" ref="BJ942:CK942" si="1514">B942/B963</f>
        <v>3.3354653022065875E-2</v>
      </c>
      <c r="BK942" s="131">
        <f t="shared" si="1514"/>
        <v>1.3642853365765956E-2</v>
      </c>
      <c r="BL942" s="132">
        <f t="shared" si="1514"/>
        <v>3.8513125119754743E-2</v>
      </c>
      <c r="BM942" s="133">
        <f t="shared" si="1514"/>
        <v>2.5907314349525406E-2</v>
      </c>
      <c r="BN942" s="130">
        <f t="shared" si="1514"/>
        <v>3.2090199479618386E-2</v>
      </c>
      <c r="BO942" s="131">
        <f t="shared" si="1514"/>
        <v>2.7614024201054917E-2</v>
      </c>
      <c r="BP942" s="132">
        <f t="shared" si="1514"/>
        <v>3.049062182389356E-2</v>
      </c>
      <c r="BQ942" s="133">
        <f t="shared" si="1514"/>
        <v>2.2153570993049064E-2</v>
      </c>
      <c r="BR942" s="130">
        <f t="shared" si="1514"/>
        <v>1.8075232046897899E-2</v>
      </c>
      <c r="BS942" s="131">
        <f t="shared" si="1514"/>
        <v>2.5255972696245733E-2</v>
      </c>
      <c r="BT942" s="132">
        <f t="shared" si="1514"/>
        <v>2.7340513670256836E-2</v>
      </c>
      <c r="BU942" s="130">
        <f t="shared" si="1514"/>
        <v>2.8428093645484948E-2</v>
      </c>
      <c r="BV942" s="134">
        <f t="shared" si="1514"/>
        <v>2.9425788434030379E-2</v>
      </c>
      <c r="BW942" s="135">
        <f t="shared" si="1514"/>
        <v>2.7015344715798573E-2</v>
      </c>
      <c r="BX942" s="130">
        <f t="shared" si="1514"/>
        <v>3.5748675974963888E-2</v>
      </c>
      <c r="BY942" s="131">
        <f t="shared" si="1514"/>
        <v>2.4915895710681243E-2</v>
      </c>
      <c r="BZ942" s="132">
        <f t="shared" si="1514"/>
        <v>3.357707804805253E-2</v>
      </c>
      <c r="CA942" s="133">
        <f t="shared" si="1514"/>
        <v>2.5216283280799411E-2</v>
      </c>
      <c r="CB942" s="130">
        <f t="shared" si="1514"/>
        <v>4.7945205479452052E-2</v>
      </c>
      <c r="CC942" s="131">
        <f t="shared" si="1514"/>
        <v>5.0253073029645698E-2</v>
      </c>
      <c r="CD942" s="132">
        <f t="shared" si="1514"/>
        <v>2.2619673855865333E-2</v>
      </c>
      <c r="CE942" s="133">
        <f t="shared" si="1514"/>
        <v>3.1306150656530751E-2</v>
      </c>
      <c r="CF942" s="130">
        <f t="shared" si="1514"/>
        <v>3.7903225806451613E-2</v>
      </c>
      <c r="CG942" s="131">
        <f t="shared" si="1514"/>
        <v>4.4580568317168626E-2</v>
      </c>
      <c r="CH942" s="132">
        <f t="shared" si="1514"/>
        <v>3.1169077243731448E-2</v>
      </c>
      <c r="CI942" s="130">
        <f t="shared" si="1514"/>
        <v>3.0373230373230375E-2</v>
      </c>
      <c r="CJ942" s="136">
        <f t="shared" si="1514"/>
        <v>3.1986858535284345E-2</v>
      </c>
      <c r="CK942" s="137">
        <f t="shared" si="1514"/>
        <v>2.6494408489867286E-2</v>
      </c>
    </row>
    <row r="943" spans="1:89" ht="14" thickTop="1">
      <c r="A943" s="147" t="s">
        <v>20</v>
      </c>
      <c r="B943" s="199">
        <v>1323</v>
      </c>
      <c r="C943" s="200">
        <v>505</v>
      </c>
      <c r="D943" s="201">
        <v>515</v>
      </c>
      <c r="E943" s="202">
        <v>325</v>
      </c>
      <c r="F943" s="199">
        <v>246</v>
      </c>
      <c r="G943" s="203">
        <v>135</v>
      </c>
      <c r="H943" s="201">
        <v>823</v>
      </c>
      <c r="I943" s="202">
        <v>823</v>
      </c>
      <c r="J943" s="199">
        <v>61</v>
      </c>
      <c r="K943" s="203">
        <v>119</v>
      </c>
      <c r="L943" s="201">
        <v>111</v>
      </c>
      <c r="M943" s="199">
        <v>343</v>
      </c>
      <c r="N943" s="204">
        <v>585</v>
      </c>
      <c r="O943" s="205">
        <v>640</v>
      </c>
      <c r="P943" s="199">
        <v>335</v>
      </c>
      <c r="Q943" s="203">
        <v>307</v>
      </c>
      <c r="R943" s="201">
        <v>664</v>
      </c>
      <c r="S943" s="202">
        <v>513</v>
      </c>
      <c r="T943" s="199">
        <v>117</v>
      </c>
      <c r="U943" s="203">
        <v>125</v>
      </c>
      <c r="V943" s="201">
        <v>339</v>
      </c>
      <c r="W943" s="202">
        <v>433</v>
      </c>
      <c r="X943" s="199">
        <v>474</v>
      </c>
      <c r="Y943" s="203">
        <v>276</v>
      </c>
      <c r="Z943" s="201">
        <v>1449</v>
      </c>
      <c r="AA943" s="199">
        <v>1317</v>
      </c>
      <c r="AB943" s="173">
        <f t="shared" ref="AB943:AB959" si="1515">B943+D943+F943+H943+J943+L943+N943+P943+R943+T943+V943+X943+Z943</f>
        <v>7042</v>
      </c>
      <c r="AC943" s="174">
        <f t="shared" si="1510"/>
        <v>5861</v>
      </c>
      <c r="BI943" s="147" t="s">
        <v>20</v>
      </c>
      <c r="BJ943" s="130">
        <f t="shared" ref="BJ943:CK943" si="1516">B943/B963</f>
        <v>4.2308922289734568E-2</v>
      </c>
      <c r="BK943" s="131">
        <f t="shared" si="1516"/>
        <v>2.6704034688805459E-2</v>
      </c>
      <c r="BL943" s="132">
        <f t="shared" si="1516"/>
        <v>4.9338953822571377E-2</v>
      </c>
      <c r="BM943" s="133">
        <f t="shared" si="1516"/>
        <v>3.6292573981016193E-2</v>
      </c>
      <c r="BN943" s="130">
        <f t="shared" si="1516"/>
        <v>4.2671292281006072E-2</v>
      </c>
      <c r="BO943" s="131">
        <f t="shared" si="1516"/>
        <v>4.1886441203847345E-2</v>
      </c>
      <c r="BP943" s="132">
        <f t="shared" si="1516"/>
        <v>3.802088145615818E-2</v>
      </c>
      <c r="BQ943" s="133">
        <f t="shared" si="1516"/>
        <v>3.3453924637209871E-2</v>
      </c>
      <c r="BR943" s="130">
        <f t="shared" si="1516"/>
        <v>2.9799706888128968E-2</v>
      </c>
      <c r="BS943" s="131">
        <f t="shared" si="1516"/>
        <v>4.0614334470989763E-2</v>
      </c>
      <c r="BT943" s="132">
        <f t="shared" si="1516"/>
        <v>3.0654515327257662E-2</v>
      </c>
      <c r="BU943" s="130">
        <f t="shared" si="1516"/>
        <v>3.8238573021181714E-2</v>
      </c>
      <c r="BV943" s="134">
        <f t="shared" si="1516"/>
        <v>3.9847421837749475E-2</v>
      </c>
      <c r="BW943" s="135">
        <f t="shared" si="1516"/>
        <v>3.4579641236222175E-2</v>
      </c>
      <c r="BX943" s="130">
        <f t="shared" si="1516"/>
        <v>4.0322580645161289E-2</v>
      </c>
      <c r="BY943" s="131">
        <f t="shared" si="1516"/>
        <v>3.2275021026072333E-2</v>
      </c>
      <c r="BZ943" s="132">
        <f t="shared" si="1516"/>
        <v>4.9544844053126397E-2</v>
      </c>
      <c r="CA943" s="133">
        <f t="shared" si="1516"/>
        <v>3.4404131178324728E-2</v>
      </c>
      <c r="CB943" s="130">
        <f t="shared" si="1516"/>
        <v>5.724070450097847E-2</v>
      </c>
      <c r="CC943" s="131">
        <f t="shared" si="1516"/>
        <v>4.519161243673174E-2</v>
      </c>
      <c r="CD943" s="132">
        <f t="shared" si="1516"/>
        <v>2.9721199368753289E-2</v>
      </c>
      <c r="CE943" s="133">
        <f t="shared" si="1516"/>
        <v>2.9923980649619902E-2</v>
      </c>
      <c r="CF943" s="130">
        <f t="shared" si="1516"/>
        <v>5.4608294930875573E-2</v>
      </c>
      <c r="CG943" s="131">
        <f t="shared" si="1516"/>
        <v>4.6962736089841757E-2</v>
      </c>
      <c r="CH943" s="132">
        <f t="shared" si="1516"/>
        <v>4.5758858081222764E-2</v>
      </c>
      <c r="CI943" s="130">
        <f t="shared" si="1516"/>
        <v>4.2374517374517376E-2</v>
      </c>
      <c r="CJ943" s="136">
        <f t="shared" si="1516"/>
        <v>4.2685514081006702E-2</v>
      </c>
      <c r="CK943" s="137">
        <f t="shared" si="1516"/>
        <v>3.5582889129035782E-2</v>
      </c>
    </row>
    <row r="944" spans="1:89" ht="14" thickBot="1">
      <c r="A944" s="138" t="s">
        <v>21</v>
      </c>
      <c r="B944" s="192">
        <v>2144</v>
      </c>
      <c r="C944" s="193">
        <v>594</v>
      </c>
      <c r="D944" s="194">
        <v>774</v>
      </c>
      <c r="E944" s="195">
        <v>516</v>
      </c>
      <c r="F944" s="192">
        <v>313</v>
      </c>
      <c r="G944" s="196">
        <v>176</v>
      </c>
      <c r="H944" s="194">
        <v>1052</v>
      </c>
      <c r="I944" s="195">
        <v>1073</v>
      </c>
      <c r="J944" s="192">
        <v>94</v>
      </c>
      <c r="K944" s="196">
        <v>189</v>
      </c>
      <c r="L944" s="194">
        <v>115</v>
      </c>
      <c r="M944" s="192">
        <v>551</v>
      </c>
      <c r="N944" s="197">
        <v>665</v>
      </c>
      <c r="O944" s="198">
        <v>1089</v>
      </c>
      <c r="P944" s="192">
        <v>432</v>
      </c>
      <c r="Q944" s="196">
        <v>416</v>
      </c>
      <c r="R944" s="194">
        <v>878</v>
      </c>
      <c r="S944" s="195">
        <v>587</v>
      </c>
      <c r="T944" s="192">
        <v>131</v>
      </c>
      <c r="U944" s="196">
        <v>178</v>
      </c>
      <c r="V944" s="194">
        <v>340</v>
      </c>
      <c r="W944" s="195">
        <v>817</v>
      </c>
      <c r="X944" s="192">
        <v>451</v>
      </c>
      <c r="Y944" s="196">
        <v>311</v>
      </c>
      <c r="Z944" s="194">
        <v>1775</v>
      </c>
      <c r="AA944" s="192">
        <v>1582</v>
      </c>
      <c r="AB944" s="173">
        <f t="shared" si="1515"/>
        <v>9164</v>
      </c>
      <c r="AC944" s="174">
        <f t="shared" si="1510"/>
        <v>8079</v>
      </c>
      <c r="AE944" s="246" t="s">
        <v>88</v>
      </c>
      <c r="BI944" s="138" t="s">
        <v>21</v>
      </c>
      <c r="BJ944" s="130">
        <f t="shared" ref="BJ944:CK944" si="1517">B944/B963</f>
        <v>6.8564118963863122E-2</v>
      </c>
      <c r="BK944" s="131">
        <f t="shared" si="1517"/>
        <v>3.1410290307228597E-2</v>
      </c>
      <c r="BL944" s="132">
        <f t="shared" si="1517"/>
        <v>7.4152136424602416E-2</v>
      </c>
      <c r="BM944" s="133">
        <f t="shared" si="1517"/>
        <v>5.7621440536013403E-2</v>
      </c>
      <c r="BN944" s="130">
        <f t="shared" si="1517"/>
        <v>5.429314830875976E-2</v>
      </c>
      <c r="BO944" s="131">
        <f t="shared" si="1517"/>
        <v>5.4607508532423209E-2</v>
      </c>
      <c r="BP944" s="132">
        <f t="shared" si="1517"/>
        <v>4.8600203270812159E-2</v>
      </c>
      <c r="BQ944" s="133">
        <f t="shared" si="1517"/>
        <v>4.3616113166131461E-2</v>
      </c>
      <c r="BR944" s="130">
        <f t="shared" si="1517"/>
        <v>4.5920859794821689E-2</v>
      </c>
      <c r="BS944" s="131">
        <f t="shared" si="1517"/>
        <v>6.4505119453924911E-2</v>
      </c>
      <c r="BT944" s="132">
        <f t="shared" si="1517"/>
        <v>3.1759182546257939E-2</v>
      </c>
      <c r="BU944" s="130">
        <f t="shared" si="1517"/>
        <v>6.1426978818283164E-2</v>
      </c>
      <c r="BV944" s="134">
        <f t="shared" si="1517"/>
        <v>4.529664191812547E-2</v>
      </c>
      <c r="BW944" s="135">
        <f t="shared" si="1517"/>
        <v>5.8839420791009296E-2</v>
      </c>
      <c r="BX944" s="130">
        <f t="shared" si="1517"/>
        <v>5.1998074145402022E-2</v>
      </c>
      <c r="BY944" s="131">
        <f t="shared" si="1517"/>
        <v>4.3734230445752732E-2</v>
      </c>
      <c r="BZ944" s="132">
        <f t="shared" si="1517"/>
        <v>6.5512610058200263E-2</v>
      </c>
      <c r="CA944" s="133">
        <f t="shared" si="1517"/>
        <v>3.9366910334652269E-2</v>
      </c>
      <c r="CB944" s="130">
        <f t="shared" si="1517"/>
        <v>6.4090019569471621E-2</v>
      </c>
      <c r="CC944" s="131">
        <f t="shared" si="1517"/>
        <v>6.4352856109906001E-2</v>
      </c>
      <c r="CD944" s="132">
        <f t="shared" si="1517"/>
        <v>2.9808872523233387E-2</v>
      </c>
      <c r="CE944" s="133">
        <f t="shared" si="1517"/>
        <v>5.6461644782308223E-2</v>
      </c>
      <c r="CF944" s="130">
        <f t="shared" si="1517"/>
        <v>5.195852534562212E-2</v>
      </c>
      <c r="CG944" s="131">
        <f t="shared" si="1517"/>
        <v>5.2918155521524589E-2</v>
      </c>
      <c r="CH944" s="132">
        <f t="shared" si="1517"/>
        <v>5.6053811659192827E-2</v>
      </c>
      <c r="CI944" s="130">
        <f t="shared" si="1517"/>
        <v>5.0900900900900901E-2</v>
      </c>
      <c r="CJ944" s="136">
        <f t="shared" si="1517"/>
        <v>5.554814698073636E-2</v>
      </c>
      <c r="CK944" s="137">
        <f t="shared" si="1517"/>
        <v>4.9048654030622779E-2</v>
      </c>
    </row>
    <row r="945" spans="1:89" ht="15" thickTop="1" thickBot="1">
      <c r="A945" s="147" t="s">
        <v>22</v>
      </c>
      <c r="B945" s="199">
        <v>2202</v>
      </c>
      <c r="C945" s="200">
        <v>1001</v>
      </c>
      <c r="D945" s="201">
        <v>751</v>
      </c>
      <c r="E945" s="202">
        <v>468</v>
      </c>
      <c r="F945" s="199">
        <v>365</v>
      </c>
      <c r="G945" s="203">
        <v>220</v>
      </c>
      <c r="H945" s="201">
        <v>1315</v>
      </c>
      <c r="I945" s="202">
        <v>1283</v>
      </c>
      <c r="J945" s="199">
        <v>138</v>
      </c>
      <c r="K945" s="203">
        <v>341</v>
      </c>
      <c r="L945" s="201">
        <v>97</v>
      </c>
      <c r="M945" s="199">
        <v>685</v>
      </c>
      <c r="N945" s="204">
        <v>836</v>
      </c>
      <c r="O945" s="205">
        <v>1445</v>
      </c>
      <c r="P945" s="199">
        <v>495</v>
      </c>
      <c r="Q945" s="203">
        <v>514</v>
      </c>
      <c r="R945" s="201">
        <v>1024</v>
      </c>
      <c r="S945" s="202">
        <v>815</v>
      </c>
      <c r="T945" s="199">
        <v>109</v>
      </c>
      <c r="U945" s="203">
        <v>132</v>
      </c>
      <c r="V945" s="201">
        <v>338</v>
      </c>
      <c r="W945" s="202">
        <v>1255</v>
      </c>
      <c r="X945" s="199">
        <v>453</v>
      </c>
      <c r="Y945" s="203">
        <v>374</v>
      </c>
      <c r="Z945" s="201">
        <v>1962</v>
      </c>
      <c r="AA945" s="199">
        <v>1796</v>
      </c>
      <c r="AB945" s="173">
        <f t="shared" si="1515"/>
        <v>10085</v>
      </c>
      <c r="AC945" s="174">
        <f t="shared" si="1510"/>
        <v>10329</v>
      </c>
      <c r="AE945" s="315" t="s">
        <v>0</v>
      </c>
      <c r="AF945" s="309" t="s">
        <v>1</v>
      </c>
      <c r="AG945" s="310"/>
      <c r="AH945" s="309" t="s">
        <v>2</v>
      </c>
      <c r="AI945" s="310"/>
      <c r="AJ945" s="309" t="s">
        <v>3</v>
      </c>
      <c r="AK945" s="310"/>
      <c r="AL945" s="309" t="s">
        <v>4</v>
      </c>
      <c r="AM945" s="310"/>
      <c r="AN945" s="309" t="s">
        <v>5</v>
      </c>
      <c r="AO945" s="310"/>
      <c r="AP945" s="309" t="s">
        <v>6</v>
      </c>
      <c r="AQ945" s="310"/>
      <c r="AR945" s="309" t="s">
        <v>7</v>
      </c>
      <c r="AS945" s="310"/>
      <c r="AT945" s="309" t="s">
        <v>8</v>
      </c>
      <c r="AU945" s="310"/>
      <c r="AV945" s="309" t="s">
        <v>9</v>
      </c>
      <c r="AW945" s="310"/>
      <c r="AX945" s="309" t="s">
        <v>10</v>
      </c>
      <c r="AY945" s="310"/>
      <c r="AZ945" s="309" t="s">
        <v>11</v>
      </c>
      <c r="BA945" s="310"/>
      <c r="BB945" s="309" t="s">
        <v>12</v>
      </c>
      <c r="BC945" s="310"/>
      <c r="BD945" s="311" t="s">
        <v>40</v>
      </c>
      <c r="BE945" s="312"/>
      <c r="BF945" s="313" t="s">
        <v>41</v>
      </c>
      <c r="BG945" s="314"/>
      <c r="BI945" s="147" t="s">
        <v>22</v>
      </c>
      <c r="BJ945" s="130">
        <f t="shared" ref="BJ945:CK945" si="1518">B945/B963</f>
        <v>7.0418931883594493E-2</v>
      </c>
      <c r="BK945" s="131">
        <f t="shared" si="1518"/>
        <v>5.293215588810745E-2</v>
      </c>
      <c r="BL945" s="132">
        <f t="shared" si="1518"/>
        <v>7.1948649166506992E-2</v>
      </c>
      <c r="BM945" s="133">
        <f t="shared" si="1518"/>
        <v>5.2261306532663317E-2</v>
      </c>
      <c r="BN945" s="130">
        <f t="shared" si="1518"/>
        <v>6.3313096270598446E-2</v>
      </c>
      <c r="BO945" s="131">
        <f t="shared" si="1518"/>
        <v>6.8259385665529013E-2</v>
      </c>
      <c r="BP945" s="132">
        <f t="shared" si="1518"/>
        <v>6.0750254088515199E-2</v>
      </c>
      <c r="BQ945" s="133">
        <f t="shared" si="1518"/>
        <v>5.2152351530425592E-2</v>
      </c>
      <c r="BR945" s="130">
        <f t="shared" si="1518"/>
        <v>6.741573033707865E-2</v>
      </c>
      <c r="BS945" s="131">
        <f t="shared" si="1518"/>
        <v>0.11638225255972696</v>
      </c>
      <c r="BT945" s="132">
        <f t="shared" si="1518"/>
        <v>2.6788180060756697E-2</v>
      </c>
      <c r="BU945" s="130">
        <f t="shared" si="1518"/>
        <v>7.6365663322185057E-2</v>
      </c>
      <c r="BV945" s="134">
        <f t="shared" si="1518"/>
        <v>5.6944349839929159E-2</v>
      </c>
      <c r="BW945" s="135">
        <f t="shared" si="1518"/>
        <v>7.8074346228657873E-2</v>
      </c>
      <c r="BX945" s="130">
        <f t="shared" si="1518"/>
        <v>5.958112662493982E-2</v>
      </c>
      <c r="BY945" s="131">
        <f t="shared" si="1518"/>
        <v>5.4037005887300253E-2</v>
      </c>
      <c r="BZ945" s="132">
        <f t="shared" si="1518"/>
        <v>7.6406506491568424E-2</v>
      </c>
      <c r="CA945" s="133">
        <f t="shared" si="1518"/>
        <v>5.4657635302796596E-2</v>
      </c>
      <c r="CB945" s="130">
        <f t="shared" si="1518"/>
        <v>5.3326810176125242E-2</v>
      </c>
      <c r="CC945" s="131">
        <f t="shared" si="1518"/>
        <v>4.7722342733188719E-2</v>
      </c>
      <c r="CD945" s="132">
        <f t="shared" si="1518"/>
        <v>2.963352621427319E-2</v>
      </c>
      <c r="CE945" s="133">
        <f t="shared" si="1518"/>
        <v>8.6731167933655845E-2</v>
      </c>
      <c r="CF945" s="130">
        <f t="shared" si="1518"/>
        <v>5.2188940092165896E-2</v>
      </c>
      <c r="CG945" s="131">
        <f t="shared" si="1518"/>
        <v>6.363791049855369E-2</v>
      </c>
      <c r="CH945" s="132">
        <f t="shared" si="1518"/>
        <v>6.1959199141034545E-2</v>
      </c>
      <c r="CI945" s="130">
        <f t="shared" si="1518"/>
        <v>5.7786357786357788E-2</v>
      </c>
      <c r="CJ945" s="136">
        <f t="shared" si="1518"/>
        <v>6.1130844860402246E-2</v>
      </c>
      <c r="CK945" s="137">
        <f t="shared" si="1518"/>
        <v>6.2708695071457196E-2</v>
      </c>
    </row>
    <row r="946" spans="1:89" ht="15" thickTop="1" thickBot="1">
      <c r="A946" s="138" t="s">
        <v>23</v>
      </c>
      <c r="B946" s="192">
        <v>2385</v>
      </c>
      <c r="C946" s="193">
        <v>920</v>
      </c>
      <c r="D946" s="194">
        <v>745</v>
      </c>
      <c r="E946" s="195">
        <v>409</v>
      </c>
      <c r="F946" s="192">
        <v>313</v>
      </c>
      <c r="G946" s="196">
        <v>202</v>
      </c>
      <c r="H946" s="194">
        <v>1421</v>
      </c>
      <c r="I946" s="195">
        <v>1408</v>
      </c>
      <c r="J946" s="192">
        <v>105</v>
      </c>
      <c r="K946" s="196">
        <v>305</v>
      </c>
      <c r="L946" s="194">
        <v>107</v>
      </c>
      <c r="M946" s="192">
        <v>772</v>
      </c>
      <c r="N946" s="197">
        <v>821</v>
      </c>
      <c r="O946" s="198">
        <v>1215</v>
      </c>
      <c r="P946" s="192">
        <v>591</v>
      </c>
      <c r="Q946" s="196">
        <v>501</v>
      </c>
      <c r="R946" s="194">
        <v>1104</v>
      </c>
      <c r="S946" s="195">
        <v>747</v>
      </c>
      <c r="T946" s="192">
        <v>90</v>
      </c>
      <c r="U946" s="196">
        <v>140</v>
      </c>
      <c r="V946" s="194">
        <v>369</v>
      </c>
      <c r="W946" s="195">
        <v>1178</v>
      </c>
      <c r="X946" s="192">
        <v>475</v>
      </c>
      <c r="Y946" s="196">
        <v>347</v>
      </c>
      <c r="Z946" s="194">
        <v>2199</v>
      </c>
      <c r="AA946" s="192">
        <v>1829</v>
      </c>
      <c r="AB946" s="173">
        <f t="shared" si="1515"/>
        <v>10725</v>
      </c>
      <c r="AC946" s="174">
        <f t="shared" si="1510"/>
        <v>9973</v>
      </c>
      <c r="AE946" s="316"/>
      <c r="AF946" s="117" t="s">
        <v>14</v>
      </c>
      <c r="AG946" s="118" t="s">
        <v>15</v>
      </c>
      <c r="AH946" s="119" t="s">
        <v>14</v>
      </c>
      <c r="AI946" s="120" t="s">
        <v>15</v>
      </c>
      <c r="AJ946" s="117" t="s">
        <v>14</v>
      </c>
      <c r="AK946" s="118" t="s">
        <v>15</v>
      </c>
      <c r="AL946" s="119" t="s">
        <v>14</v>
      </c>
      <c r="AM946" s="120" t="s">
        <v>15</v>
      </c>
      <c r="AN946" s="117" t="s">
        <v>14</v>
      </c>
      <c r="AO946" s="118" t="s">
        <v>15</v>
      </c>
      <c r="AP946" s="119" t="s">
        <v>14</v>
      </c>
      <c r="AQ946" s="117" t="s">
        <v>15</v>
      </c>
      <c r="AR946" s="121" t="s">
        <v>14</v>
      </c>
      <c r="AS946" s="122" t="s">
        <v>15</v>
      </c>
      <c r="AT946" s="117" t="s">
        <v>14</v>
      </c>
      <c r="AU946" s="118" t="s">
        <v>15</v>
      </c>
      <c r="AV946" s="119" t="s">
        <v>14</v>
      </c>
      <c r="AW946" s="120" t="s">
        <v>15</v>
      </c>
      <c r="AX946" s="117" t="s">
        <v>14</v>
      </c>
      <c r="AY946" s="118" t="s">
        <v>15</v>
      </c>
      <c r="AZ946" s="119" t="s">
        <v>14</v>
      </c>
      <c r="BA946" s="120" t="s">
        <v>15</v>
      </c>
      <c r="BB946" s="117" t="s">
        <v>14</v>
      </c>
      <c r="BC946" s="118" t="s">
        <v>15</v>
      </c>
      <c r="BD946" s="28" t="s">
        <v>14</v>
      </c>
      <c r="BE946" s="123" t="s">
        <v>15</v>
      </c>
      <c r="BF946" s="177" t="s">
        <v>14</v>
      </c>
      <c r="BG946" s="178" t="s">
        <v>15</v>
      </c>
      <c r="BI946" s="138" t="s">
        <v>23</v>
      </c>
      <c r="BJ946" s="130">
        <f t="shared" ref="BJ946:CK946" si="1519">B946/B963</f>
        <v>7.6271186440677971E-2</v>
      </c>
      <c r="BK946" s="131">
        <f t="shared" si="1519"/>
        <v>4.8648934482576275E-2</v>
      </c>
      <c r="BL946" s="132">
        <f t="shared" si="1519"/>
        <v>7.1373826403525575E-2</v>
      </c>
      <c r="BM946" s="133">
        <f t="shared" si="1519"/>
        <v>4.5672808486878838E-2</v>
      </c>
      <c r="BN946" s="130">
        <f t="shared" si="1519"/>
        <v>5.429314830875976E-2</v>
      </c>
      <c r="BO946" s="131">
        <f t="shared" si="1519"/>
        <v>6.267452683834937E-2</v>
      </c>
      <c r="BP946" s="132">
        <f t="shared" si="1519"/>
        <v>6.5647232745079928E-2</v>
      </c>
      <c r="BQ946" s="133">
        <f t="shared" si="1519"/>
        <v>5.7233445794886387E-2</v>
      </c>
      <c r="BR946" s="130">
        <f t="shared" si="1519"/>
        <v>5.1294577430385929E-2</v>
      </c>
      <c r="BS946" s="131">
        <f t="shared" si="1519"/>
        <v>0.10409556313993173</v>
      </c>
      <c r="BT946" s="132">
        <f t="shared" si="1519"/>
        <v>2.9549848108257386E-2</v>
      </c>
      <c r="BU946" s="130">
        <f t="shared" si="1519"/>
        <v>8.6064659977703462E-2</v>
      </c>
      <c r="BV946" s="134">
        <f t="shared" si="1519"/>
        <v>5.592262107485866E-2</v>
      </c>
      <c r="BW946" s="135">
        <f t="shared" si="1519"/>
        <v>6.5647287659390527E-2</v>
      </c>
      <c r="BX946" s="130">
        <f t="shared" si="1519"/>
        <v>7.1136254212806935E-2</v>
      </c>
      <c r="BY946" s="131">
        <f t="shared" si="1519"/>
        <v>5.2670311185870476E-2</v>
      </c>
      <c r="BZ946" s="132">
        <f t="shared" si="1519"/>
        <v>8.2375764811222205E-2</v>
      </c>
      <c r="CA946" s="133">
        <f t="shared" si="1519"/>
        <v>5.0097243645630743E-2</v>
      </c>
      <c r="CB946" s="130">
        <f t="shared" si="1519"/>
        <v>4.4031311154598823E-2</v>
      </c>
      <c r="CC946" s="131">
        <f t="shared" si="1519"/>
        <v>5.061460592913955E-2</v>
      </c>
      <c r="CD946" s="132">
        <f t="shared" si="1519"/>
        <v>3.2351394003156231E-2</v>
      </c>
      <c r="CE946" s="133">
        <f t="shared" si="1519"/>
        <v>8.1409813407049073E-2</v>
      </c>
      <c r="CF946" s="130">
        <f t="shared" si="1519"/>
        <v>5.4723502304147464E-2</v>
      </c>
      <c r="CG946" s="131">
        <f t="shared" si="1519"/>
        <v>5.904372979411264E-2</v>
      </c>
      <c r="CH946" s="132">
        <f t="shared" si="1519"/>
        <v>6.9443567232994385E-2</v>
      </c>
      <c r="CI946" s="130">
        <f t="shared" si="1519"/>
        <v>5.8848133848133845E-2</v>
      </c>
      <c r="CJ946" s="136">
        <f t="shared" si="1519"/>
        <v>6.501024403845454E-2</v>
      </c>
      <c r="CK946" s="137">
        <f t="shared" si="1519"/>
        <v>6.0547373022329612E-2</v>
      </c>
    </row>
    <row r="947" spans="1:89" ht="14" thickTop="1">
      <c r="A947" s="147" t="s">
        <v>24</v>
      </c>
      <c r="B947" s="206">
        <v>2346</v>
      </c>
      <c r="C947" s="200">
        <v>1145</v>
      </c>
      <c r="D947" s="201">
        <v>802</v>
      </c>
      <c r="E947" s="202">
        <v>519</v>
      </c>
      <c r="F947" s="199">
        <v>367</v>
      </c>
      <c r="G947" s="203">
        <v>148</v>
      </c>
      <c r="H947" s="201">
        <v>1558</v>
      </c>
      <c r="I947" s="202">
        <v>1519</v>
      </c>
      <c r="J947" s="199">
        <v>121</v>
      </c>
      <c r="K947" s="203">
        <v>274</v>
      </c>
      <c r="L947" s="201">
        <v>155</v>
      </c>
      <c r="M947" s="199">
        <v>823</v>
      </c>
      <c r="N947" s="204">
        <v>946</v>
      </c>
      <c r="O947" s="207">
        <v>1556</v>
      </c>
      <c r="P947" s="199">
        <v>585</v>
      </c>
      <c r="Q947" s="203">
        <v>562</v>
      </c>
      <c r="R947" s="201">
        <v>1070</v>
      </c>
      <c r="S947" s="202">
        <v>795</v>
      </c>
      <c r="T947" s="199">
        <v>133</v>
      </c>
      <c r="U947" s="203">
        <v>158</v>
      </c>
      <c r="V947" s="201">
        <v>443</v>
      </c>
      <c r="W947" s="208">
        <v>1385</v>
      </c>
      <c r="X947" s="199">
        <v>517</v>
      </c>
      <c r="Y947" s="203">
        <v>368</v>
      </c>
      <c r="Z947" s="201">
        <v>2231</v>
      </c>
      <c r="AA947" s="199">
        <v>2124</v>
      </c>
      <c r="AB947" s="173">
        <f t="shared" si="1515"/>
        <v>11274</v>
      </c>
      <c r="AC947" s="174">
        <f t="shared" si="1510"/>
        <v>11376</v>
      </c>
      <c r="AE947" s="254" t="str">
        <f>$AE$17</f>
        <v>17:00 - 17:59</v>
      </c>
      <c r="AF947" s="127">
        <f t="shared" ref="AF947:AO949" si="1520">SUMIF($A$9:$A$32,$AE947,B$939:B$962)</f>
        <v>2159</v>
      </c>
      <c r="AG947" s="189">
        <f t="shared" si="1520"/>
        <v>1374</v>
      </c>
      <c r="AH947" s="128">
        <f t="shared" si="1520"/>
        <v>744</v>
      </c>
      <c r="AI947" s="181">
        <f t="shared" si="1520"/>
        <v>728</v>
      </c>
      <c r="AJ947" s="127">
        <f t="shared" si="1520"/>
        <v>476</v>
      </c>
      <c r="AK947" s="129">
        <f t="shared" si="1520"/>
        <v>207</v>
      </c>
      <c r="AL947" s="128">
        <f t="shared" si="1520"/>
        <v>1606</v>
      </c>
      <c r="AM947" s="181">
        <f t="shared" si="1520"/>
        <v>1976</v>
      </c>
      <c r="AN947" s="127">
        <f t="shared" si="1520"/>
        <v>196</v>
      </c>
      <c r="AO947" s="129">
        <f t="shared" si="1520"/>
        <v>147</v>
      </c>
      <c r="AP947" s="128">
        <f t="shared" ref="AP947:AY949" si="1521">SUMIF($A$9:$A$32,$AE947,L$939:L$962)</f>
        <v>368</v>
      </c>
      <c r="AQ947" s="127">
        <f t="shared" si="1521"/>
        <v>546</v>
      </c>
      <c r="AR947" s="180">
        <f t="shared" si="1521"/>
        <v>1020</v>
      </c>
      <c r="AS947" s="182">
        <f t="shared" si="1521"/>
        <v>1315</v>
      </c>
      <c r="AT947" s="127">
        <f t="shared" si="1521"/>
        <v>570</v>
      </c>
      <c r="AU947" s="129">
        <f t="shared" si="1521"/>
        <v>817</v>
      </c>
      <c r="AV947" s="128">
        <f t="shared" si="1521"/>
        <v>925</v>
      </c>
      <c r="AW947" s="181">
        <f t="shared" si="1521"/>
        <v>1194</v>
      </c>
      <c r="AX947" s="127">
        <f t="shared" si="1521"/>
        <v>184</v>
      </c>
      <c r="AY947" s="129">
        <f t="shared" si="1521"/>
        <v>246</v>
      </c>
      <c r="AZ947" s="128">
        <f t="shared" ref="AZ947:BE949" si="1522">SUMIF($A$9:$A$32,$AE947,V$939:V$962)</f>
        <v>917</v>
      </c>
      <c r="BA947" s="181">
        <f t="shared" si="1522"/>
        <v>885</v>
      </c>
      <c r="BB947" s="127">
        <f t="shared" si="1522"/>
        <v>666</v>
      </c>
      <c r="BC947" s="129">
        <f t="shared" si="1522"/>
        <v>377</v>
      </c>
      <c r="BD947" s="187">
        <f t="shared" si="1522"/>
        <v>2399</v>
      </c>
      <c r="BE947" s="188">
        <f t="shared" si="1522"/>
        <v>2297</v>
      </c>
      <c r="BF947" s="171">
        <f>AF947+AH947+AJ947+AL947+AN947+AP947+AR947+AT947+AV947+AX947+AZ947+BB947+BD947</f>
        <v>12230</v>
      </c>
      <c r="BG947" s="172">
        <f>AG947+AI947+AK947+AM947+AO947+AQ947+AS947+AU947+AW947+AY947+BA947+BC947+BE947</f>
        <v>12109</v>
      </c>
      <c r="BI947" s="147" t="s">
        <v>24</v>
      </c>
      <c r="BJ947" s="130">
        <f t="shared" ref="BJ947:CK947" si="1523">B947/B963</f>
        <v>7.5023984649824113E-2</v>
      </c>
      <c r="BK947" s="131">
        <f t="shared" si="1523"/>
        <v>6.0546771720162866E-2</v>
      </c>
      <c r="BL947" s="132">
        <f t="shared" si="1523"/>
        <v>7.6834642651849014E-2</v>
      </c>
      <c r="BM947" s="133">
        <f t="shared" si="1523"/>
        <v>5.7956448911222778E-2</v>
      </c>
      <c r="BN947" s="130">
        <f t="shared" si="1523"/>
        <v>6.3660017346053768E-2</v>
      </c>
      <c r="BO947" s="131">
        <f t="shared" si="1523"/>
        <v>4.5919950356810423E-2</v>
      </c>
      <c r="BP947" s="132">
        <f t="shared" si="1523"/>
        <v>7.1976346669130553E-2</v>
      </c>
      <c r="BQ947" s="133">
        <f t="shared" si="1523"/>
        <v>6.1745457501727573E-2</v>
      </c>
      <c r="BR947" s="130">
        <f t="shared" si="1523"/>
        <v>5.9110893991206642E-2</v>
      </c>
      <c r="BS947" s="131">
        <f t="shared" si="1523"/>
        <v>9.3515358361774742E-2</v>
      </c>
      <c r="BT947" s="132">
        <f t="shared" si="1523"/>
        <v>4.2805854736260703E-2</v>
      </c>
      <c r="BU947" s="130">
        <f t="shared" si="1523"/>
        <v>9.1750278706800442E-2</v>
      </c>
      <c r="BV947" s="134">
        <f t="shared" si="1523"/>
        <v>6.443702745044616E-2</v>
      </c>
      <c r="BW947" s="135">
        <f t="shared" si="1523"/>
        <v>8.4071752755565166E-2</v>
      </c>
      <c r="BX947" s="130">
        <f t="shared" si="1523"/>
        <v>7.0414058738565238E-2</v>
      </c>
      <c r="BY947" s="131">
        <f t="shared" si="1523"/>
        <v>5.9083263246425564E-2</v>
      </c>
      <c r="BZ947" s="132">
        <f t="shared" si="1523"/>
        <v>7.9838830025369345E-2</v>
      </c>
      <c r="CA947" s="133">
        <f t="shared" si="1523"/>
        <v>5.3316343638924284E-2</v>
      </c>
      <c r="CB947" s="130">
        <f t="shared" si="1523"/>
        <v>6.5068493150684928E-2</v>
      </c>
      <c r="CC947" s="131">
        <f t="shared" si="1523"/>
        <v>5.7122198120028923E-2</v>
      </c>
      <c r="CD947" s="132">
        <f t="shared" si="1523"/>
        <v>3.8839207434683498E-2</v>
      </c>
      <c r="CE947" s="133">
        <f t="shared" si="1523"/>
        <v>9.5715272978576363E-2</v>
      </c>
      <c r="CF947" s="130">
        <f t="shared" si="1523"/>
        <v>5.9562211981566818E-2</v>
      </c>
      <c r="CG947" s="131">
        <f t="shared" si="1523"/>
        <v>6.2616981453122347E-2</v>
      </c>
      <c r="CH947" s="132">
        <f t="shared" si="1523"/>
        <v>7.0454114823469971E-2</v>
      </c>
      <c r="CI947" s="130">
        <f t="shared" si="1523"/>
        <v>6.8339768339768334E-2</v>
      </c>
      <c r="CJ947" s="136">
        <f t="shared" si="1523"/>
        <v>6.8338041145877534E-2</v>
      </c>
      <c r="CK947" s="137">
        <f t="shared" si="1523"/>
        <v>6.9065167502458807E-2</v>
      </c>
    </row>
    <row r="948" spans="1:89">
      <c r="A948" s="138" t="s">
        <v>25</v>
      </c>
      <c r="B948" s="209">
        <v>2239</v>
      </c>
      <c r="C948" s="193">
        <v>1302</v>
      </c>
      <c r="D948" s="194">
        <v>796</v>
      </c>
      <c r="E948" s="195">
        <v>532</v>
      </c>
      <c r="F948" s="192">
        <v>429</v>
      </c>
      <c r="G948" s="196">
        <v>175</v>
      </c>
      <c r="H948" s="194">
        <v>1711</v>
      </c>
      <c r="I948" s="195">
        <v>1630</v>
      </c>
      <c r="J948" s="192">
        <v>124</v>
      </c>
      <c r="K948" s="193">
        <v>207</v>
      </c>
      <c r="L948" s="194">
        <v>166</v>
      </c>
      <c r="M948" s="192">
        <v>1006</v>
      </c>
      <c r="N948" s="197">
        <v>1003</v>
      </c>
      <c r="O948" s="210">
        <v>1347</v>
      </c>
      <c r="P948" s="192">
        <v>671</v>
      </c>
      <c r="Q948" s="193">
        <v>459</v>
      </c>
      <c r="R948" s="194">
        <v>1007</v>
      </c>
      <c r="S948" s="195">
        <v>805</v>
      </c>
      <c r="T948" s="201">
        <v>119</v>
      </c>
      <c r="U948" s="192">
        <v>164</v>
      </c>
      <c r="V948" s="194">
        <v>532</v>
      </c>
      <c r="W948" s="211">
        <v>1093</v>
      </c>
      <c r="X948" s="192">
        <v>580</v>
      </c>
      <c r="Y948" s="196">
        <v>309</v>
      </c>
      <c r="Z948" s="194">
        <v>2219</v>
      </c>
      <c r="AA948" s="192">
        <v>1669</v>
      </c>
      <c r="AB948" s="173">
        <f t="shared" si="1515"/>
        <v>11596</v>
      </c>
      <c r="AC948" s="174">
        <f t="shared" si="1510"/>
        <v>10698</v>
      </c>
      <c r="AE948" s="255" t="str">
        <f>$AE$18</f>
        <v>18:00 - 18:59</v>
      </c>
      <c r="AF948" s="127">
        <f t="shared" si="1520"/>
        <v>2115</v>
      </c>
      <c r="AG948" s="193">
        <f t="shared" si="1520"/>
        <v>1645</v>
      </c>
      <c r="AH948" s="194">
        <f t="shared" si="1520"/>
        <v>653</v>
      </c>
      <c r="AI948" s="195">
        <f t="shared" si="1520"/>
        <v>678</v>
      </c>
      <c r="AJ948" s="192">
        <f t="shared" si="1520"/>
        <v>481</v>
      </c>
      <c r="AK948" s="196">
        <f t="shared" si="1520"/>
        <v>291</v>
      </c>
      <c r="AL948" s="194">
        <f t="shared" si="1520"/>
        <v>1465</v>
      </c>
      <c r="AM948" s="195">
        <f t="shared" si="1520"/>
        <v>1841</v>
      </c>
      <c r="AN948" s="192">
        <f t="shared" si="1520"/>
        <v>168</v>
      </c>
      <c r="AO948" s="196">
        <f t="shared" si="1520"/>
        <v>137</v>
      </c>
      <c r="AP948" s="194">
        <f t="shared" si="1521"/>
        <v>371</v>
      </c>
      <c r="AQ948" s="192">
        <f t="shared" si="1521"/>
        <v>447</v>
      </c>
      <c r="AR948" s="197">
        <f t="shared" si="1521"/>
        <v>1113</v>
      </c>
      <c r="AS948" s="198">
        <f t="shared" si="1521"/>
        <v>1153</v>
      </c>
      <c r="AT948" s="192">
        <f t="shared" si="1521"/>
        <v>496</v>
      </c>
      <c r="AU948" s="196">
        <f t="shared" si="1521"/>
        <v>774</v>
      </c>
      <c r="AV948" s="194">
        <f t="shared" si="1521"/>
        <v>722</v>
      </c>
      <c r="AW948" s="195">
        <f t="shared" si="1521"/>
        <v>1397</v>
      </c>
      <c r="AX948" s="192">
        <f t="shared" si="1521"/>
        <v>174</v>
      </c>
      <c r="AY948" s="196">
        <f t="shared" si="1521"/>
        <v>184</v>
      </c>
      <c r="AZ948" s="194">
        <f t="shared" si="1522"/>
        <v>1062</v>
      </c>
      <c r="BA948" s="195">
        <f t="shared" si="1522"/>
        <v>913</v>
      </c>
      <c r="BB948" s="192">
        <f t="shared" si="1522"/>
        <v>559</v>
      </c>
      <c r="BC948" s="196">
        <f t="shared" si="1522"/>
        <v>490</v>
      </c>
      <c r="BD948" s="194">
        <f t="shared" si="1522"/>
        <v>2184</v>
      </c>
      <c r="BE948" s="192">
        <f t="shared" si="1522"/>
        <v>1854</v>
      </c>
      <c r="BF948" s="173">
        <f>SUM(AF948,AH948,AJ948,AL948,AN948,AP948,AR948,AT948,AV948,AX948,AZ948,BB948,BD948)</f>
        <v>11563</v>
      </c>
      <c r="BG948" s="174">
        <f>SUM(AG948,AI948,AK948,AM948,AO948,AQ948,AS948,AU948,AW948,AY948,BA948,BC948,BE948)</f>
        <v>11804</v>
      </c>
      <c r="BI948" s="138" t="s">
        <v>25</v>
      </c>
      <c r="BJ948" s="130">
        <f t="shared" ref="BJ948:CK948" si="1524">B948/B963</f>
        <v>7.1602174608250718E-2</v>
      </c>
      <c r="BK948" s="131">
        <f t="shared" si="1524"/>
        <v>6.8848818148167734E-2</v>
      </c>
      <c r="BL948" s="132">
        <f t="shared" si="1524"/>
        <v>7.6259819888867597E-2</v>
      </c>
      <c r="BM948" s="133">
        <f t="shared" si="1524"/>
        <v>5.940815187046343E-2</v>
      </c>
      <c r="BN948" s="130">
        <f t="shared" si="1524"/>
        <v>7.4414570685169129E-2</v>
      </c>
      <c r="BO948" s="131">
        <f t="shared" si="1524"/>
        <v>5.4297238597579893E-2</v>
      </c>
      <c r="BP948" s="132">
        <f t="shared" si="1524"/>
        <v>7.9044627182851337E-2</v>
      </c>
      <c r="BQ948" s="133">
        <f t="shared" si="1524"/>
        <v>6.6257469208568759E-2</v>
      </c>
      <c r="BR948" s="130">
        <f t="shared" si="1524"/>
        <v>6.0576453346360526E-2</v>
      </c>
      <c r="BS948" s="131">
        <f t="shared" si="1524"/>
        <v>7.0648464163822519E-2</v>
      </c>
      <c r="BT948" s="132">
        <f t="shared" si="1524"/>
        <v>4.5843689588511462E-2</v>
      </c>
      <c r="BU948" s="130">
        <f t="shared" si="1524"/>
        <v>0.11215161649944258</v>
      </c>
      <c r="BV948" s="134">
        <f t="shared" si="1524"/>
        <v>6.8319596757714054E-2</v>
      </c>
      <c r="BW948" s="135">
        <f t="shared" si="1524"/>
        <v>7.2779338664361357E-2</v>
      </c>
      <c r="BX948" s="130">
        <f t="shared" si="1524"/>
        <v>8.0765527202696197E-2</v>
      </c>
      <c r="BY948" s="131">
        <f t="shared" si="1524"/>
        <v>4.8254835996635825E-2</v>
      </c>
      <c r="BZ948" s="132">
        <f t="shared" si="1524"/>
        <v>7.5138039098641987E-2</v>
      </c>
      <c r="CA948" s="133">
        <f t="shared" si="1524"/>
        <v>5.398698947086044E-2</v>
      </c>
      <c r="CB948" s="130">
        <f t="shared" si="1524"/>
        <v>5.8219178082191778E-2</v>
      </c>
      <c r="CC948" s="131">
        <f t="shared" si="1524"/>
        <v>5.9291395516992043E-2</v>
      </c>
      <c r="CD948" s="132">
        <f t="shared" si="1524"/>
        <v>4.664211818341224E-2</v>
      </c>
      <c r="CE948" s="133">
        <f t="shared" si="1524"/>
        <v>7.5535590877677958E-2</v>
      </c>
      <c r="CF948" s="130">
        <f t="shared" si="1524"/>
        <v>6.6820276497695855E-2</v>
      </c>
      <c r="CG948" s="131">
        <f t="shared" si="1524"/>
        <v>5.2577845839714137E-2</v>
      </c>
      <c r="CH948" s="132">
        <f t="shared" si="1524"/>
        <v>7.0075159477041626E-2</v>
      </c>
      <c r="CI948" s="130">
        <f t="shared" si="1524"/>
        <v>5.3700128700128698E-2</v>
      </c>
      <c r="CJ948" s="136">
        <f t="shared" si="1524"/>
        <v>7.02898638573351E-2</v>
      </c>
      <c r="CK948" s="137">
        <f t="shared" si="1524"/>
        <v>6.4948941802154034E-2</v>
      </c>
    </row>
    <row r="949" spans="1:89" ht="14" thickBot="1">
      <c r="A949" s="147" t="s">
        <v>26</v>
      </c>
      <c r="B949" s="206">
        <v>1947</v>
      </c>
      <c r="C949" s="200">
        <v>1311</v>
      </c>
      <c r="D949" s="201">
        <v>712</v>
      </c>
      <c r="E949" s="202">
        <v>635</v>
      </c>
      <c r="F949" s="199">
        <v>347</v>
      </c>
      <c r="G949" s="203">
        <v>198</v>
      </c>
      <c r="H949" s="201">
        <v>1651</v>
      </c>
      <c r="I949" s="202">
        <v>1646</v>
      </c>
      <c r="J949" s="199">
        <v>124</v>
      </c>
      <c r="K949" s="200">
        <v>179</v>
      </c>
      <c r="L949" s="201">
        <v>224</v>
      </c>
      <c r="M949" s="199">
        <v>735</v>
      </c>
      <c r="N949" s="204">
        <v>1035</v>
      </c>
      <c r="O949" s="207">
        <v>1321</v>
      </c>
      <c r="P949" s="199">
        <v>687</v>
      </c>
      <c r="Q949" s="200">
        <v>598</v>
      </c>
      <c r="R949" s="201">
        <v>970</v>
      </c>
      <c r="S949" s="202">
        <v>1036</v>
      </c>
      <c r="T949" s="199">
        <v>120</v>
      </c>
      <c r="U949" s="203">
        <v>204</v>
      </c>
      <c r="V949" s="201">
        <v>584</v>
      </c>
      <c r="W949" s="208">
        <v>1054</v>
      </c>
      <c r="X949" s="199">
        <v>552</v>
      </c>
      <c r="Y949" s="203">
        <v>360</v>
      </c>
      <c r="Z949" s="201">
        <v>2134</v>
      </c>
      <c r="AA949" s="199">
        <v>2360</v>
      </c>
      <c r="AB949" s="173">
        <f t="shared" si="1515"/>
        <v>11087</v>
      </c>
      <c r="AC949" s="174">
        <f t="shared" si="1510"/>
        <v>11637</v>
      </c>
      <c r="AE949" s="254" t="str">
        <f>$AE$19</f>
        <v>19:00 - 19:59</v>
      </c>
      <c r="AF949" s="127">
        <f t="shared" si="1520"/>
        <v>2157</v>
      </c>
      <c r="AG949" s="200">
        <f t="shared" si="1520"/>
        <v>1332</v>
      </c>
      <c r="AH949" s="201">
        <f t="shared" si="1520"/>
        <v>584</v>
      </c>
      <c r="AI949" s="202">
        <f t="shared" si="1520"/>
        <v>593</v>
      </c>
      <c r="AJ949" s="199">
        <f t="shared" si="1520"/>
        <v>388</v>
      </c>
      <c r="AK949" s="203">
        <f t="shared" si="1520"/>
        <v>240</v>
      </c>
      <c r="AL949" s="201">
        <f t="shared" si="1520"/>
        <v>1384</v>
      </c>
      <c r="AM949" s="202">
        <f t="shared" si="1520"/>
        <v>1599</v>
      </c>
      <c r="AN949" s="199">
        <f t="shared" si="1520"/>
        <v>146</v>
      </c>
      <c r="AO949" s="203">
        <f t="shared" si="1520"/>
        <v>110</v>
      </c>
      <c r="AP949" s="201">
        <f t="shared" si="1521"/>
        <v>320</v>
      </c>
      <c r="AQ949" s="199">
        <f t="shared" si="1521"/>
        <v>343</v>
      </c>
      <c r="AR949" s="204">
        <f t="shared" si="1521"/>
        <v>981</v>
      </c>
      <c r="AS949" s="205">
        <f t="shared" si="1521"/>
        <v>1096</v>
      </c>
      <c r="AT949" s="199">
        <f t="shared" si="1521"/>
        <v>437</v>
      </c>
      <c r="AU949" s="203">
        <f t="shared" si="1521"/>
        <v>851</v>
      </c>
      <c r="AV949" s="201">
        <f t="shared" si="1521"/>
        <v>677</v>
      </c>
      <c r="AW949" s="202">
        <f t="shared" si="1521"/>
        <v>1199</v>
      </c>
      <c r="AX949" s="199">
        <f t="shared" si="1521"/>
        <v>102</v>
      </c>
      <c r="AY949" s="203">
        <f t="shared" si="1521"/>
        <v>217</v>
      </c>
      <c r="AZ949" s="201">
        <f t="shared" si="1522"/>
        <v>1108</v>
      </c>
      <c r="BA949" s="202">
        <f t="shared" si="1522"/>
        <v>813</v>
      </c>
      <c r="BB949" s="199">
        <f t="shared" si="1522"/>
        <v>568</v>
      </c>
      <c r="BC949" s="203">
        <f t="shared" si="1522"/>
        <v>361</v>
      </c>
      <c r="BD949" s="201">
        <f t="shared" si="1522"/>
        <v>2120</v>
      </c>
      <c r="BE949" s="199">
        <f t="shared" si="1522"/>
        <v>2223</v>
      </c>
      <c r="BF949" s="173">
        <f>SUM(AF949,AH949,AJ949,AL949,AN949,AP949,AR949,AT949,AV949,AX949,AZ949,BB949,BD949)</f>
        <v>10972</v>
      </c>
      <c r="BG949" s="174">
        <f>SUM(AG949,AI949,AK949,AM949,AO949,AQ949,AS949,AU949,AW949,AY949,BA949,BC949,BE949)</f>
        <v>10977</v>
      </c>
      <c r="BI949" s="147" t="s">
        <v>26</v>
      </c>
      <c r="BJ949" s="130">
        <f t="shared" ref="BJ949:CK949" si="1525">B949/B963</f>
        <v>6.2264150943396226E-2</v>
      </c>
      <c r="BK949" s="131">
        <f t="shared" si="1525"/>
        <v>6.9324731637671194E-2</v>
      </c>
      <c r="BL949" s="132">
        <f t="shared" si="1525"/>
        <v>6.8212301207127804E-2</v>
      </c>
      <c r="BM949" s="133">
        <f t="shared" si="1525"/>
        <v>7.0910106085985483E-2</v>
      </c>
      <c r="BN949" s="130">
        <f t="shared" si="1525"/>
        <v>6.0190806591500431E-2</v>
      </c>
      <c r="BO949" s="131">
        <f t="shared" si="1525"/>
        <v>6.1433447098976107E-2</v>
      </c>
      <c r="BP949" s="132">
        <f t="shared" si="1525"/>
        <v>7.6272752471588282E-2</v>
      </c>
      <c r="BQ949" s="133">
        <f t="shared" si="1525"/>
        <v>6.6907849274419742E-2</v>
      </c>
      <c r="BR949" s="130">
        <f t="shared" si="1525"/>
        <v>6.0576453346360526E-2</v>
      </c>
      <c r="BS949" s="131">
        <f t="shared" si="1525"/>
        <v>6.1092150170648465E-2</v>
      </c>
      <c r="BT949" s="132">
        <f t="shared" si="1525"/>
        <v>6.1861364264015464E-2</v>
      </c>
      <c r="BU949" s="130">
        <f t="shared" si="1525"/>
        <v>8.193979933110368E-2</v>
      </c>
      <c r="BV949" s="134">
        <f t="shared" si="1525"/>
        <v>7.0499284789864447E-2</v>
      </c>
      <c r="BW949" s="135">
        <f t="shared" si="1525"/>
        <v>7.1374540739139833E-2</v>
      </c>
      <c r="BX949" s="130">
        <f t="shared" si="1525"/>
        <v>8.2691381800674049E-2</v>
      </c>
      <c r="BY949" s="131">
        <f t="shared" si="1525"/>
        <v>6.2867956265769548E-2</v>
      </c>
      <c r="BZ949" s="132">
        <f t="shared" si="1525"/>
        <v>7.2377257125802119E-2</v>
      </c>
      <c r="CA949" s="133">
        <f t="shared" si="1525"/>
        <v>6.9478908188585611E-2</v>
      </c>
      <c r="CB949" s="130">
        <f t="shared" si="1525"/>
        <v>5.8708414872798431E-2</v>
      </c>
      <c r="CC949" s="131">
        <f t="shared" si="1525"/>
        <v>7.3752711496746198E-2</v>
      </c>
      <c r="CD949" s="132">
        <f t="shared" si="1525"/>
        <v>5.1201122216377348E-2</v>
      </c>
      <c r="CE949" s="133">
        <f t="shared" si="1525"/>
        <v>7.2840359364201801E-2</v>
      </c>
      <c r="CF949" s="130">
        <f t="shared" si="1525"/>
        <v>6.3594470046082943E-2</v>
      </c>
      <c r="CG949" s="131">
        <f t="shared" si="1525"/>
        <v>6.1255742725880552E-2</v>
      </c>
      <c r="CH949" s="132">
        <f t="shared" si="1525"/>
        <v>6.7390892439840838E-2</v>
      </c>
      <c r="CI949" s="130">
        <f t="shared" si="1525"/>
        <v>7.5933075933075939E-2</v>
      </c>
      <c r="CJ949" s="136">
        <f t="shared" si="1525"/>
        <v>6.7204529198540378E-2</v>
      </c>
      <c r="CK949" s="137">
        <f t="shared" si="1525"/>
        <v>7.0649732263195597E-2</v>
      </c>
    </row>
    <row r="950" spans="1:89" ht="15" thickTop="1" thickBot="1">
      <c r="A950" s="138" t="s">
        <v>27</v>
      </c>
      <c r="B950" s="209">
        <v>1888</v>
      </c>
      <c r="C950" s="193">
        <v>1409</v>
      </c>
      <c r="D950" s="194">
        <v>653</v>
      </c>
      <c r="E950" s="195">
        <v>611</v>
      </c>
      <c r="F950" s="192">
        <v>399</v>
      </c>
      <c r="G950" s="196">
        <v>220</v>
      </c>
      <c r="H950" s="194">
        <v>1609</v>
      </c>
      <c r="I950" s="195">
        <v>1728</v>
      </c>
      <c r="J950" s="192">
        <v>140</v>
      </c>
      <c r="K950" s="193">
        <v>169</v>
      </c>
      <c r="L950" s="194">
        <v>273</v>
      </c>
      <c r="M950" s="192">
        <v>640</v>
      </c>
      <c r="N950" s="197">
        <v>975</v>
      </c>
      <c r="O950" s="210">
        <v>1104</v>
      </c>
      <c r="P950" s="192">
        <v>637</v>
      </c>
      <c r="Q950" s="193">
        <v>517</v>
      </c>
      <c r="R950" s="194">
        <v>928</v>
      </c>
      <c r="S950" s="195">
        <v>787</v>
      </c>
      <c r="T950" s="192">
        <v>135</v>
      </c>
      <c r="U950" s="196">
        <v>168</v>
      </c>
      <c r="V950" s="194">
        <v>727</v>
      </c>
      <c r="W950" s="211">
        <v>1001</v>
      </c>
      <c r="X950" s="192">
        <v>575</v>
      </c>
      <c r="Y950" s="196">
        <v>311</v>
      </c>
      <c r="Z950" s="194">
        <v>2175</v>
      </c>
      <c r="AA950" s="192">
        <v>2526</v>
      </c>
      <c r="AB950" s="173">
        <f t="shared" si="1515"/>
        <v>11114</v>
      </c>
      <c r="AC950" s="174">
        <f t="shared" si="1510"/>
        <v>11191</v>
      </c>
      <c r="AE950" s="253" t="s">
        <v>13</v>
      </c>
      <c r="AF950" s="20">
        <f t="shared" ref="AF950:BG950" si="1526">SUM(AF947:AF949)</f>
        <v>6431</v>
      </c>
      <c r="AG950" s="21">
        <f t="shared" si="1526"/>
        <v>4351</v>
      </c>
      <c r="AH950" s="20">
        <f t="shared" si="1526"/>
        <v>1981</v>
      </c>
      <c r="AI950" s="21">
        <f t="shared" si="1526"/>
        <v>1999</v>
      </c>
      <c r="AJ950" s="20">
        <f t="shared" si="1526"/>
        <v>1345</v>
      </c>
      <c r="AK950" s="21">
        <f t="shared" si="1526"/>
        <v>738</v>
      </c>
      <c r="AL950" s="20">
        <f t="shared" si="1526"/>
        <v>4455</v>
      </c>
      <c r="AM950" s="21">
        <f t="shared" si="1526"/>
        <v>5416</v>
      </c>
      <c r="AN950" s="20">
        <f t="shared" si="1526"/>
        <v>510</v>
      </c>
      <c r="AO950" s="21">
        <f t="shared" si="1526"/>
        <v>394</v>
      </c>
      <c r="AP950" s="20">
        <f t="shared" si="1526"/>
        <v>1059</v>
      </c>
      <c r="AQ950" s="21">
        <f t="shared" si="1526"/>
        <v>1336</v>
      </c>
      <c r="AR950" s="20">
        <f t="shared" si="1526"/>
        <v>3114</v>
      </c>
      <c r="AS950" s="21">
        <f t="shared" si="1526"/>
        <v>3564</v>
      </c>
      <c r="AT950" s="20">
        <f t="shared" si="1526"/>
        <v>1503</v>
      </c>
      <c r="AU950" s="21">
        <f t="shared" si="1526"/>
        <v>2442</v>
      </c>
      <c r="AV950" s="20">
        <f t="shared" si="1526"/>
        <v>2324</v>
      </c>
      <c r="AW950" s="21">
        <f t="shared" si="1526"/>
        <v>3790</v>
      </c>
      <c r="AX950" s="20">
        <f t="shared" si="1526"/>
        <v>460</v>
      </c>
      <c r="AY950" s="21">
        <f t="shared" si="1526"/>
        <v>647</v>
      </c>
      <c r="AZ950" s="20">
        <f t="shared" si="1526"/>
        <v>3087</v>
      </c>
      <c r="BA950" s="21">
        <f t="shared" si="1526"/>
        <v>2611</v>
      </c>
      <c r="BB950" s="20">
        <f t="shared" si="1526"/>
        <v>1793</v>
      </c>
      <c r="BC950" s="21">
        <f t="shared" si="1526"/>
        <v>1228</v>
      </c>
      <c r="BD950" s="20">
        <f t="shared" si="1526"/>
        <v>6703</v>
      </c>
      <c r="BE950" s="21">
        <f t="shared" si="1526"/>
        <v>6374</v>
      </c>
      <c r="BF950" s="175">
        <f t="shared" si="1526"/>
        <v>34765</v>
      </c>
      <c r="BG950" s="176">
        <f t="shared" si="1526"/>
        <v>34890</v>
      </c>
      <c r="BI950" s="138" t="s">
        <v>27</v>
      </c>
      <c r="BJ950" s="130">
        <f t="shared" ref="BJ950:CK950" si="1527">B950/B963</f>
        <v>6.0377358490566038E-2</v>
      </c>
      <c r="BK950" s="131">
        <f t="shared" si="1527"/>
        <v>7.4506900745597807E-2</v>
      </c>
      <c r="BL950" s="132">
        <f t="shared" si="1527"/>
        <v>6.2559877371143893E-2</v>
      </c>
      <c r="BM950" s="133">
        <f t="shared" si="1527"/>
        <v>6.823003908431044E-2</v>
      </c>
      <c r="BN950" s="130">
        <f t="shared" si="1527"/>
        <v>6.921075455333911E-2</v>
      </c>
      <c r="BO950" s="131">
        <f t="shared" si="1527"/>
        <v>6.8259385665529013E-2</v>
      </c>
      <c r="BP950" s="132">
        <f t="shared" si="1527"/>
        <v>7.4332440173704148E-2</v>
      </c>
      <c r="BQ950" s="133">
        <f t="shared" si="1527"/>
        <v>7.0241047111906027E-2</v>
      </c>
      <c r="BR950" s="130">
        <f t="shared" si="1527"/>
        <v>6.8392769907181239E-2</v>
      </c>
      <c r="BS950" s="131">
        <f t="shared" si="1527"/>
        <v>5.7679180887372013E-2</v>
      </c>
      <c r="BT950" s="132">
        <f t="shared" si="1527"/>
        <v>7.5393537696768848E-2</v>
      </c>
      <c r="BU950" s="130">
        <f t="shared" si="1527"/>
        <v>7.1348940914158304E-2</v>
      </c>
      <c r="BV950" s="134">
        <f t="shared" si="1527"/>
        <v>6.6412369729582449E-2</v>
      </c>
      <c r="BW950" s="135">
        <f t="shared" si="1527"/>
        <v>5.9649881132483248E-2</v>
      </c>
      <c r="BX950" s="130">
        <f t="shared" si="1527"/>
        <v>7.6673086181993255E-2</v>
      </c>
      <c r="BY950" s="131">
        <f t="shared" si="1527"/>
        <v>5.4352396972245587E-2</v>
      </c>
      <c r="BZ950" s="132">
        <f t="shared" si="1527"/>
        <v>6.924339650798389E-2</v>
      </c>
      <c r="CA950" s="133">
        <f t="shared" si="1527"/>
        <v>5.2779826973375361E-2</v>
      </c>
      <c r="CB950" s="130">
        <f t="shared" si="1527"/>
        <v>6.6046966731898235E-2</v>
      </c>
      <c r="CC950" s="131">
        <f t="shared" si="1527"/>
        <v>6.0737527114967459E-2</v>
      </c>
      <c r="CD950" s="132">
        <f t="shared" si="1527"/>
        <v>6.3738383307031382E-2</v>
      </c>
      <c r="CE950" s="133">
        <f t="shared" si="1527"/>
        <v>6.9177608845888042E-2</v>
      </c>
      <c r="CF950" s="130">
        <f t="shared" si="1527"/>
        <v>6.624423963133641E-2</v>
      </c>
      <c r="CG950" s="131">
        <f t="shared" si="1527"/>
        <v>5.2918155521524589E-2</v>
      </c>
      <c r="CH950" s="132">
        <f t="shared" si="1527"/>
        <v>6.8685656540137682E-2</v>
      </c>
      <c r="CI950" s="130">
        <f t="shared" si="1527"/>
        <v>8.1274131274131273E-2</v>
      </c>
      <c r="CJ950" s="136">
        <f t="shared" si="1527"/>
        <v>6.7368191351364459E-2</v>
      </c>
      <c r="CK950" s="137">
        <f t="shared" si="1527"/>
        <v>6.794200857243464E-2</v>
      </c>
    </row>
    <row r="951" spans="1:89" ht="14" thickTop="1">
      <c r="A951" s="147" t="s">
        <v>28</v>
      </c>
      <c r="B951" s="206">
        <v>1878</v>
      </c>
      <c r="C951" s="200">
        <v>1602</v>
      </c>
      <c r="D951" s="201">
        <v>671</v>
      </c>
      <c r="E951" s="202">
        <v>689</v>
      </c>
      <c r="F951" s="199">
        <v>406</v>
      </c>
      <c r="G951" s="203">
        <v>174</v>
      </c>
      <c r="H951" s="201">
        <v>1662</v>
      </c>
      <c r="I951" s="202">
        <v>1741</v>
      </c>
      <c r="J951" s="199">
        <v>135</v>
      </c>
      <c r="K951" s="200">
        <v>218</v>
      </c>
      <c r="L951" s="201">
        <v>360</v>
      </c>
      <c r="M951" s="199">
        <v>586</v>
      </c>
      <c r="N951" s="204">
        <v>1257</v>
      </c>
      <c r="O951" s="207">
        <v>1222</v>
      </c>
      <c r="P951" s="199">
        <v>670</v>
      </c>
      <c r="Q951" s="200">
        <v>659</v>
      </c>
      <c r="R951" s="201">
        <v>955</v>
      </c>
      <c r="S951" s="202">
        <v>1056</v>
      </c>
      <c r="T951" s="199">
        <v>164</v>
      </c>
      <c r="U951" s="203">
        <v>114</v>
      </c>
      <c r="V951" s="201">
        <v>868</v>
      </c>
      <c r="W951" s="208">
        <v>992</v>
      </c>
      <c r="X951" s="199">
        <v>685</v>
      </c>
      <c r="Y951" s="203">
        <v>341</v>
      </c>
      <c r="Z951" s="201">
        <v>2208</v>
      </c>
      <c r="AA951" s="199">
        <v>2253</v>
      </c>
      <c r="AB951" s="173">
        <f t="shared" si="1515"/>
        <v>11919</v>
      </c>
      <c r="AC951" s="174">
        <f t="shared" si="1510"/>
        <v>11647</v>
      </c>
      <c r="BI951" s="147" t="s">
        <v>28</v>
      </c>
      <c r="BJ951" s="130">
        <f t="shared" ref="BJ951:CK951" si="1528">B951/B963</f>
        <v>6.0057563159577873E-2</v>
      </c>
      <c r="BK951" s="131">
        <f t="shared" si="1528"/>
        <v>8.4712601131616522E-2</v>
      </c>
      <c r="BL951" s="132">
        <f t="shared" si="1528"/>
        <v>6.4284345660088144E-2</v>
      </c>
      <c r="BM951" s="133">
        <f t="shared" si="1528"/>
        <v>7.6940256839754334E-2</v>
      </c>
      <c r="BN951" s="130">
        <f t="shared" si="1528"/>
        <v>7.0424978317432788E-2</v>
      </c>
      <c r="BO951" s="131">
        <f t="shared" si="1528"/>
        <v>5.3986968662736584E-2</v>
      </c>
      <c r="BP951" s="132">
        <f t="shared" si="1528"/>
        <v>7.6780929501986506E-2</v>
      </c>
      <c r="BQ951" s="133">
        <f t="shared" si="1528"/>
        <v>7.0769480915409938E-2</v>
      </c>
      <c r="BR951" s="130">
        <f t="shared" si="1528"/>
        <v>6.5950170981924766E-2</v>
      </c>
      <c r="BS951" s="131">
        <f t="shared" si="1528"/>
        <v>7.4402730375426621E-2</v>
      </c>
      <c r="BT951" s="132">
        <f t="shared" si="1528"/>
        <v>9.9420049710024855E-2</v>
      </c>
      <c r="BU951" s="130">
        <f t="shared" si="1528"/>
        <v>6.5328874024526196E-2</v>
      </c>
      <c r="BV951" s="134">
        <f t="shared" si="1528"/>
        <v>8.5620870512907843E-2</v>
      </c>
      <c r="BW951" s="135">
        <f t="shared" si="1528"/>
        <v>6.6025502485411711E-2</v>
      </c>
      <c r="BX951" s="130">
        <f t="shared" si="1528"/>
        <v>8.0645161290322578E-2</v>
      </c>
      <c r="BY951" s="131">
        <f t="shared" si="1528"/>
        <v>6.9280908326324636E-2</v>
      </c>
      <c r="BZ951" s="132">
        <f t="shared" si="1528"/>
        <v>7.1258021190867035E-2</v>
      </c>
      <c r="CA951" s="133">
        <f t="shared" si="1528"/>
        <v>7.082019985245791E-2</v>
      </c>
      <c r="CB951" s="130">
        <f t="shared" si="1528"/>
        <v>8.0234833659491189E-2</v>
      </c>
      <c r="CC951" s="131">
        <f t="shared" si="1528"/>
        <v>4.1214750542299353E-2</v>
      </c>
      <c r="CD951" s="132">
        <f t="shared" si="1528"/>
        <v>7.6100298088725232E-2</v>
      </c>
      <c r="CE951" s="133">
        <f t="shared" si="1528"/>
        <v>6.8555632342778158E-2</v>
      </c>
      <c r="CF951" s="130">
        <f t="shared" si="1528"/>
        <v>7.8917050691244245E-2</v>
      </c>
      <c r="CG951" s="131">
        <f t="shared" si="1528"/>
        <v>5.8022800748681297E-2</v>
      </c>
      <c r="CH951" s="132">
        <f t="shared" si="1528"/>
        <v>6.9727783742815644E-2</v>
      </c>
      <c r="CI951" s="130">
        <f t="shared" si="1528"/>
        <v>7.2490347490347495E-2</v>
      </c>
      <c r="CJ951" s="136">
        <f t="shared" si="1528"/>
        <v>7.2247748130008366E-2</v>
      </c>
      <c r="CK951" s="137">
        <f t="shared" si="1528"/>
        <v>7.0710443556710426E-2</v>
      </c>
    </row>
    <row r="952" spans="1:89">
      <c r="A952" s="138" t="s">
        <v>29</v>
      </c>
      <c r="B952" s="209">
        <v>2062</v>
      </c>
      <c r="C952" s="193">
        <v>1559</v>
      </c>
      <c r="D952" s="194">
        <v>730</v>
      </c>
      <c r="E952" s="195">
        <v>584</v>
      </c>
      <c r="F952" s="192">
        <v>462</v>
      </c>
      <c r="G952" s="196">
        <v>246</v>
      </c>
      <c r="H952" s="194">
        <v>1612</v>
      </c>
      <c r="I952" s="195">
        <v>2032</v>
      </c>
      <c r="J952" s="192">
        <v>159</v>
      </c>
      <c r="K952" s="193">
        <v>190</v>
      </c>
      <c r="L952" s="194">
        <v>338</v>
      </c>
      <c r="M952" s="192">
        <v>471</v>
      </c>
      <c r="N952" s="197">
        <v>1138</v>
      </c>
      <c r="O952" s="210">
        <v>1237</v>
      </c>
      <c r="P952" s="192">
        <v>637</v>
      </c>
      <c r="Q952" s="193">
        <v>601</v>
      </c>
      <c r="R952" s="194">
        <v>875</v>
      </c>
      <c r="S952" s="195">
        <v>1221</v>
      </c>
      <c r="T952" s="192">
        <v>139</v>
      </c>
      <c r="U952" s="196">
        <v>128</v>
      </c>
      <c r="V952" s="194">
        <v>976</v>
      </c>
      <c r="W952" s="211">
        <v>925</v>
      </c>
      <c r="X952" s="192">
        <v>688</v>
      </c>
      <c r="Y952" s="196">
        <v>422</v>
      </c>
      <c r="Z952" s="194">
        <v>2297</v>
      </c>
      <c r="AA952" s="192">
        <v>2196</v>
      </c>
      <c r="AB952" s="173">
        <f t="shared" si="1515"/>
        <v>12113</v>
      </c>
      <c r="AC952" s="174">
        <f t="shared" si="1510"/>
        <v>11812</v>
      </c>
      <c r="BI952" s="138" t="s">
        <v>29</v>
      </c>
      <c r="BJ952" s="130">
        <f t="shared" ref="BJ952:CK952" si="1529">B952/B963</f>
        <v>6.5941797249760153E-2</v>
      </c>
      <c r="BK952" s="131">
        <f t="shared" si="1529"/>
        <v>8.2438792237322187E-2</v>
      </c>
      <c r="BL952" s="132">
        <f t="shared" si="1529"/>
        <v>6.993676949607204E-2</v>
      </c>
      <c r="BM952" s="133">
        <f t="shared" si="1529"/>
        <v>6.5214963707426021E-2</v>
      </c>
      <c r="BN952" s="130">
        <f t="shared" si="1529"/>
        <v>8.0138768430182139E-2</v>
      </c>
      <c r="BO952" s="131">
        <f t="shared" si="1529"/>
        <v>7.6326403971455167E-2</v>
      </c>
      <c r="BP952" s="132">
        <f t="shared" si="1529"/>
        <v>7.4471033909267306E-2</v>
      </c>
      <c r="BQ952" s="133">
        <f t="shared" si="1529"/>
        <v>8.259826836307467E-2</v>
      </c>
      <c r="BR952" s="130">
        <f t="shared" si="1529"/>
        <v>7.7674645823155836E-2</v>
      </c>
      <c r="BS952" s="131">
        <f t="shared" si="1529"/>
        <v>6.4846416382252553E-2</v>
      </c>
      <c r="BT952" s="132">
        <f t="shared" si="1529"/>
        <v>9.3344380005523336E-2</v>
      </c>
      <c r="BU952" s="130">
        <f t="shared" si="1529"/>
        <v>5.2508361204013379E-2</v>
      </c>
      <c r="BV952" s="134">
        <f t="shared" si="1529"/>
        <v>7.7515155643348543E-2</v>
      </c>
      <c r="BW952" s="135">
        <f t="shared" si="1529"/>
        <v>6.683596282688567E-2</v>
      </c>
      <c r="BX952" s="130">
        <f t="shared" si="1529"/>
        <v>7.6673086181993255E-2</v>
      </c>
      <c r="BY952" s="131">
        <f t="shared" si="1529"/>
        <v>6.3183347350714889E-2</v>
      </c>
      <c r="BZ952" s="132">
        <f t="shared" si="1529"/>
        <v>6.5288762871213255E-2</v>
      </c>
      <c r="CA952" s="133">
        <f t="shared" si="1529"/>
        <v>8.1885856079404462E-2</v>
      </c>
      <c r="CB952" s="130">
        <f t="shared" si="1529"/>
        <v>6.8003913894324849E-2</v>
      </c>
      <c r="CC952" s="131">
        <f t="shared" si="1529"/>
        <v>4.6276211135213303E-2</v>
      </c>
      <c r="CD952" s="132">
        <f t="shared" si="1529"/>
        <v>8.5568998772575844E-2</v>
      </c>
      <c r="CE952" s="133">
        <f t="shared" si="1529"/>
        <v>6.392536281962681E-2</v>
      </c>
      <c r="CF952" s="130">
        <f t="shared" si="1529"/>
        <v>7.9262672811059906E-2</v>
      </c>
      <c r="CG952" s="131">
        <f t="shared" si="1529"/>
        <v>7.180534286200442E-2</v>
      </c>
      <c r="CH952" s="132">
        <f t="shared" si="1529"/>
        <v>7.2538369228825866E-2</v>
      </c>
      <c r="CI952" s="130">
        <f t="shared" si="1529"/>
        <v>7.0656370656370662E-2</v>
      </c>
      <c r="CJ952" s="136">
        <f t="shared" si="1529"/>
        <v>7.3423691005855468E-2</v>
      </c>
      <c r="CK952" s="137">
        <f t="shared" si="1529"/>
        <v>7.1712179899704936E-2</v>
      </c>
    </row>
    <row r="953" spans="1:89">
      <c r="A953" s="147" t="s">
        <v>30</v>
      </c>
      <c r="B953" s="206">
        <v>2159</v>
      </c>
      <c r="C953" s="200">
        <v>1374</v>
      </c>
      <c r="D953" s="201">
        <v>744</v>
      </c>
      <c r="E953" s="202">
        <v>728</v>
      </c>
      <c r="F953" s="199">
        <v>476</v>
      </c>
      <c r="G953" s="203">
        <v>207</v>
      </c>
      <c r="H953" s="201">
        <v>1606</v>
      </c>
      <c r="I953" s="202">
        <v>1976</v>
      </c>
      <c r="J953" s="199">
        <v>196</v>
      </c>
      <c r="K953" s="200">
        <v>147</v>
      </c>
      <c r="L953" s="201">
        <v>368</v>
      </c>
      <c r="M953" s="199">
        <v>546</v>
      </c>
      <c r="N953" s="204">
        <v>1020</v>
      </c>
      <c r="O953" s="207">
        <v>1315</v>
      </c>
      <c r="P953" s="199">
        <v>570</v>
      </c>
      <c r="Q953" s="200">
        <v>817</v>
      </c>
      <c r="R953" s="201">
        <v>925</v>
      </c>
      <c r="S953" s="202">
        <v>1194</v>
      </c>
      <c r="T953" s="199">
        <v>184</v>
      </c>
      <c r="U953" s="203">
        <v>246</v>
      </c>
      <c r="V953" s="201">
        <v>917</v>
      </c>
      <c r="W953" s="208">
        <v>885</v>
      </c>
      <c r="X953" s="199">
        <v>666</v>
      </c>
      <c r="Y953" s="203">
        <v>377</v>
      </c>
      <c r="Z953" s="201">
        <v>2399</v>
      </c>
      <c r="AA953" s="199">
        <v>2297</v>
      </c>
      <c r="AB953" s="173">
        <f t="shared" si="1515"/>
        <v>12230</v>
      </c>
      <c r="AC953" s="174">
        <f t="shared" si="1510"/>
        <v>12109</v>
      </c>
      <c r="BI953" s="147" t="s">
        <v>30</v>
      </c>
      <c r="BJ953" s="130">
        <f t="shared" ref="BJ953:CK953" si="1530">B953/B963</f>
        <v>6.9043811960345383E-2</v>
      </c>
      <c r="BK953" s="131">
        <f t="shared" si="1530"/>
        <v>7.2656126064195442E-2</v>
      </c>
      <c r="BL953" s="132">
        <f t="shared" si="1530"/>
        <v>7.1278022609695346E-2</v>
      </c>
      <c r="BM953" s="133">
        <f t="shared" si="1530"/>
        <v>8.1295365717476267E-2</v>
      </c>
      <c r="BN953" s="130">
        <f t="shared" si="1530"/>
        <v>8.2567215958369466E-2</v>
      </c>
      <c r="BO953" s="131">
        <f t="shared" si="1530"/>
        <v>6.4225876512565935E-2</v>
      </c>
      <c r="BP953" s="132">
        <f t="shared" si="1530"/>
        <v>7.419384643814099E-2</v>
      </c>
      <c r="BQ953" s="133">
        <f t="shared" si="1530"/>
        <v>8.0321938132596235E-2</v>
      </c>
      <c r="BR953" s="130">
        <f t="shared" si="1530"/>
        <v>9.5749877870053735E-2</v>
      </c>
      <c r="BS953" s="131">
        <f t="shared" si="1530"/>
        <v>5.0170648464163824E-2</v>
      </c>
      <c r="BT953" s="132">
        <f t="shared" si="1530"/>
        <v>0.1016293841480254</v>
      </c>
      <c r="BU953" s="130">
        <f t="shared" si="1530"/>
        <v>6.0869565217391307E-2</v>
      </c>
      <c r="BV953" s="134">
        <f t="shared" si="1530"/>
        <v>6.9477556024793954E-2</v>
      </c>
      <c r="BW953" s="135">
        <f t="shared" si="1530"/>
        <v>7.1050356602550255E-2</v>
      </c>
      <c r="BX953" s="130">
        <f t="shared" si="1530"/>
        <v>6.8608570052961004E-2</v>
      </c>
      <c r="BY953" s="131">
        <f t="shared" si="1530"/>
        <v>8.5891505466778803E-2</v>
      </c>
      <c r="BZ953" s="132">
        <f t="shared" si="1530"/>
        <v>6.9019549320996867E-2</v>
      </c>
      <c r="CA953" s="133">
        <f t="shared" si="1530"/>
        <v>8.0075112333176851E-2</v>
      </c>
      <c r="CB953" s="130">
        <f t="shared" si="1530"/>
        <v>9.0019569471624261E-2</v>
      </c>
      <c r="CC953" s="131">
        <f t="shared" si="1530"/>
        <v>8.8937093275488072E-2</v>
      </c>
      <c r="CD953" s="132">
        <f t="shared" si="1530"/>
        <v>8.0396282658250037E-2</v>
      </c>
      <c r="CE953" s="133">
        <f t="shared" si="1530"/>
        <v>6.1161022805805113E-2</v>
      </c>
      <c r="CF953" s="130">
        <f t="shared" si="1530"/>
        <v>7.6728110599078345E-2</v>
      </c>
      <c r="CG953" s="131">
        <f t="shared" si="1530"/>
        <v>6.4148375021269355E-2</v>
      </c>
      <c r="CH953" s="132">
        <f t="shared" si="1530"/>
        <v>7.5759489673466809E-2</v>
      </c>
      <c r="CI953" s="130">
        <f t="shared" si="1530"/>
        <v>7.3906048906048905E-2</v>
      </c>
      <c r="CJ953" s="136">
        <f t="shared" si="1530"/>
        <v>7.4132893668093156E-2</v>
      </c>
      <c r="CK953" s="137">
        <f t="shared" si="1530"/>
        <v>7.3515305317095089E-2</v>
      </c>
    </row>
    <row r="954" spans="1:89">
      <c r="A954" s="138" t="s">
        <v>31</v>
      </c>
      <c r="B954" s="209">
        <v>2115</v>
      </c>
      <c r="C954" s="193">
        <v>1645</v>
      </c>
      <c r="D954" s="194">
        <v>653</v>
      </c>
      <c r="E954" s="195">
        <v>678</v>
      </c>
      <c r="F954" s="192">
        <v>481</v>
      </c>
      <c r="G954" s="196">
        <v>291</v>
      </c>
      <c r="H954" s="194">
        <v>1465</v>
      </c>
      <c r="I954" s="195">
        <v>1841</v>
      </c>
      <c r="J954" s="192">
        <v>168</v>
      </c>
      <c r="K954" s="193">
        <v>137</v>
      </c>
      <c r="L954" s="194">
        <v>371</v>
      </c>
      <c r="M954" s="192">
        <v>447</v>
      </c>
      <c r="N954" s="197">
        <v>1113</v>
      </c>
      <c r="O954" s="210">
        <v>1153</v>
      </c>
      <c r="P954" s="192">
        <v>496</v>
      </c>
      <c r="Q954" s="193">
        <v>774</v>
      </c>
      <c r="R954" s="194">
        <v>722</v>
      </c>
      <c r="S954" s="195">
        <v>1397</v>
      </c>
      <c r="T954" s="192">
        <v>174</v>
      </c>
      <c r="U954" s="196">
        <v>184</v>
      </c>
      <c r="V954" s="194">
        <v>1062</v>
      </c>
      <c r="W954" s="211">
        <v>913</v>
      </c>
      <c r="X954" s="192">
        <v>559</v>
      </c>
      <c r="Y954" s="196">
        <v>490</v>
      </c>
      <c r="Z954" s="194">
        <v>2184</v>
      </c>
      <c r="AA954" s="192">
        <v>1854</v>
      </c>
      <c r="AB954" s="173">
        <f t="shared" si="1515"/>
        <v>11563</v>
      </c>
      <c r="AC954" s="174">
        <f t="shared" si="1510"/>
        <v>11804</v>
      </c>
      <c r="BI954" s="138" t="s">
        <v>31</v>
      </c>
      <c r="BJ954" s="130">
        <f t="shared" ref="BJ954:CK954" si="1531">B954/B963</f>
        <v>6.7636712503997443E-2</v>
      </c>
      <c r="BK954" s="131">
        <f t="shared" si="1531"/>
        <v>8.6986410025910843E-2</v>
      </c>
      <c r="BL954" s="132">
        <f t="shared" si="1531"/>
        <v>6.2559877371143893E-2</v>
      </c>
      <c r="BM954" s="133">
        <f t="shared" si="1531"/>
        <v>7.5711892797319935E-2</v>
      </c>
      <c r="BN954" s="130">
        <f t="shared" si="1531"/>
        <v>8.3434518647007808E-2</v>
      </c>
      <c r="BO954" s="131">
        <f t="shared" si="1531"/>
        <v>9.028855103940428E-2</v>
      </c>
      <c r="BP954" s="132">
        <f t="shared" si="1531"/>
        <v>6.7679940866672825E-2</v>
      </c>
      <c r="BQ954" s="133">
        <f t="shared" si="1531"/>
        <v>7.4834356326978574E-2</v>
      </c>
      <c r="BR954" s="130">
        <f t="shared" si="1531"/>
        <v>8.2071323888617487E-2</v>
      </c>
      <c r="BS954" s="131">
        <f t="shared" si="1531"/>
        <v>4.6757679180887371E-2</v>
      </c>
      <c r="BT954" s="132">
        <f t="shared" si="1531"/>
        <v>0.10245788456227561</v>
      </c>
      <c r="BU954" s="130">
        <f t="shared" si="1531"/>
        <v>4.9832775919732439E-2</v>
      </c>
      <c r="BV954" s="134">
        <f t="shared" si="1531"/>
        <v>7.5812274368231042E-2</v>
      </c>
      <c r="BW954" s="135">
        <f t="shared" si="1531"/>
        <v>6.2297384914631514E-2</v>
      </c>
      <c r="BX954" s="130">
        <f t="shared" si="1531"/>
        <v>5.9701492537313432E-2</v>
      </c>
      <c r="BY954" s="131">
        <f t="shared" si="1531"/>
        <v>8.1370899915895717E-2</v>
      </c>
      <c r="BZ954" s="132">
        <f t="shared" si="1531"/>
        <v>5.3872556334875393E-2</v>
      </c>
      <c r="CA954" s="133">
        <f t="shared" si="1531"/>
        <v>9.368922272148078E-2</v>
      </c>
      <c r="CB954" s="130">
        <f t="shared" si="1531"/>
        <v>8.5127201565557725E-2</v>
      </c>
      <c r="CC954" s="131">
        <f t="shared" si="1531"/>
        <v>6.6522053506869128E-2</v>
      </c>
      <c r="CD954" s="132">
        <f t="shared" si="1531"/>
        <v>9.3108890057864283E-2</v>
      </c>
      <c r="CE954" s="133">
        <f t="shared" si="1531"/>
        <v>6.3096060815480304E-2</v>
      </c>
      <c r="CF954" s="130">
        <f t="shared" si="1531"/>
        <v>6.4400921658986171E-2</v>
      </c>
      <c r="CG954" s="131">
        <f t="shared" si="1531"/>
        <v>8.3375872043559646E-2</v>
      </c>
      <c r="CH954" s="132">
        <f t="shared" si="1531"/>
        <v>6.8969873049958941E-2</v>
      </c>
      <c r="CI954" s="130">
        <f t="shared" si="1531"/>
        <v>5.965250965250965E-2</v>
      </c>
      <c r="CJ954" s="136">
        <f t="shared" si="1531"/>
        <v>7.0089832337216773E-2</v>
      </c>
      <c r="CK954" s="137">
        <f t="shared" si="1531"/>
        <v>7.166361086489309E-2</v>
      </c>
    </row>
    <row r="955" spans="1:89">
      <c r="A955" s="147" t="s">
        <v>32</v>
      </c>
      <c r="B955" s="206">
        <v>2157</v>
      </c>
      <c r="C955" s="200">
        <v>1332</v>
      </c>
      <c r="D955" s="201">
        <v>584</v>
      </c>
      <c r="E955" s="202">
        <v>593</v>
      </c>
      <c r="F955" s="199">
        <v>388</v>
      </c>
      <c r="G955" s="203">
        <v>240</v>
      </c>
      <c r="H955" s="201">
        <v>1384</v>
      </c>
      <c r="I955" s="202">
        <v>1599</v>
      </c>
      <c r="J955" s="199">
        <v>146</v>
      </c>
      <c r="K955" s="200">
        <v>110</v>
      </c>
      <c r="L955" s="201">
        <v>320</v>
      </c>
      <c r="M955" s="199">
        <v>343</v>
      </c>
      <c r="N955" s="204">
        <v>981</v>
      </c>
      <c r="O955" s="207">
        <v>1096</v>
      </c>
      <c r="P955" s="199">
        <v>437</v>
      </c>
      <c r="Q955" s="200">
        <v>851</v>
      </c>
      <c r="R955" s="201">
        <v>677</v>
      </c>
      <c r="S955" s="202">
        <v>1199</v>
      </c>
      <c r="T955" s="199">
        <v>102</v>
      </c>
      <c r="U955" s="203">
        <v>217</v>
      </c>
      <c r="V955" s="201">
        <v>1108</v>
      </c>
      <c r="W955" s="208">
        <v>813</v>
      </c>
      <c r="X955" s="199">
        <v>568</v>
      </c>
      <c r="Y955" s="203">
        <v>361</v>
      </c>
      <c r="Z955" s="201">
        <v>2120</v>
      </c>
      <c r="AA955" s="199">
        <v>2223</v>
      </c>
      <c r="AB955" s="173">
        <f t="shared" si="1515"/>
        <v>10972</v>
      </c>
      <c r="AC955" s="174">
        <f t="shared" si="1510"/>
        <v>10977</v>
      </c>
      <c r="BI955" s="147" t="s">
        <v>32</v>
      </c>
      <c r="BJ955" s="130">
        <f t="shared" ref="BJ955:CK955" si="1532">B955/B963</f>
        <v>6.897985289414775E-2</v>
      </c>
      <c r="BK955" s="131">
        <f t="shared" si="1532"/>
        <v>7.043519644651261E-2</v>
      </c>
      <c r="BL955" s="132">
        <f t="shared" si="1532"/>
        <v>5.5949415596857635E-2</v>
      </c>
      <c r="BM955" s="133">
        <f t="shared" si="1532"/>
        <v>6.6219988833054161E-2</v>
      </c>
      <c r="BN955" s="130">
        <f t="shared" si="1532"/>
        <v>6.7302688638334773E-2</v>
      </c>
      <c r="BO955" s="131">
        <f t="shared" si="1532"/>
        <v>7.4464784362395287E-2</v>
      </c>
      <c r="BP955" s="132">
        <f t="shared" si="1532"/>
        <v>6.3937910006467702E-2</v>
      </c>
      <c r="BQ955" s="133">
        <f t="shared" si="1532"/>
        <v>6.4997357830982483E-2</v>
      </c>
      <c r="BR955" s="130">
        <f t="shared" si="1532"/>
        <v>7.1323888617489006E-2</v>
      </c>
      <c r="BS955" s="131">
        <f t="shared" si="1532"/>
        <v>3.7542662116040959E-2</v>
      </c>
      <c r="BT955" s="132">
        <f t="shared" si="1532"/>
        <v>8.8373377520022098E-2</v>
      </c>
      <c r="BU955" s="130">
        <f t="shared" si="1532"/>
        <v>3.8238573021181714E-2</v>
      </c>
      <c r="BV955" s="134">
        <f t="shared" si="1532"/>
        <v>6.6821061235610657E-2</v>
      </c>
      <c r="BW955" s="135">
        <f t="shared" si="1532"/>
        <v>5.9217635617030473E-2</v>
      </c>
      <c r="BX955" s="130">
        <f t="shared" si="1532"/>
        <v>5.25999037072701E-2</v>
      </c>
      <c r="BY955" s="131">
        <f t="shared" si="1532"/>
        <v>8.9465937762825909E-2</v>
      </c>
      <c r="BZ955" s="132">
        <f t="shared" si="1532"/>
        <v>5.0514848530070142E-2</v>
      </c>
      <c r="CA955" s="133">
        <f t="shared" si="1532"/>
        <v>8.0410435249144929E-2</v>
      </c>
      <c r="CB955" s="130">
        <f t="shared" si="1532"/>
        <v>4.9902152641878667E-2</v>
      </c>
      <c r="CC955" s="131">
        <f t="shared" si="1532"/>
        <v>7.8452639190166304E-2</v>
      </c>
      <c r="CD955" s="132">
        <f t="shared" si="1532"/>
        <v>9.7141855163948798E-2</v>
      </c>
      <c r="CE955" s="133">
        <f t="shared" si="1532"/>
        <v>5.6185210780926052E-2</v>
      </c>
      <c r="CF955" s="130">
        <f t="shared" si="1532"/>
        <v>6.5437788018433182E-2</v>
      </c>
      <c r="CG955" s="131">
        <f t="shared" si="1532"/>
        <v>6.1425897566785778E-2</v>
      </c>
      <c r="CH955" s="132">
        <f t="shared" si="1532"/>
        <v>6.694877786900777E-2</v>
      </c>
      <c r="CI955" s="130">
        <f t="shared" si="1532"/>
        <v>7.1525096525096518E-2</v>
      </c>
      <c r="CJ955" s="136">
        <f t="shared" si="1532"/>
        <v>6.6507449658734105E-2</v>
      </c>
      <c r="CK955" s="137">
        <f t="shared" si="1532"/>
        <v>6.6642786891217498E-2</v>
      </c>
    </row>
    <row r="956" spans="1:89">
      <c r="A956" s="138" t="s">
        <v>33</v>
      </c>
      <c r="B956" s="209">
        <v>2156</v>
      </c>
      <c r="C956" s="193">
        <v>1251</v>
      </c>
      <c r="D956" s="194">
        <v>473</v>
      </c>
      <c r="E956" s="195">
        <v>676</v>
      </c>
      <c r="F956" s="192">
        <v>360</v>
      </c>
      <c r="G956" s="196">
        <v>217</v>
      </c>
      <c r="H956" s="194">
        <v>1154</v>
      </c>
      <c r="I956" s="195">
        <v>1659</v>
      </c>
      <c r="J956" s="192">
        <v>168</v>
      </c>
      <c r="K956" s="193">
        <v>119</v>
      </c>
      <c r="L956" s="194">
        <v>286</v>
      </c>
      <c r="M956" s="192">
        <v>425</v>
      </c>
      <c r="N956" s="197">
        <v>972</v>
      </c>
      <c r="O956" s="210">
        <v>1301</v>
      </c>
      <c r="P956" s="192">
        <v>354</v>
      </c>
      <c r="Q956" s="193">
        <v>879</v>
      </c>
      <c r="R956" s="194">
        <v>506</v>
      </c>
      <c r="S956" s="195">
        <v>1256</v>
      </c>
      <c r="T956" s="192">
        <v>116</v>
      </c>
      <c r="U956" s="196">
        <v>189</v>
      </c>
      <c r="V956" s="194">
        <v>1196</v>
      </c>
      <c r="W956" s="211">
        <v>617</v>
      </c>
      <c r="X956" s="192">
        <v>524</v>
      </c>
      <c r="Y956" s="196">
        <v>440</v>
      </c>
      <c r="Z956" s="194">
        <v>1704</v>
      </c>
      <c r="AA956" s="192">
        <v>1977</v>
      </c>
      <c r="AB956" s="173">
        <f t="shared" si="1515"/>
        <v>9969</v>
      </c>
      <c r="AC956" s="174">
        <f t="shared" si="1510"/>
        <v>11006</v>
      </c>
      <c r="BI956" s="138" t="s">
        <v>33</v>
      </c>
      <c r="BJ956" s="130">
        <f t="shared" ref="BJ956:CK956" si="1533">B956/B963</f>
        <v>6.8947873361048934E-2</v>
      </c>
      <c r="BK956" s="131">
        <f t="shared" si="1533"/>
        <v>6.6151975040981442E-2</v>
      </c>
      <c r="BL956" s="132">
        <f t="shared" si="1533"/>
        <v>4.5315194481701473E-2</v>
      </c>
      <c r="BM956" s="133">
        <f t="shared" si="1533"/>
        <v>7.5488553880513676E-2</v>
      </c>
      <c r="BN956" s="130">
        <f t="shared" si="1533"/>
        <v>6.2445793581960105E-2</v>
      </c>
      <c r="BO956" s="131">
        <f t="shared" si="1533"/>
        <v>6.7328575860999065E-2</v>
      </c>
      <c r="BP956" s="132">
        <f t="shared" si="1533"/>
        <v>5.3312390279959349E-2</v>
      </c>
      <c r="BQ956" s="133">
        <f t="shared" si="1533"/>
        <v>6.7436283077923667E-2</v>
      </c>
      <c r="BR956" s="130">
        <f t="shared" si="1533"/>
        <v>8.2071323888617487E-2</v>
      </c>
      <c r="BS956" s="131">
        <f t="shared" si="1533"/>
        <v>4.0614334470989763E-2</v>
      </c>
      <c r="BT956" s="132">
        <f t="shared" si="1533"/>
        <v>7.898370615851974E-2</v>
      </c>
      <c r="BU956" s="130">
        <f t="shared" si="1533"/>
        <v>4.7380156075808248E-2</v>
      </c>
      <c r="BV956" s="134">
        <f t="shared" si="1533"/>
        <v>6.6208023976568359E-2</v>
      </c>
      <c r="BW956" s="135">
        <f t="shared" si="1533"/>
        <v>7.0293926950507887E-2</v>
      </c>
      <c r="BX956" s="130">
        <f t="shared" si="1533"/>
        <v>4.260953298025999E-2</v>
      </c>
      <c r="BY956" s="131">
        <f t="shared" si="1533"/>
        <v>9.2409587888982334E-2</v>
      </c>
      <c r="BZ956" s="132">
        <f t="shared" si="1533"/>
        <v>3.7755558871810174E-2</v>
      </c>
      <c r="CA956" s="133">
        <f t="shared" si="1533"/>
        <v>8.4233116491181009E-2</v>
      </c>
      <c r="CB956" s="130">
        <f t="shared" si="1533"/>
        <v>5.6751467710371817E-2</v>
      </c>
      <c r="CC956" s="131">
        <f t="shared" si="1533"/>
        <v>6.8329718004338388E-2</v>
      </c>
      <c r="CD956" s="132">
        <f t="shared" si="1533"/>
        <v>0.10485709275819743</v>
      </c>
      <c r="CE956" s="133">
        <f t="shared" si="1533"/>
        <v>4.2639944713199721E-2</v>
      </c>
      <c r="CF956" s="130">
        <f t="shared" si="1533"/>
        <v>6.0368663594470046E-2</v>
      </c>
      <c r="CG956" s="131">
        <f t="shared" si="1533"/>
        <v>7.4868129998298449E-2</v>
      </c>
      <c r="CH956" s="132">
        <f t="shared" si="1533"/>
        <v>5.3811659192825115E-2</v>
      </c>
      <c r="CI956" s="130">
        <f t="shared" si="1533"/>
        <v>6.3610038610038611E-2</v>
      </c>
      <c r="CJ956" s="136">
        <f t="shared" si="1533"/>
        <v>6.0427703759380266E-2</v>
      </c>
      <c r="CK956" s="137">
        <f t="shared" si="1533"/>
        <v>6.6818849642410486E-2</v>
      </c>
    </row>
    <row r="957" spans="1:89">
      <c r="A957" s="147" t="s">
        <v>34</v>
      </c>
      <c r="B957" s="206">
        <v>285</v>
      </c>
      <c r="C957" s="200">
        <v>1142</v>
      </c>
      <c r="D957" s="201">
        <v>98</v>
      </c>
      <c r="E957" s="202">
        <v>527</v>
      </c>
      <c r="F957" s="199">
        <v>78</v>
      </c>
      <c r="G957" s="203">
        <v>185</v>
      </c>
      <c r="H957" s="201">
        <v>352</v>
      </c>
      <c r="I957" s="202">
        <v>1510</v>
      </c>
      <c r="J957" s="199">
        <v>96</v>
      </c>
      <c r="K957" s="200">
        <v>99</v>
      </c>
      <c r="L957" s="201">
        <v>173</v>
      </c>
      <c r="M957" s="199">
        <v>186</v>
      </c>
      <c r="N957" s="204">
        <v>631</v>
      </c>
      <c r="O957" s="207">
        <v>670</v>
      </c>
      <c r="P957" s="199">
        <v>264</v>
      </c>
      <c r="Q957" s="200">
        <v>650</v>
      </c>
      <c r="R957" s="201">
        <v>414</v>
      </c>
      <c r="S957" s="202">
        <v>914</v>
      </c>
      <c r="T957" s="199">
        <v>71</v>
      </c>
      <c r="U957" s="203">
        <v>184</v>
      </c>
      <c r="V957" s="201">
        <v>1258</v>
      </c>
      <c r="W957" s="208">
        <v>442</v>
      </c>
      <c r="X957" s="199">
        <v>407</v>
      </c>
      <c r="Y957" s="203">
        <v>353</v>
      </c>
      <c r="Z957" s="201">
        <v>1089</v>
      </c>
      <c r="AA957" s="199">
        <v>1710</v>
      </c>
      <c r="AB957" s="173">
        <f t="shared" si="1515"/>
        <v>5216</v>
      </c>
      <c r="AC957" s="174">
        <f t="shared" si="1510"/>
        <v>8572</v>
      </c>
      <c r="BI957" s="147" t="s">
        <v>34</v>
      </c>
      <c r="BJ957" s="130">
        <f t="shared" ref="BJ957:CK957" si="1534">B957/B963</f>
        <v>9.1141669331627762E-3</v>
      </c>
      <c r="BK957" s="131">
        <f t="shared" si="1534"/>
        <v>6.0388133890328377E-2</v>
      </c>
      <c r="BL957" s="132">
        <f t="shared" si="1534"/>
        <v>9.3887717953630972E-3</v>
      </c>
      <c r="BM957" s="133">
        <f t="shared" si="1534"/>
        <v>5.8849804578447795E-2</v>
      </c>
      <c r="BN957" s="130">
        <f t="shared" si="1534"/>
        <v>1.3529921942758023E-2</v>
      </c>
      <c r="BO957" s="131">
        <f t="shared" si="1534"/>
        <v>5.739993794601303E-2</v>
      </c>
      <c r="BP957" s="132">
        <f t="shared" si="1534"/>
        <v>1.6261664972743232E-2</v>
      </c>
      <c r="BQ957" s="133">
        <f t="shared" si="1534"/>
        <v>6.1379618714686397E-2</v>
      </c>
      <c r="BR957" s="130">
        <f t="shared" si="1534"/>
        <v>4.6897899364924278E-2</v>
      </c>
      <c r="BS957" s="131">
        <f t="shared" si="1534"/>
        <v>3.3788395904436858E-2</v>
      </c>
      <c r="BT957" s="132">
        <f t="shared" si="1534"/>
        <v>4.7776857221761941E-2</v>
      </c>
      <c r="BU957" s="130">
        <f t="shared" si="1534"/>
        <v>2.0735785953177259E-2</v>
      </c>
      <c r="BV957" s="134">
        <f t="shared" si="1534"/>
        <v>4.298072338396567E-2</v>
      </c>
      <c r="BW957" s="135">
        <f t="shared" si="1534"/>
        <v>3.6200561919170086E-2</v>
      </c>
      <c r="BX957" s="130">
        <f t="shared" si="1534"/>
        <v>3.1776600866634572E-2</v>
      </c>
      <c r="BY957" s="131">
        <f t="shared" si="1534"/>
        <v>6.8334735071488642E-2</v>
      </c>
      <c r="BZ957" s="132">
        <f t="shared" si="1534"/>
        <v>3.0890911804208328E-2</v>
      </c>
      <c r="CA957" s="133">
        <f t="shared" si="1534"/>
        <v>6.1297029038964522E-2</v>
      </c>
      <c r="CB957" s="130">
        <f t="shared" si="1534"/>
        <v>3.4735812133072405E-2</v>
      </c>
      <c r="CC957" s="131">
        <f t="shared" si="1534"/>
        <v>6.6522053506869128E-2</v>
      </c>
      <c r="CD957" s="132">
        <f t="shared" si="1534"/>
        <v>0.11029282833596353</v>
      </c>
      <c r="CE957" s="133">
        <f t="shared" si="1534"/>
        <v>3.0545957152729786E-2</v>
      </c>
      <c r="CF957" s="130">
        <f t="shared" si="1534"/>
        <v>4.6889400921658983E-2</v>
      </c>
      <c r="CG957" s="131">
        <f t="shared" si="1534"/>
        <v>6.0064658839543983E-2</v>
      </c>
      <c r="CH957" s="132">
        <f t="shared" si="1534"/>
        <v>3.4390197688372384E-2</v>
      </c>
      <c r="CI957" s="130">
        <f t="shared" si="1534"/>
        <v>5.501930501930502E-2</v>
      </c>
      <c r="CJ957" s="136">
        <f t="shared" si="1534"/>
        <v>3.1617103301126236E-2</v>
      </c>
      <c r="CK957" s="137">
        <f t="shared" si="1534"/>
        <v>5.2041720800903385E-2</v>
      </c>
    </row>
    <row r="958" spans="1:89">
      <c r="A958" s="138" t="s">
        <v>35</v>
      </c>
      <c r="B958" s="209">
        <v>0</v>
      </c>
      <c r="C958" s="193">
        <v>561</v>
      </c>
      <c r="D958" s="194">
        <v>3</v>
      </c>
      <c r="E958" s="195">
        <v>201</v>
      </c>
      <c r="F958" s="192">
        <v>2</v>
      </c>
      <c r="G958" s="196">
        <v>90</v>
      </c>
      <c r="H958" s="194">
        <v>10</v>
      </c>
      <c r="I958" s="195">
        <v>451</v>
      </c>
      <c r="J958" s="192">
        <v>12</v>
      </c>
      <c r="K958" s="193">
        <v>35</v>
      </c>
      <c r="L958" s="194">
        <v>23</v>
      </c>
      <c r="M958" s="192">
        <v>13</v>
      </c>
      <c r="N958" s="197">
        <v>38</v>
      </c>
      <c r="O958" s="210">
        <v>85</v>
      </c>
      <c r="P958" s="192">
        <v>52</v>
      </c>
      <c r="Q958" s="193">
        <v>60</v>
      </c>
      <c r="R958" s="194">
        <v>45</v>
      </c>
      <c r="S958" s="195">
        <v>52</v>
      </c>
      <c r="T958" s="192">
        <v>11</v>
      </c>
      <c r="U958" s="196">
        <v>3</v>
      </c>
      <c r="V958" s="194">
        <v>20</v>
      </c>
      <c r="W958" s="211">
        <v>10</v>
      </c>
      <c r="X958" s="192">
        <v>36</v>
      </c>
      <c r="Y958" s="196">
        <v>4</v>
      </c>
      <c r="Z958" s="194">
        <v>5</v>
      </c>
      <c r="AA958" s="192">
        <v>80</v>
      </c>
      <c r="AB958" s="173">
        <f t="shared" si="1515"/>
        <v>257</v>
      </c>
      <c r="AC958" s="174">
        <f t="shared" si="1510"/>
        <v>1645</v>
      </c>
      <c r="BI958" s="138" t="s">
        <v>35</v>
      </c>
      <c r="BJ958" s="130">
        <f t="shared" ref="BJ958:CK958" si="1535">B958/B963</f>
        <v>0</v>
      </c>
      <c r="BK958" s="131">
        <f t="shared" si="1535"/>
        <v>2.9665274179049232E-2</v>
      </c>
      <c r="BL958" s="132">
        <f t="shared" si="1535"/>
        <v>2.8741138149070703E-4</v>
      </c>
      <c r="BM958" s="133">
        <f t="shared" si="1535"/>
        <v>2.2445561139028476E-2</v>
      </c>
      <c r="BN958" s="130">
        <f t="shared" si="1535"/>
        <v>3.4692107545533391E-4</v>
      </c>
      <c r="BO958" s="131">
        <f t="shared" si="1535"/>
        <v>2.7924294135898232E-2</v>
      </c>
      <c r="BP958" s="132">
        <f t="shared" si="1535"/>
        <v>4.6197911854384179E-4</v>
      </c>
      <c r="BQ958" s="133">
        <f t="shared" si="1535"/>
        <v>1.8332588106174545E-2</v>
      </c>
      <c r="BR958" s="130">
        <f t="shared" si="1535"/>
        <v>5.8622374206155348E-3</v>
      </c>
      <c r="BS958" s="131">
        <f t="shared" si="1535"/>
        <v>1.1945392491467578E-2</v>
      </c>
      <c r="BT958" s="132">
        <f t="shared" si="1535"/>
        <v>6.3518365092515875E-3</v>
      </c>
      <c r="BU958" s="130">
        <f t="shared" si="1535"/>
        <v>1.4492753623188406E-3</v>
      </c>
      <c r="BV958" s="134">
        <f t="shared" si="1535"/>
        <v>2.5883795381785981E-3</v>
      </c>
      <c r="BW958" s="135">
        <f t="shared" si="1535"/>
        <v>4.5926086016857574E-3</v>
      </c>
      <c r="BX958" s="130">
        <f t="shared" si="1535"/>
        <v>6.2590274434280212E-3</v>
      </c>
      <c r="BY958" s="131">
        <f t="shared" si="1535"/>
        <v>6.3078216989066443E-3</v>
      </c>
      <c r="BZ958" s="132">
        <f t="shared" si="1535"/>
        <v>3.357707804805253E-3</v>
      </c>
      <c r="CA958" s="133">
        <f t="shared" si="1535"/>
        <v>3.4873583260680036E-3</v>
      </c>
      <c r="CB958" s="130">
        <f t="shared" si="1535"/>
        <v>5.3816046966731895E-3</v>
      </c>
      <c r="CC958" s="131">
        <f t="shared" si="1535"/>
        <v>1.0845986984815619E-3</v>
      </c>
      <c r="CD958" s="132">
        <f t="shared" si="1535"/>
        <v>1.7534630896019639E-3</v>
      </c>
      <c r="CE958" s="133">
        <f t="shared" si="1535"/>
        <v>6.9108500345542499E-4</v>
      </c>
      <c r="CF958" s="130">
        <f t="shared" si="1535"/>
        <v>4.1474654377880189E-3</v>
      </c>
      <c r="CG958" s="131">
        <f t="shared" si="1535"/>
        <v>6.8061936362089504E-4</v>
      </c>
      <c r="CH958" s="132">
        <f t="shared" si="1535"/>
        <v>1.5789806101181077E-4</v>
      </c>
      <c r="CI958" s="130">
        <f t="shared" si="1535"/>
        <v>2.5740025740025739E-3</v>
      </c>
      <c r="CJ958" s="136">
        <f t="shared" si="1535"/>
        <v>1.5578212324366264E-3</v>
      </c>
      <c r="CK958" s="137">
        <f t="shared" si="1535"/>
        <v>9.987007783187828E-3</v>
      </c>
    </row>
    <row r="959" spans="1:89">
      <c r="A959" s="147" t="s">
        <v>36</v>
      </c>
      <c r="B959" s="206">
        <v>0</v>
      </c>
      <c r="C959" s="200">
        <v>0</v>
      </c>
      <c r="D959" s="201">
        <v>0</v>
      </c>
      <c r="E959" s="202">
        <v>0</v>
      </c>
      <c r="F959" s="199">
        <v>0</v>
      </c>
      <c r="G959" s="203">
        <v>0</v>
      </c>
      <c r="H959" s="201">
        <v>0</v>
      </c>
      <c r="I959" s="202">
        <v>0</v>
      </c>
      <c r="J959" s="199">
        <v>0</v>
      </c>
      <c r="K959" s="203">
        <v>0</v>
      </c>
      <c r="L959" s="201">
        <v>0</v>
      </c>
      <c r="M959" s="199">
        <v>0</v>
      </c>
      <c r="N959" s="204">
        <v>0</v>
      </c>
      <c r="O959" s="207">
        <v>0</v>
      </c>
      <c r="P959" s="199">
        <v>0</v>
      </c>
      <c r="Q959" s="203">
        <v>0</v>
      </c>
      <c r="R959" s="201">
        <v>0</v>
      </c>
      <c r="S959" s="202">
        <v>0</v>
      </c>
      <c r="T959" s="199">
        <v>0</v>
      </c>
      <c r="U959" s="203">
        <v>0</v>
      </c>
      <c r="V959" s="201">
        <v>0</v>
      </c>
      <c r="W959" s="202">
        <v>0</v>
      </c>
      <c r="X959" s="199">
        <v>0</v>
      </c>
      <c r="Y959" s="203">
        <v>0</v>
      </c>
      <c r="Z959" s="201">
        <v>0</v>
      </c>
      <c r="AA959" s="199">
        <v>0</v>
      </c>
      <c r="AB959" s="173">
        <f t="shared" si="1515"/>
        <v>0</v>
      </c>
      <c r="AC959" s="174">
        <f t="shared" si="1510"/>
        <v>0</v>
      </c>
      <c r="BI959" s="147" t="s">
        <v>36</v>
      </c>
      <c r="BJ959" s="130">
        <f t="shared" ref="BJ959:CK959" si="1536">B959/B963</f>
        <v>0</v>
      </c>
      <c r="BK959" s="131">
        <f t="shared" si="1536"/>
        <v>0</v>
      </c>
      <c r="BL959" s="132">
        <f t="shared" si="1536"/>
        <v>0</v>
      </c>
      <c r="BM959" s="133">
        <f t="shared" si="1536"/>
        <v>0</v>
      </c>
      <c r="BN959" s="130">
        <f t="shared" si="1536"/>
        <v>0</v>
      </c>
      <c r="BO959" s="131">
        <f t="shared" si="1536"/>
        <v>0</v>
      </c>
      <c r="BP959" s="132">
        <f t="shared" si="1536"/>
        <v>0</v>
      </c>
      <c r="BQ959" s="133">
        <f t="shared" si="1536"/>
        <v>0</v>
      </c>
      <c r="BR959" s="130">
        <f t="shared" si="1536"/>
        <v>0</v>
      </c>
      <c r="BS959" s="131">
        <f t="shared" si="1536"/>
        <v>0</v>
      </c>
      <c r="BT959" s="132">
        <f t="shared" si="1536"/>
        <v>0</v>
      </c>
      <c r="BU959" s="130">
        <f t="shared" si="1536"/>
        <v>0</v>
      </c>
      <c r="BV959" s="134">
        <f t="shared" si="1536"/>
        <v>0</v>
      </c>
      <c r="BW959" s="135">
        <f t="shared" si="1536"/>
        <v>0</v>
      </c>
      <c r="BX959" s="130">
        <f t="shared" si="1536"/>
        <v>0</v>
      </c>
      <c r="BY959" s="131">
        <f t="shared" si="1536"/>
        <v>0</v>
      </c>
      <c r="BZ959" s="132">
        <f t="shared" si="1536"/>
        <v>0</v>
      </c>
      <c r="CA959" s="133">
        <f t="shared" si="1536"/>
        <v>0</v>
      </c>
      <c r="CB959" s="130">
        <f t="shared" si="1536"/>
        <v>0</v>
      </c>
      <c r="CC959" s="131">
        <f t="shared" si="1536"/>
        <v>0</v>
      </c>
      <c r="CD959" s="132">
        <f t="shared" si="1536"/>
        <v>0</v>
      </c>
      <c r="CE959" s="133">
        <f t="shared" si="1536"/>
        <v>0</v>
      </c>
      <c r="CF959" s="130">
        <f t="shared" si="1536"/>
        <v>0</v>
      </c>
      <c r="CG959" s="131">
        <f t="shared" si="1536"/>
        <v>0</v>
      </c>
      <c r="CH959" s="132">
        <f t="shared" si="1536"/>
        <v>0</v>
      </c>
      <c r="CI959" s="130">
        <f t="shared" si="1536"/>
        <v>0</v>
      </c>
      <c r="CJ959" s="136">
        <f t="shared" si="1536"/>
        <v>0</v>
      </c>
      <c r="CK959" s="137">
        <f t="shared" si="1536"/>
        <v>0</v>
      </c>
    </row>
    <row r="960" spans="1:89">
      <c r="A960" s="138" t="s">
        <v>37</v>
      </c>
      <c r="B960" s="60"/>
      <c r="C960" s="61"/>
      <c r="D960" s="140"/>
      <c r="E960" s="141"/>
      <c r="F960" s="139"/>
      <c r="G960" s="142"/>
      <c r="H960" s="140"/>
      <c r="I960" s="141"/>
      <c r="J960" s="139"/>
      <c r="K960" s="142"/>
      <c r="L960" s="140"/>
      <c r="M960" s="139"/>
      <c r="N960" s="143"/>
      <c r="O960" s="144"/>
      <c r="P960" s="139"/>
      <c r="Q960" s="142"/>
      <c r="R960" s="140"/>
      <c r="S960" s="141"/>
      <c r="T960" s="139"/>
      <c r="U960" s="142"/>
      <c r="V960" s="140"/>
      <c r="W960" s="141"/>
      <c r="X960" s="139"/>
      <c r="Y960" s="142"/>
      <c r="Z960" s="145"/>
      <c r="AA960" s="146"/>
      <c r="AB960" s="173"/>
      <c r="AC960" s="174"/>
      <c r="BI960" s="138" t="s">
        <v>37</v>
      </c>
      <c r="BJ960" s="130">
        <f t="shared" ref="BJ960:CK960" si="1537">B960/B963</f>
        <v>0</v>
      </c>
      <c r="BK960" s="131">
        <f t="shared" si="1537"/>
        <v>0</v>
      </c>
      <c r="BL960" s="132">
        <f t="shared" si="1537"/>
        <v>0</v>
      </c>
      <c r="BM960" s="133">
        <f t="shared" si="1537"/>
        <v>0</v>
      </c>
      <c r="BN960" s="130">
        <f t="shared" si="1537"/>
        <v>0</v>
      </c>
      <c r="BO960" s="131">
        <f t="shared" si="1537"/>
        <v>0</v>
      </c>
      <c r="BP960" s="132">
        <f t="shared" si="1537"/>
        <v>0</v>
      </c>
      <c r="BQ960" s="133">
        <f t="shared" si="1537"/>
        <v>0</v>
      </c>
      <c r="BR960" s="130">
        <f t="shared" si="1537"/>
        <v>0</v>
      </c>
      <c r="BS960" s="131">
        <f t="shared" si="1537"/>
        <v>0</v>
      </c>
      <c r="BT960" s="132">
        <f t="shared" si="1537"/>
        <v>0</v>
      </c>
      <c r="BU960" s="130">
        <f t="shared" si="1537"/>
        <v>0</v>
      </c>
      <c r="BV960" s="134">
        <f t="shared" si="1537"/>
        <v>0</v>
      </c>
      <c r="BW960" s="135">
        <f t="shared" si="1537"/>
        <v>0</v>
      </c>
      <c r="BX960" s="130">
        <f t="shared" si="1537"/>
        <v>0</v>
      </c>
      <c r="BY960" s="131">
        <f t="shared" si="1537"/>
        <v>0</v>
      </c>
      <c r="BZ960" s="132">
        <f t="shared" si="1537"/>
        <v>0</v>
      </c>
      <c r="CA960" s="133">
        <f t="shared" si="1537"/>
        <v>0</v>
      </c>
      <c r="CB960" s="130">
        <f t="shared" si="1537"/>
        <v>0</v>
      </c>
      <c r="CC960" s="131">
        <f t="shared" si="1537"/>
        <v>0</v>
      </c>
      <c r="CD960" s="132">
        <f t="shared" si="1537"/>
        <v>0</v>
      </c>
      <c r="CE960" s="133">
        <f t="shared" si="1537"/>
        <v>0</v>
      </c>
      <c r="CF960" s="130">
        <f t="shared" si="1537"/>
        <v>0</v>
      </c>
      <c r="CG960" s="131">
        <f t="shared" si="1537"/>
        <v>0</v>
      </c>
      <c r="CH960" s="132">
        <f t="shared" si="1537"/>
        <v>0</v>
      </c>
      <c r="CI960" s="130">
        <f t="shared" si="1537"/>
        <v>0</v>
      </c>
      <c r="CJ960" s="136">
        <f t="shared" si="1537"/>
        <v>0</v>
      </c>
      <c r="CK960" s="137">
        <f t="shared" si="1537"/>
        <v>0</v>
      </c>
    </row>
    <row r="961" spans="1:89">
      <c r="A961" s="147" t="s">
        <v>38</v>
      </c>
      <c r="B961" s="58"/>
      <c r="C961" s="59"/>
      <c r="D961" s="153"/>
      <c r="E961" s="150"/>
      <c r="F961" s="151"/>
      <c r="G961" s="152"/>
      <c r="H961" s="153"/>
      <c r="I961" s="150"/>
      <c r="J961" s="151"/>
      <c r="K961" s="152"/>
      <c r="L961" s="153"/>
      <c r="M961" s="151"/>
      <c r="N961" s="155"/>
      <c r="O961" s="154"/>
      <c r="P961" s="151"/>
      <c r="Q961" s="152"/>
      <c r="R961" s="153"/>
      <c r="S961" s="150"/>
      <c r="T961" s="151"/>
      <c r="U961" s="152"/>
      <c r="V961" s="153"/>
      <c r="W961" s="150"/>
      <c r="X961" s="151"/>
      <c r="Y961" s="152"/>
      <c r="Z961" s="149"/>
      <c r="AA961" s="148"/>
      <c r="AB961" s="173"/>
      <c r="AC961" s="174"/>
      <c r="BI961" s="147" t="s">
        <v>38</v>
      </c>
      <c r="BJ961" s="130">
        <f t="shared" ref="BJ961:CK961" si="1538">B961/B963</f>
        <v>0</v>
      </c>
      <c r="BK961" s="131">
        <f t="shared" si="1538"/>
        <v>0</v>
      </c>
      <c r="BL961" s="132">
        <f t="shared" si="1538"/>
        <v>0</v>
      </c>
      <c r="BM961" s="133">
        <f t="shared" si="1538"/>
        <v>0</v>
      </c>
      <c r="BN961" s="130">
        <f t="shared" si="1538"/>
        <v>0</v>
      </c>
      <c r="BO961" s="131">
        <f t="shared" si="1538"/>
        <v>0</v>
      </c>
      <c r="BP961" s="132">
        <f t="shared" si="1538"/>
        <v>0</v>
      </c>
      <c r="BQ961" s="133">
        <f t="shared" si="1538"/>
        <v>0</v>
      </c>
      <c r="BR961" s="130">
        <f t="shared" si="1538"/>
        <v>0</v>
      </c>
      <c r="BS961" s="131">
        <f t="shared" si="1538"/>
        <v>0</v>
      </c>
      <c r="BT961" s="132">
        <f t="shared" si="1538"/>
        <v>0</v>
      </c>
      <c r="BU961" s="130">
        <f t="shared" si="1538"/>
        <v>0</v>
      </c>
      <c r="BV961" s="134">
        <f t="shared" si="1538"/>
        <v>0</v>
      </c>
      <c r="BW961" s="135">
        <f t="shared" si="1538"/>
        <v>0</v>
      </c>
      <c r="BX961" s="130">
        <f t="shared" si="1538"/>
        <v>0</v>
      </c>
      <c r="BY961" s="131">
        <f t="shared" si="1538"/>
        <v>0</v>
      </c>
      <c r="BZ961" s="132">
        <f t="shared" si="1538"/>
        <v>0</v>
      </c>
      <c r="CA961" s="133">
        <f t="shared" si="1538"/>
        <v>0</v>
      </c>
      <c r="CB961" s="130">
        <f t="shared" si="1538"/>
        <v>0</v>
      </c>
      <c r="CC961" s="131">
        <f t="shared" si="1538"/>
        <v>0</v>
      </c>
      <c r="CD961" s="132">
        <f t="shared" si="1538"/>
        <v>0</v>
      </c>
      <c r="CE961" s="133">
        <f t="shared" si="1538"/>
        <v>0</v>
      </c>
      <c r="CF961" s="130">
        <f t="shared" si="1538"/>
        <v>0</v>
      </c>
      <c r="CG961" s="131">
        <f t="shared" si="1538"/>
        <v>0</v>
      </c>
      <c r="CH961" s="132">
        <f t="shared" si="1538"/>
        <v>0</v>
      </c>
      <c r="CI961" s="130">
        <f t="shared" si="1538"/>
        <v>0</v>
      </c>
      <c r="CJ961" s="136">
        <f t="shared" si="1538"/>
        <v>0</v>
      </c>
      <c r="CK961" s="137">
        <f t="shared" si="1538"/>
        <v>0</v>
      </c>
    </row>
    <row r="962" spans="1:89" ht="14" thickBot="1">
      <c r="A962" s="138" t="s">
        <v>39</v>
      </c>
      <c r="B962" s="257"/>
      <c r="C962" s="258"/>
      <c r="D962" s="259"/>
      <c r="E962" s="260"/>
      <c r="F962" s="261"/>
      <c r="G962" s="262"/>
      <c r="H962" s="259"/>
      <c r="I962" s="260"/>
      <c r="J962" s="261"/>
      <c r="K962" s="262"/>
      <c r="L962" s="259"/>
      <c r="M962" s="261"/>
      <c r="N962" s="263"/>
      <c r="O962" s="264"/>
      <c r="P962" s="261"/>
      <c r="Q962" s="262"/>
      <c r="R962" s="259"/>
      <c r="S962" s="260"/>
      <c r="T962" s="261"/>
      <c r="U962" s="262"/>
      <c r="V962" s="259"/>
      <c r="W962" s="260"/>
      <c r="X962" s="261"/>
      <c r="Y962" s="262"/>
      <c r="Z962" s="265"/>
      <c r="AA962" s="266"/>
      <c r="AB962" s="173"/>
      <c r="AC962" s="174"/>
      <c r="BI962" s="138" t="s">
        <v>39</v>
      </c>
      <c r="BJ962" s="130">
        <f t="shared" ref="BJ962:CK962" si="1539">B962/B963</f>
        <v>0</v>
      </c>
      <c r="BK962" s="131">
        <f t="shared" si="1539"/>
        <v>0</v>
      </c>
      <c r="BL962" s="132">
        <f t="shared" si="1539"/>
        <v>0</v>
      </c>
      <c r="BM962" s="133">
        <f t="shared" si="1539"/>
        <v>0</v>
      </c>
      <c r="BN962" s="130">
        <f t="shared" si="1539"/>
        <v>0</v>
      </c>
      <c r="BO962" s="131">
        <f t="shared" si="1539"/>
        <v>0</v>
      </c>
      <c r="BP962" s="132">
        <f t="shared" si="1539"/>
        <v>0</v>
      </c>
      <c r="BQ962" s="133">
        <f t="shared" si="1539"/>
        <v>0</v>
      </c>
      <c r="BR962" s="130">
        <f t="shared" si="1539"/>
        <v>0</v>
      </c>
      <c r="BS962" s="131">
        <f t="shared" si="1539"/>
        <v>0</v>
      </c>
      <c r="BT962" s="132">
        <f t="shared" si="1539"/>
        <v>0</v>
      </c>
      <c r="BU962" s="130">
        <f t="shared" si="1539"/>
        <v>0</v>
      </c>
      <c r="BV962" s="134">
        <f t="shared" si="1539"/>
        <v>0</v>
      </c>
      <c r="BW962" s="135">
        <f t="shared" si="1539"/>
        <v>0</v>
      </c>
      <c r="BX962" s="130">
        <f t="shared" si="1539"/>
        <v>0</v>
      </c>
      <c r="BY962" s="131">
        <f t="shared" si="1539"/>
        <v>0</v>
      </c>
      <c r="BZ962" s="132">
        <f t="shared" si="1539"/>
        <v>0</v>
      </c>
      <c r="CA962" s="133">
        <f t="shared" si="1539"/>
        <v>0</v>
      </c>
      <c r="CB962" s="130">
        <f t="shared" si="1539"/>
        <v>0</v>
      </c>
      <c r="CC962" s="131">
        <f t="shared" si="1539"/>
        <v>0</v>
      </c>
      <c r="CD962" s="132">
        <f t="shared" si="1539"/>
        <v>0</v>
      </c>
      <c r="CE962" s="133">
        <f t="shared" si="1539"/>
        <v>0</v>
      </c>
      <c r="CF962" s="130">
        <f t="shared" si="1539"/>
        <v>0</v>
      </c>
      <c r="CG962" s="131">
        <f t="shared" si="1539"/>
        <v>0</v>
      </c>
      <c r="CH962" s="132">
        <f t="shared" si="1539"/>
        <v>0</v>
      </c>
      <c r="CI962" s="130">
        <f t="shared" si="1539"/>
        <v>0</v>
      </c>
      <c r="CJ962" s="136">
        <f t="shared" si="1539"/>
        <v>0</v>
      </c>
      <c r="CK962" s="137">
        <f t="shared" si="1539"/>
        <v>0</v>
      </c>
    </row>
    <row r="963" spans="1:89" ht="15" thickTop="1" thickBot="1">
      <c r="A963" s="256" t="s">
        <v>13</v>
      </c>
      <c r="B963" s="281">
        <f>SUM(B939:B962)</f>
        <v>31270</v>
      </c>
      <c r="C963" s="276">
        <f t="shared" ref="C963" si="1540">SUM(C939:C962)</f>
        <v>18911</v>
      </c>
      <c r="D963" s="20">
        <f t="shared" ref="D963" si="1541">SUM(D939:D962)</f>
        <v>10438</v>
      </c>
      <c r="E963" s="277">
        <f t="shared" ref="E963" si="1542">SUM(E939:E962)</f>
        <v>8955</v>
      </c>
      <c r="F963" s="278">
        <f t="shared" ref="F963" si="1543">SUM(F939:F962)</f>
        <v>5765</v>
      </c>
      <c r="G963" s="279">
        <f t="shared" ref="G963" si="1544">SUM(G939:G962)</f>
        <v>3223</v>
      </c>
      <c r="H963" s="20">
        <f t="shared" ref="H963" si="1545">SUM(H939:H962)</f>
        <v>21646</v>
      </c>
      <c r="I963" s="277">
        <f t="shared" ref="I963" si="1546">SUM(I939:I962)</f>
        <v>24601</v>
      </c>
      <c r="J963" s="278">
        <f t="shared" ref="J963" si="1547">SUM(J939:J962)</f>
        <v>2047</v>
      </c>
      <c r="K963" s="279">
        <f t="shared" ref="K963" si="1548">SUM(K939:K962)</f>
        <v>2930</v>
      </c>
      <c r="L963" s="20">
        <f t="shared" ref="L963" si="1549">SUM(L939:L962)</f>
        <v>3621</v>
      </c>
      <c r="M963" s="278">
        <f t="shared" ref="M963" si="1550">SUM(M939:M962)</f>
        <v>8970</v>
      </c>
      <c r="N963" s="22">
        <f t="shared" ref="N963" si="1551">SUM(N939:N962)</f>
        <v>14681</v>
      </c>
      <c r="O963" s="21">
        <f t="shared" ref="O963" si="1552">SUM(O939:O962)</f>
        <v>18508</v>
      </c>
      <c r="P963" s="278">
        <f t="shared" ref="P963" si="1553">SUM(P939:P962)</f>
        <v>8308</v>
      </c>
      <c r="Q963" s="279">
        <f t="shared" ref="Q963" si="1554">SUM(Q939:Q962)</f>
        <v>9512</v>
      </c>
      <c r="R963" s="20">
        <f t="shared" ref="R963" si="1555">SUM(R939:R962)</f>
        <v>13402</v>
      </c>
      <c r="S963" s="277">
        <f t="shared" ref="S963" si="1556">SUM(S939:S962)</f>
        <v>14911</v>
      </c>
      <c r="T963" s="278">
        <f t="shared" ref="T963" si="1557">SUM(T939:T962)</f>
        <v>2044</v>
      </c>
      <c r="U963" s="279">
        <f t="shared" ref="U963" si="1558">SUM(U939:U962)</f>
        <v>2766</v>
      </c>
      <c r="V963" s="20">
        <f t="shared" ref="V963" si="1559">SUM(V939:V962)</f>
        <v>11406</v>
      </c>
      <c r="W963" s="277">
        <f t="shared" ref="W963" si="1560">SUM(W939:W962)</f>
        <v>14470</v>
      </c>
      <c r="X963" s="278">
        <f t="shared" ref="X963" si="1561">SUM(X939:X962)</f>
        <v>8680</v>
      </c>
      <c r="Y963" s="279">
        <f t="shared" ref="Y963" si="1562">SUM(Y939:Y962)</f>
        <v>5877</v>
      </c>
      <c r="Z963" s="20">
        <f t="shared" ref="Z963" si="1563">SUM(Z939:Z962)</f>
        <v>31666</v>
      </c>
      <c r="AA963" s="277">
        <f t="shared" ref="AA963" si="1564">SUM(AA939:AA962)</f>
        <v>31080</v>
      </c>
      <c r="AB963" s="175">
        <f>SUM(AB939:AB962)</f>
        <v>164974</v>
      </c>
      <c r="AC963" s="176">
        <f>SUM(AC939:AC962)</f>
        <v>164714</v>
      </c>
      <c r="BI963" s="242" t="s">
        <v>13</v>
      </c>
      <c r="BJ963" s="156">
        <f>SUM(BJ939:BJ962)</f>
        <v>1</v>
      </c>
      <c r="BK963" s="157">
        <f t="shared" ref="BK963:CK963" si="1565">SUM(BK939:BK962)</f>
        <v>1.0000000000000002</v>
      </c>
      <c r="BL963" s="156">
        <f t="shared" si="1565"/>
        <v>1.0000000000000002</v>
      </c>
      <c r="BM963" s="157">
        <f t="shared" si="1565"/>
        <v>1</v>
      </c>
      <c r="BN963" s="156">
        <f t="shared" si="1565"/>
        <v>1</v>
      </c>
      <c r="BO963" s="157">
        <f t="shared" si="1565"/>
        <v>1</v>
      </c>
      <c r="BP963" s="156">
        <f t="shared" si="1565"/>
        <v>1.0000000000000002</v>
      </c>
      <c r="BQ963" s="157">
        <f t="shared" si="1565"/>
        <v>1</v>
      </c>
      <c r="BR963" s="156">
        <f t="shared" si="1565"/>
        <v>1</v>
      </c>
      <c r="BS963" s="157">
        <f t="shared" si="1565"/>
        <v>0.99999999999999989</v>
      </c>
      <c r="BT963" s="156">
        <f t="shared" si="1565"/>
        <v>1</v>
      </c>
      <c r="BU963" s="157">
        <f t="shared" si="1565"/>
        <v>0.99999999999999989</v>
      </c>
      <c r="BV963" s="156">
        <f t="shared" si="1565"/>
        <v>0.99999999999999989</v>
      </c>
      <c r="BW963" s="157">
        <f t="shared" si="1565"/>
        <v>0.99999999999999989</v>
      </c>
      <c r="BX963" s="156">
        <f t="shared" si="1565"/>
        <v>0.99999999999999989</v>
      </c>
      <c r="BY963" s="157">
        <f t="shared" si="1565"/>
        <v>1</v>
      </c>
      <c r="BZ963" s="156">
        <f t="shared" si="1565"/>
        <v>0.99999999999999989</v>
      </c>
      <c r="CA963" s="157">
        <f t="shared" si="1565"/>
        <v>1</v>
      </c>
      <c r="CB963" s="156">
        <f t="shared" si="1565"/>
        <v>1</v>
      </c>
      <c r="CC963" s="157">
        <f t="shared" si="1565"/>
        <v>1</v>
      </c>
      <c r="CD963" s="156">
        <f t="shared" si="1565"/>
        <v>1</v>
      </c>
      <c r="CE963" s="157">
        <f t="shared" si="1565"/>
        <v>1.0000000000000002</v>
      </c>
      <c r="CF963" s="156">
        <f t="shared" si="1565"/>
        <v>0.99999999999999978</v>
      </c>
      <c r="CG963" s="157">
        <f t="shared" si="1565"/>
        <v>0.99999999999999978</v>
      </c>
      <c r="CH963" s="156">
        <f t="shared" si="1565"/>
        <v>1</v>
      </c>
      <c r="CI963" s="157">
        <f t="shared" si="1565"/>
        <v>1.0000000000000002</v>
      </c>
      <c r="CJ963" s="156">
        <f t="shared" si="1565"/>
        <v>0.99999999999999989</v>
      </c>
      <c r="CK963" s="157">
        <f t="shared" si="1565"/>
        <v>0.99999999999999989</v>
      </c>
    </row>
    <row r="964" spans="1:89" ht="14" thickTop="1">
      <c r="A964" s="190"/>
    </row>
  </sheetData>
  <mergeCells count="1926"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X162:BY162"/>
    <mergeCell ref="BZ162:CA162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06:Q906"/>
    <mergeCell ref="V906:W906"/>
    <mergeCell ref="X906:Y906"/>
    <mergeCell ref="Z906:AA906"/>
    <mergeCell ref="AB906:AC906"/>
    <mergeCell ref="R906:S906"/>
    <mergeCell ref="T906:U906"/>
    <mergeCell ref="T875:U875"/>
    <mergeCell ref="Z875:AA875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P937:Q937"/>
    <mergeCell ref="R937:S937"/>
    <mergeCell ref="T937:U937"/>
    <mergeCell ref="V937:W937"/>
    <mergeCell ref="X937:Y937"/>
    <mergeCell ref="Z937:AA937"/>
    <mergeCell ref="AB937:AC937"/>
    <mergeCell ref="N937:O937"/>
    <mergeCell ref="AB875:AC875"/>
    <mergeCell ref="Z844:AA844"/>
    <mergeCell ref="R689:S689"/>
    <mergeCell ref="T689:U689"/>
    <mergeCell ref="V689:W689"/>
    <mergeCell ref="BI346:BL346"/>
    <mergeCell ref="BI315:BL315"/>
    <mergeCell ref="BI284:BL284"/>
    <mergeCell ref="BI286:BI287"/>
    <mergeCell ref="BJ286:BK286"/>
    <mergeCell ref="BL286:BM286"/>
    <mergeCell ref="BN286:BO286"/>
    <mergeCell ref="BP286:BQ286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V379:BW379"/>
    <mergeCell ref="CB162:CC162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CB255:CC255"/>
    <mergeCell ref="CB379:CC379"/>
    <mergeCell ref="BR317:BS317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AV7:AW7"/>
    <mergeCell ref="AX7:AY7"/>
    <mergeCell ref="AZ7:BA7"/>
    <mergeCell ref="BB7:BC7"/>
    <mergeCell ref="BD7:BE7"/>
    <mergeCell ref="BF7:BG7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BX937:BY937"/>
    <mergeCell ref="BZ937:CA937"/>
    <mergeCell ref="BX813:BY813"/>
    <mergeCell ref="BZ813:CA813"/>
    <mergeCell ref="BX720:BY720"/>
    <mergeCell ref="BZ720:CA720"/>
    <mergeCell ref="BX596:BY596"/>
    <mergeCell ref="BZ596:CA596"/>
    <mergeCell ref="BX503:BY503"/>
    <mergeCell ref="BZ503:CA503"/>
    <mergeCell ref="BX379:BY379"/>
    <mergeCell ref="BZ379:CA379"/>
    <mergeCell ref="BX255:BY255"/>
    <mergeCell ref="BZ255:CA255"/>
    <mergeCell ref="BX100:BY100"/>
    <mergeCell ref="BZ100:CA100"/>
    <mergeCell ref="BT379:BU379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AV46:AW46"/>
    <mergeCell ref="AX46:AY46"/>
    <mergeCell ref="AZ46:BA46"/>
    <mergeCell ref="BB46:BC46"/>
    <mergeCell ref="BD46:BE46"/>
    <mergeCell ref="BF46:BG46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15:AW15"/>
    <mergeCell ref="AX15:AY15"/>
    <mergeCell ref="AZ15:BA15"/>
    <mergeCell ref="BB15:BC15"/>
    <mergeCell ref="BD15:BE15"/>
    <mergeCell ref="BF15:BG15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V38:AW38"/>
    <mergeCell ref="AX38:AY38"/>
    <mergeCell ref="AZ38:BA38"/>
    <mergeCell ref="BB38:BC38"/>
    <mergeCell ref="BD38:BE38"/>
    <mergeCell ref="BF38:BG38"/>
    <mergeCell ref="AE69:AE70"/>
    <mergeCell ref="AF69:AG69"/>
    <mergeCell ref="AH69:AI69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BB69:BC69"/>
    <mergeCell ref="BD69:BE69"/>
    <mergeCell ref="BF69:BG69"/>
    <mergeCell ref="AE77:AE78"/>
    <mergeCell ref="AF77:AG77"/>
    <mergeCell ref="AH77:AI77"/>
    <mergeCell ref="BB77:BC77"/>
    <mergeCell ref="BD77:BE77"/>
    <mergeCell ref="BF77:BG77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77:AK77"/>
    <mergeCell ref="AL77:AM77"/>
    <mergeCell ref="AN77:AO77"/>
    <mergeCell ref="AP77:AQ77"/>
    <mergeCell ref="AR77:AS77"/>
    <mergeCell ref="AT77:AU77"/>
    <mergeCell ref="AV77:AW77"/>
    <mergeCell ref="AX77:AY77"/>
    <mergeCell ref="AZ77:BA77"/>
    <mergeCell ref="BB108:BC108"/>
    <mergeCell ref="BD108:BE108"/>
    <mergeCell ref="BF108:BG108"/>
    <mergeCell ref="AE131:AE132"/>
    <mergeCell ref="AF131:AG131"/>
    <mergeCell ref="AH131:AI131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BB131:BC131"/>
    <mergeCell ref="BD131:BE131"/>
    <mergeCell ref="BF131:BG131"/>
    <mergeCell ref="AJ108:AK108"/>
    <mergeCell ref="AL108:AM108"/>
    <mergeCell ref="AN108:AO108"/>
    <mergeCell ref="AP108:AQ108"/>
    <mergeCell ref="AR108:AS108"/>
    <mergeCell ref="AT108:AU108"/>
    <mergeCell ref="AV108:AW108"/>
    <mergeCell ref="AX108:AY108"/>
    <mergeCell ref="AZ108:BA108"/>
    <mergeCell ref="AE108:AE109"/>
    <mergeCell ref="AF108:AG108"/>
    <mergeCell ref="AH108:AI108"/>
    <mergeCell ref="BB139:BC139"/>
    <mergeCell ref="BD139:BE139"/>
    <mergeCell ref="BF139:BG139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9:AK139"/>
    <mergeCell ref="AL139:AM139"/>
    <mergeCell ref="AN139:AO139"/>
    <mergeCell ref="AP139:AQ139"/>
    <mergeCell ref="AR139:AS139"/>
    <mergeCell ref="AT139:AU139"/>
    <mergeCell ref="AV139:AW139"/>
    <mergeCell ref="AX139:AY139"/>
    <mergeCell ref="AZ139:BA139"/>
    <mergeCell ref="AE139:AE140"/>
    <mergeCell ref="AF139:AG139"/>
    <mergeCell ref="AH139:AI139"/>
    <mergeCell ref="BB170:BC170"/>
    <mergeCell ref="BD170:BE170"/>
    <mergeCell ref="BF170:BG170"/>
    <mergeCell ref="AE193:AE194"/>
    <mergeCell ref="AF193:AG193"/>
    <mergeCell ref="AH193:AI193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BB193:BC193"/>
    <mergeCell ref="BD193:BE193"/>
    <mergeCell ref="BF193:BG193"/>
    <mergeCell ref="AJ170:AK170"/>
    <mergeCell ref="AL170:AM170"/>
    <mergeCell ref="AN170:AO170"/>
    <mergeCell ref="AP170:AQ170"/>
    <mergeCell ref="AR170:AS170"/>
    <mergeCell ref="AT170:AU170"/>
    <mergeCell ref="AV170:AW170"/>
    <mergeCell ref="AX170:AY170"/>
    <mergeCell ref="AZ170:BA170"/>
    <mergeCell ref="AE170:AE171"/>
    <mergeCell ref="AF170:AG170"/>
    <mergeCell ref="AH170:AI170"/>
    <mergeCell ref="AV201:AW201"/>
    <mergeCell ref="AX201:AY201"/>
    <mergeCell ref="AZ201:BA201"/>
    <mergeCell ref="BB201:BC201"/>
    <mergeCell ref="BD201:BE201"/>
    <mergeCell ref="BF201:BG201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V232:AW232"/>
    <mergeCell ref="AX232:AY232"/>
    <mergeCell ref="AZ232:BA232"/>
    <mergeCell ref="BB232:BC232"/>
    <mergeCell ref="BD232:BE232"/>
    <mergeCell ref="BF232:BG232"/>
    <mergeCell ref="AE255:AE256"/>
    <mergeCell ref="AF255:AG255"/>
    <mergeCell ref="AH255:AI255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BB255:BC255"/>
    <mergeCell ref="BD255:BE255"/>
    <mergeCell ref="BF255:BG255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63:AW263"/>
    <mergeCell ref="AX263:AY263"/>
    <mergeCell ref="AZ263:BA263"/>
    <mergeCell ref="BB263:BC263"/>
    <mergeCell ref="BD263:BE263"/>
    <mergeCell ref="BF263:BG263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E263:AE264"/>
    <mergeCell ref="AF263:AG263"/>
    <mergeCell ref="AH263:AI263"/>
    <mergeCell ref="AJ263:AK263"/>
    <mergeCell ref="AL263:AM263"/>
    <mergeCell ref="AN263:AO263"/>
    <mergeCell ref="AP263:AQ263"/>
    <mergeCell ref="AR263:AS263"/>
    <mergeCell ref="AT263:AU263"/>
    <mergeCell ref="AV294:AW294"/>
    <mergeCell ref="AX294:AY294"/>
    <mergeCell ref="AZ294:BA294"/>
    <mergeCell ref="BB294:BC294"/>
    <mergeCell ref="BD294:BE294"/>
    <mergeCell ref="BF294:BG294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V317:AW317"/>
    <mergeCell ref="AX317:AY317"/>
    <mergeCell ref="AZ317:BA317"/>
    <mergeCell ref="BB317:BC317"/>
    <mergeCell ref="BD317:BE317"/>
    <mergeCell ref="BF317:BG317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325:AW325"/>
    <mergeCell ref="AX325:AY325"/>
    <mergeCell ref="AZ325:BA325"/>
    <mergeCell ref="BB325:BC325"/>
    <mergeCell ref="BD325:BE325"/>
    <mergeCell ref="BF325:BG325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V356:AW356"/>
    <mergeCell ref="AX356:AY356"/>
    <mergeCell ref="AZ356:BA356"/>
    <mergeCell ref="BB356:BC356"/>
    <mergeCell ref="BD356:BE356"/>
    <mergeCell ref="BF356:BG356"/>
    <mergeCell ref="AE379:AE380"/>
    <mergeCell ref="AF379:AG379"/>
    <mergeCell ref="AH379:AI379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BB379:BC379"/>
    <mergeCell ref="BD379:BE379"/>
    <mergeCell ref="BF379:BG379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387:AW387"/>
    <mergeCell ref="AX387:AY387"/>
    <mergeCell ref="AZ387:BA387"/>
    <mergeCell ref="BB387:BC387"/>
    <mergeCell ref="BD387:BE387"/>
    <mergeCell ref="BF387:BG387"/>
    <mergeCell ref="AE410:AE411"/>
    <mergeCell ref="AF410:AG410"/>
    <mergeCell ref="AH410:AI410"/>
    <mergeCell ref="AJ410:AK410"/>
    <mergeCell ref="AL410:AM410"/>
    <mergeCell ref="AN410:AO410"/>
    <mergeCell ref="AP410:AQ410"/>
    <mergeCell ref="AR410:AS410"/>
    <mergeCell ref="AT410:AU410"/>
    <mergeCell ref="AV410:AW410"/>
    <mergeCell ref="AX410:AY410"/>
    <mergeCell ref="AZ410:BA410"/>
    <mergeCell ref="BB410:BC410"/>
    <mergeCell ref="BD410:BE410"/>
    <mergeCell ref="BF410:BG410"/>
    <mergeCell ref="AE387:AE388"/>
    <mergeCell ref="AF387:AG387"/>
    <mergeCell ref="AH387:AI387"/>
    <mergeCell ref="AJ387:AK387"/>
    <mergeCell ref="AL387:AM387"/>
    <mergeCell ref="AN387:AO387"/>
    <mergeCell ref="AP387:AQ387"/>
    <mergeCell ref="AR387:AS387"/>
    <mergeCell ref="AT387:AU387"/>
    <mergeCell ref="AV418:AW418"/>
    <mergeCell ref="AX418:AY418"/>
    <mergeCell ref="AZ418:BA418"/>
    <mergeCell ref="BB418:BC418"/>
    <mergeCell ref="BD418:BE418"/>
    <mergeCell ref="BF418:BG418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V441:AW441"/>
    <mergeCell ref="AX441:AY441"/>
    <mergeCell ref="AZ441:BA441"/>
    <mergeCell ref="BB441:BC441"/>
    <mergeCell ref="BD441:BE441"/>
    <mergeCell ref="BF441:BG441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49:AW449"/>
    <mergeCell ref="AX449:AY449"/>
    <mergeCell ref="AZ449:BA449"/>
    <mergeCell ref="BB449:BC449"/>
    <mergeCell ref="BD449:BE449"/>
    <mergeCell ref="BF449:BG449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AE449:AE450"/>
    <mergeCell ref="AF449:AG449"/>
    <mergeCell ref="AH449:AI449"/>
    <mergeCell ref="AJ449:AK449"/>
    <mergeCell ref="AL449:AM449"/>
    <mergeCell ref="AN449:AO449"/>
    <mergeCell ref="AP449:AQ449"/>
    <mergeCell ref="AR449:AS449"/>
    <mergeCell ref="AT449:AU449"/>
    <mergeCell ref="AV480:AW480"/>
    <mergeCell ref="AX480:AY480"/>
    <mergeCell ref="AZ480:BA480"/>
    <mergeCell ref="BB480:BC480"/>
    <mergeCell ref="BD480:BE480"/>
    <mergeCell ref="BF480:BG480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T503:AU503"/>
    <mergeCell ref="AV503:AW503"/>
    <mergeCell ref="AX503:AY503"/>
    <mergeCell ref="AZ503:BA503"/>
    <mergeCell ref="BB503:BC503"/>
    <mergeCell ref="BD503:BE503"/>
    <mergeCell ref="BF503:BG503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511:AW511"/>
    <mergeCell ref="AX511:AY511"/>
    <mergeCell ref="AZ511:BA511"/>
    <mergeCell ref="BB511:BC511"/>
    <mergeCell ref="BD511:BE511"/>
    <mergeCell ref="BF511:BG511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AE511:AE512"/>
    <mergeCell ref="AF511:AG511"/>
    <mergeCell ref="AH511:AI511"/>
    <mergeCell ref="AJ511:AK511"/>
    <mergeCell ref="AL511:AM511"/>
    <mergeCell ref="AN511:AO511"/>
    <mergeCell ref="AP511:AQ511"/>
    <mergeCell ref="AR511:AS511"/>
    <mergeCell ref="AT511:AU511"/>
    <mergeCell ref="AV542:AW542"/>
    <mergeCell ref="AX542:AY542"/>
    <mergeCell ref="AZ542:BA542"/>
    <mergeCell ref="BB542:BC542"/>
    <mergeCell ref="BD542:BE542"/>
    <mergeCell ref="BF542:BG542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65:AW565"/>
    <mergeCell ref="AX565:AY565"/>
    <mergeCell ref="AZ565:BA565"/>
    <mergeCell ref="BB565:BC565"/>
    <mergeCell ref="BD565:BE565"/>
    <mergeCell ref="BF565:BG565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T604:AU604"/>
    <mergeCell ref="AV573:AW573"/>
    <mergeCell ref="AX573:AY573"/>
    <mergeCell ref="AZ573:BA573"/>
    <mergeCell ref="BB573:BC573"/>
    <mergeCell ref="BD573:BE573"/>
    <mergeCell ref="BF573:BG573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AE573:AE574"/>
    <mergeCell ref="AF573:AG573"/>
    <mergeCell ref="AH573:AI573"/>
    <mergeCell ref="AJ573:AK573"/>
    <mergeCell ref="AL573:AM573"/>
    <mergeCell ref="AN573:AO573"/>
    <mergeCell ref="AP573:AQ573"/>
    <mergeCell ref="AR573:AS573"/>
    <mergeCell ref="AT573:AU573"/>
    <mergeCell ref="AP635:AQ635"/>
    <mergeCell ref="AR635:AS635"/>
    <mergeCell ref="AT635:AU635"/>
    <mergeCell ref="AV604:AW604"/>
    <mergeCell ref="AX604:AY604"/>
    <mergeCell ref="AZ604:BA604"/>
    <mergeCell ref="BB604:BC604"/>
    <mergeCell ref="BD604:BE604"/>
    <mergeCell ref="BF604:BG604"/>
    <mergeCell ref="AE627:AE628"/>
    <mergeCell ref="AF627:AG627"/>
    <mergeCell ref="AH627:AI627"/>
    <mergeCell ref="AJ627:AK627"/>
    <mergeCell ref="AL627:AM627"/>
    <mergeCell ref="AN627:AO627"/>
    <mergeCell ref="AP627:AQ62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L666:AM666"/>
    <mergeCell ref="AN666:AO666"/>
    <mergeCell ref="AP666:AQ666"/>
    <mergeCell ref="AR666:AS666"/>
    <mergeCell ref="AT666:AU666"/>
    <mergeCell ref="AV635:AW635"/>
    <mergeCell ref="AX635:AY635"/>
    <mergeCell ref="AZ635:BA635"/>
    <mergeCell ref="BB635:BC635"/>
    <mergeCell ref="BD635:BE635"/>
    <mergeCell ref="BF635:BG635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35:AE636"/>
    <mergeCell ref="AF635:AG635"/>
    <mergeCell ref="AH635:AI635"/>
    <mergeCell ref="AJ635:AK635"/>
    <mergeCell ref="AL635:AM635"/>
    <mergeCell ref="AN635:AO635"/>
    <mergeCell ref="AH697:AI697"/>
    <mergeCell ref="AJ697:AK697"/>
    <mergeCell ref="AL697:AM697"/>
    <mergeCell ref="AN697:AO697"/>
    <mergeCell ref="AP697:AQ697"/>
    <mergeCell ref="AR697:AS697"/>
    <mergeCell ref="AT697:AU697"/>
    <mergeCell ref="AV666:AW666"/>
    <mergeCell ref="AX666:AY666"/>
    <mergeCell ref="AZ666:BA666"/>
    <mergeCell ref="BB666:BC666"/>
    <mergeCell ref="BD666:BE666"/>
    <mergeCell ref="BF666:BG666"/>
    <mergeCell ref="AE689:AE690"/>
    <mergeCell ref="AF689:AG689"/>
    <mergeCell ref="AH689:AI689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689:BC689"/>
    <mergeCell ref="BD689:BE689"/>
    <mergeCell ref="BF689:BG689"/>
    <mergeCell ref="AE666:AE667"/>
    <mergeCell ref="AF666:AG666"/>
    <mergeCell ref="AH666:AI666"/>
    <mergeCell ref="AJ666:AK666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697:AW697"/>
    <mergeCell ref="AX697:AY697"/>
    <mergeCell ref="AZ697:BA697"/>
    <mergeCell ref="BB697:BC697"/>
    <mergeCell ref="BD697:BE697"/>
    <mergeCell ref="BF697:BG697"/>
    <mergeCell ref="AE720:AE721"/>
    <mergeCell ref="AF720:AG720"/>
    <mergeCell ref="AH720:AI720"/>
    <mergeCell ref="AJ720:AK720"/>
    <mergeCell ref="AL720:AM720"/>
    <mergeCell ref="AN720:AO720"/>
    <mergeCell ref="AP720:AQ720"/>
    <mergeCell ref="AR720:AS720"/>
    <mergeCell ref="AT720:AU720"/>
    <mergeCell ref="AV720:AW720"/>
    <mergeCell ref="AX720:AY720"/>
    <mergeCell ref="AZ720:BA720"/>
    <mergeCell ref="BB720:BC720"/>
    <mergeCell ref="BD720:BE720"/>
    <mergeCell ref="BF720:BG720"/>
    <mergeCell ref="AE697:AE698"/>
    <mergeCell ref="AF697:AG697"/>
    <mergeCell ref="BD782:BE782"/>
    <mergeCell ref="BF782:BG782"/>
    <mergeCell ref="AE759:AE760"/>
    <mergeCell ref="AF759:AG759"/>
    <mergeCell ref="AH759:AI759"/>
    <mergeCell ref="AJ759:AK759"/>
    <mergeCell ref="AL759:AM759"/>
    <mergeCell ref="AN759:AO759"/>
    <mergeCell ref="AP759:AQ759"/>
    <mergeCell ref="AR759:AS759"/>
    <mergeCell ref="AT759:AU759"/>
    <mergeCell ref="AV728:AW728"/>
    <mergeCell ref="AX728:AY728"/>
    <mergeCell ref="AZ728:BA728"/>
    <mergeCell ref="BB728:BC728"/>
    <mergeCell ref="BD728:BE728"/>
    <mergeCell ref="BF728:BG728"/>
    <mergeCell ref="AE751:AE752"/>
    <mergeCell ref="AF751:AG751"/>
    <mergeCell ref="AH751:AI751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BB751:BC751"/>
    <mergeCell ref="BD751:BE751"/>
    <mergeCell ref="BF751:BG751"/>
    <mergeCell ref="AZ813:BA813"/>
    <mergeCell ref="BB813:BC813"/>
    <mergeCell ref="BD813:BE813"/>
    <mergeCell ref="BF813:BG813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59:AW759"/>
    <mergeCell ref="AX759:AY759"/>
    <mergeCell ref="AZ759:BA759"/>
    <mergeCell ref="BB759:BC759"/>
    <mergeCell ref="BD759:BE759"/>
    <mergeCell ref="BF759:BG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AV821:AW821"/>
    <mergeCell ref="AX821:AY821"/>
    <mergeCell ref="AZ821:BA821"/>
    <mergeCell ref="BB821:BC821"/>
    <mergeCell ref="BD821:BE821"/>
    <mergeCell ref="BF821:BG821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V790:AW790"/>
    <mergeCell ref="AX790:AY790"/>
    <mergeCell ref="AZ790:BA790"/>
    <mergeCell ref="BB790:BC790"/>
    <mergeCell ref="BD790:BE790"/>
    <mergeCell ref="BF790:BG790"/>
    <mergeCell ref="AE813:AE814"/>
    <mergeCell ref="AF813:AG813"/>
    <mergeCell ref="AH813:AI813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BD875:BE875"/>
    <mergeCell ref="BF875:BG875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E852:AE853"/>
    <mergeCell ref="AF852:AG852"/>
    <mergeCell ref="AH852:AI852"/>
    <mergeCell ref="AJ852:AK852"/>
    <mergeCell ref="AL852:AM852"/>
    <mergeCell ref="AN852:AO852"/>
    <mergeCell ref="AP852:AQ852"/>
    <mergeCell ref="AR852:AS852"/>
    <mergeCell ref="AT852:AU852"/>
    <mergeCell ref="AZ906:BA906"/>
    <mergeCell ref="BB906:BC906"/>
    <mergeCell ref="BD906:BE906"/>
    <mergeCell ref="BF906:BG906"/>
    <mergeCell ref="AE883:AE884"/>
    <mergeCell ref="AF883:AG883"/>
    <mergeCell ref="AH883:AI883"/>
    <mergeCell ref="AJ883:AK883"/>
    <mergeCell ref="AL883:AM883"/>
    <mergeCell ref="AN883:AO883"/>
    <mergeCell ref="AP883:AQ883"/>
    <mergeCell ref="AR883:AS883"/>
    <mergeCell ref="AT883:AU883"/>
    <mergeCell ref="AV852:AW852"/>
    <mergeCell ref="AX852:AY852"/>
    <mergeCell ref="AZ852:BA852"/>
    <mergeCell ref="BB852:BC852"/>
    <mergeCell ref="BD852:BE852"/>
    <mergeCell ref="BF852:BG852"/>
    <mergeCell ref="AE875:AE876"/>
    <mergeCell ref="AF875:AG875"/>
    <mergeCell ref="AH875:AI875"/>
    <mergeCell ref="AJ875:AK875"/>
    <mergeCell ref="AL875:AM875"/>
    <mergeCell ref="AN875:AO875"/>
    <mergeCell ref="AP875:AQ875"/>
    <mergeCell ref="AR875:AS875"/>
    <mergeCell ref="AT875:AU875"/>
    <mergeCell ref="AV875:AW875"/>
    <mergeCell ref="AX875:AY875"/>
    <mergeCell ref="AZ875:BA875"/>
    <mergeCell ref="BB875:BC875"/>
    <mergeCell ref="AV914:AW914"/>
    <mergeCell ref="AX914:AY914"/>
    <mergeCell ref="AZ914:BA914"/>
    <mergeCell ref="BB914:BC914"/>
    <mergeCell ref="BD914:BE914"/>
    <mergeCell ref="BF914:BG914"/>
    <mergeCell ref="AE914:AE915"/>
    <mergeCell ref="AF914:AG914"/>
    <mergeCell ref="AH914:AI914"/>
    <mergeCell ref="AJ914:AK914"/>
    <mergeCell ref="AL914:AM914"/>
    <mergeCell ref="AN914:AO914"/>
    <mergeCell ref="AP914:AQ914"/>
    <mergeCell ref="AR914:AS914"/>
    <mergeCell ref="AT914:AU914"/>
    <mergeCell ref="AV883:AW883"/>
    <mergeCell ref="AX883:AY883"/>
    <mergeCell ref="AZ883:BA883"/>
    <mergeCell ref="BB883:BC883"/>
    <mergeCell ref="BD883:BE883"/>
    <mergeCell ref="BF883:BG883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V945:AW945"/>
    <mergeCell ref="AX945:AY945"/>
    <mergeCell ref="AZ945:BA945"/>
    <mergeCell ref="BB945:BC945"/>
    <mergeCell ref="BD945:BE945"/>
    <mergeCell ref="BF945:BG945"/>
    <mergeCell ref="AE937:AE938"/>
    <mergeCell ref="AF937:AG937"/>
    <mergeCell ref="AH937:AI937"/>
    <mergeCell ref="AJ937:AK937"/>
    <mergeCell ref="AL937:AM937"/>
    <mergeCell ref="AN937:AO937"/>
    <mergeCell ref="AP937:AQ937"/>
    <mergeCell ref="AR937:AS937"/>
    <mergeCell ref="AT937:AU937"/>
    <mergeCell ref="AV937:AW937"/>
    <mergeCell ref="AX937:AY937"/>
    <mergeCell ref="AZ937:BA937"/>
    <mergeCell ref="BB937:BC937"/>
    <mergeCell ref="BD937:BE937"/>
    <mergeCell ref="BF937:BG937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96"/>
  <sheetViews>
    <sheetView topLeftCell="I1" workbookViewId="0">
      <selection activeCell="T34" sqref="T34"/>
    </sheetView>
  </sheetViews>
  <sheetFormatPr baseColWidth="10" defaultColWidth="8.83203125" defaultRowHeight="13"/>
  <cols>
    <col min="1" max="1" width="12.5" style="8" customWidth="1"/>
    <col min="2" max="27" width="9.1640625" style="8" customWidth="1"/>
    <col min="28" max="29" width="11" style="47" customWidth="1"/>
    <col min="30" max="16384" width="8.83203125" style="8"/>
  </cols>
  <sheetData>
    <row r="2" spans="1:31" ht="16">
      <c r="A2" s="322" t="s">
        <v>56</v>
      </c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3"/>
      <c r="Q2" s="323"/>
      <c r="R2" s="323"/>
      <c r="S2" s="323"/>
      <c r="T2" s="323"/>
      <c r="U2" s="323"/>
      <c r="V2" s="323"/>
      <c r="W2" s="323"/>
      <c r="X2" s="323"/>
      <c r="Y2" s="323"/>
      <c r="Z2" s="323"/>
      <c r="AA2" s="323"/>
      <c r="AB2" s="323"/>
      <c r="AC2" s="323"/>
    </row>
    <row r="4" spans="1:31" ht="14" thickBot="1">
      <c r="A4" s="47" t="s">
        <v>46</v>
      </c>
    </row>
    <row r="5" spans="1:31" ht="15" thickTop="1" thickBot="1">
      <c r="A5" s="320" t="s">
        <v>0</v>
      </c>
      <c r="B5" s="311" t="s">
        <v>1</v>
      </c>
      <c r="C5" s="312"/>
      <c r="D5" s="311" t="s">
        <v>2</v>
      </c>
      <c r="E5" s="312"/>
      <c r="F5" s="311" t="s">
        <v>3</v>
      </c>
      <c r="G5" s="312"/>
      <c r="H5" s="311" t="s">
        <v>4</v>
      </c>
      <c r="I5" s="312"/>
      <c r="J5" s="311" t="s">
        <v>5</v>
      </c>
      <c r="K5" s="312"/>
      <c r="L5" s="311" t="s">
        <v>6</v>
      </c>
      <c r="M5" s="312"/>
      <c r="N5" s="311" t="s">
        <v>7</v>
      </c>
      <c r="O5" s="312"/>
      <c r="P5" s="311" t="s">
        <v>8</v>
      </c>
      <c r="Q5" s="312"/>
      <c r="R5" s="311" t="s">
        <v>9</v>
      </c>
      <c r="S5" s="312"/>
      <c r="T5" s="311" t="s">
        <v>10</v>
      </c>
      <c r="U5" s="312"/>
      <c r="V5" s="311" t="s">
        <v>11</v>
      </c>
      <c r="W5" s="312"/>
      <c r="X5" s="311" t="s">
        <v>12</v>
      </c>
      <c r="Y5" s="312"/>
      <c r="Z5" s="311" t="s">
        <v>40</v>
      </c>
      <c r="AA5" s="312"/>
      <c r="AB5" s="311" t="s">
        <v>41</v>
      </c>
      <c r="AC5" s="312"/>
    </row>
    <row r="6" spans="1:31" s="75" customFormat="1" ht="15" thickTop="1" thickBot="1">
      <c r="A6" s="321"/>
      <c r="B6" s="76" t="s">
        <v>14</v>
      </c>
      <c r="C6" s="77" t="s">
        <v>15</v>
      </c>
      <c r="D6" s="78" t="s">
        <v>14</v>
      </c>
      <c r="E6" s="79" t="s">
        <v>15</v>
      </c>
      <c r="F6" s="80" t="s">
        <v>14</v>
      </c>
      <c r="G6" s="77" t="s">
        <v>15</v>
      </c>
      <c r="H6" s="78" t="s">
        <v>14</v>
      </c>
      <c r="I6" s="79" t="s">
        <v>15</v>
      </c>
      <c r="J6" s="80" t="s">
        <v>14</v>
      </c>
      <c r="K6" s="77" t="s">
        <v>15</v>
      </c>
      <c r="L6" s="78" t="s">
        <v>14</v>
      </c>
      <c r="M6" s="80" t="s">
        <v>15</v>
      </c>
      <c r="N6" s="76" t="s">
        <v>14</v>
      </c>
      <c r="O6" s="81" t="s">
        <v>15</v>
      </c>
      <c r="P6" s="80" t="s">
        <v>14</v>
      </c>
      <c r="Q6" s="77" t="s">
        <v>15</v>
      </c>
      <c r="R6" s="78" t="s">
        <v>14</v>
      </c>
      <c r="S6" s="79" t="s">
        <v>15</v>
      </c>
      <c r="T6" s="80" t="s">
        <v>14</v>
      </c>
      <c r="U6" s="77" t="s">
        <v>15</v>
      </c>
      <c r="V6" s="78" t="s">
        <v>14</v>
      </c>
      <c r="W6" s="79" t="s">
        <v>15</v>
      </c>
      <c r="X6" s="80" t="s">
        <v>14</v>
      </c>
      <c r="Y6" s="77" t="s">
        <v>15</v>
      </c>
      <c r="Z6" s="78" t="s">
        <v>14</v>
      </c>
      <c r="AA6" s="80" t="s">
        <v>15</v>
      </c>
      <c r="AB6" s="76" t="s">
        <v>14</v>
      </c>
      <c r="AC6" s="81" t="s">
        <v>15</v>
      </c>
    </row>
    <row r="7" spans="1:31" ht="14" thickTop="1">
      <c r="A7" s="90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0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0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0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0</v>
      </c>
      <c r="AB7" s="24">
        <f>B7+D7+F7+H7+J7+L7+N7+P7+R7+T7+V7+X7+Z7</f>
        <v>0</v>
      </c>
      <c r="AC7" s="25">
        <f>C7+E7+G7+I7+K7+M7+O7+Q7+S7+U7+W7+Y7+AA7</f>
        <v>0</v>
      </c>
      <c r="AD7" s="18"/>
      <c r="AE7" s="18"/>
    </row>
    <row r="8" spans="1:31">
      <c r="A8" s="91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15782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6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5063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5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2350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9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7277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313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213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94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181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409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1133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476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476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237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253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346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16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12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82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0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13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32839</v>
      </c>
      <c r="AC8" s="5">
        <f t="shared" si="0"/>
        <v>1907</v>
      </c>
      <c r="AD8" s="18"/>
      <c r="AE8" s="18"/>
    </row>
    <row r="9" spans="1:31">
      <c r="A9" s="92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83299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313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30280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1494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13155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671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32418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6773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2254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2139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2250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11608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13538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19479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8070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9747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11862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12382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2104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8671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7003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18075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10095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11701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32983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18176</v>
      </c>
      <c r="AB9" s="6">
        <f t="shared" si="0"/>
        <v>249311</v>
      </c>
      <c r="AC9" s="7">
        <f t="shared" si="0"/>
        <v>121229</v>
      </c>
      <c r="AD9" s="18"/>
      <c r="AE9" s="18"/>
    </row>
    <row r="10" spans="1:31">
      <c r="A10" s="91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151232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17089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55412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18090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24132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8256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33753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30535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6006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9849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8556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30043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33209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48000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26043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23686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33184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32418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7001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23232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20437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47596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28986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29672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85801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48755</v>
      </c>
      <c r="AB10" s="4">
        <f t="shared" si="0"/>
        <v>513752</v>
      </c>
      <c r="AC10" s="5">
        <f t="shared" si="0"/>
        <v>367221</v>
      </c>
      <c r="AD10" s="18"/>
      <c r="AE10" s="18"/>
    </row>
    <row r="11" spans="1:31">
      <c r="A11" s="92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142731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28585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44690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31943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22900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16215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35138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46014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10400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21087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12111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51937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44478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69102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36057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36288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46057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41564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8699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39220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26473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61387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35468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38491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115313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64925</v>
      </c>
      <c r="AB11" s="6">
        <f t="shared" si="0"/>
        <v>580515</v>
      </c>
      <c r="AC11" s="7">
        <f t="shared" si="0"/>
        <v>546758</v>
      </c>
      <c r="AD11" s="18"/>
      <c r="AE11" s="18"/>
    </row>
    <row r="12" spans="1:31">
      <c r="A12" s="91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141047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31810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43213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34111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21502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15888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35925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53074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9499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23158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12234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63425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42061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81452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31467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38465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46029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37268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8281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37162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23162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64329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33650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41627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114663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67322</v>
      </c>
      <c r="AB12" s="4">
        <f t="shared" si="0"/>
        <v>562733</v>
      </c>
      <c r="AC12" s="5">
        <f t="shared" si="0"/>
        <v>589091</v>
      </c>
      <c r="AD12" s="18"/>
      <c r="AE12" s="18"/>
    </row>
    <row r="13" spans="1:31">
      <c r="A13" s="92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125407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36464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42987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29970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21098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14841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44212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56082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9092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24454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12322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60306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40241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81095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26561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36178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44235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37169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8185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25060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22200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67943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29994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32107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103331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64876</v>
      </c>
      <c r="AB13" s="6">
        <f t="shared" si="0"/>
        <v>529865</v>
      </c>
      <c r="AC13" s="7">
        <f t="shared" si="0"/>
        <v>566545</v>
      </c>
      <c r="AD13" s="18"/>
      <c r="AE13" s="18"/>
    </row>
    <row r="14" spans="1:31">
      <c r="A14" s="91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106502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38150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40737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25145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21694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12866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48427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56632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8254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20630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11181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46009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37278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68547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24409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30916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39406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35622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9467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18972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22139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59860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27096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25781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90779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68174</v>
      </c>
      <c r="AB14" s="4">
        <f t="shared" si="0"/>
        <v>487369</v>
      </c>
      <c r="AC14" s="5">
        <f t="shared" si="0"/>
        <v>507304</v>
      </c>
      <c r="AD14" s="18"/>
      <c r="AE14" s="18"/>
    </row>
    <row r="15" spans="1:31">
      <c r="A15" s="92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106088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40072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42806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23384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22378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11234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56763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59030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8901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15659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12526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44836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39177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67632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23606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28881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38696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36318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10459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17394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24871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61821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26933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21984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88020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74276</v>
      </c>
      <c r="AB15" s="6">
        <f t="shared" si="0"/>
        <v>501224</v>
      </c>
      <c r="AC15" s="7">
        <f t="shared" si="0"/>
        <v>502521</v>
      </c>
      <c r="AD15" s="18"/>
      <c r="AE15" s="18"/>
    </row>
    <row r="16" spans="1:31">
      <c r="A16" s="91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102837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46272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40753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23916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21901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11104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57361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63816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8767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13011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14352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43680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41440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63501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25608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28399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37418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36053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11664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15663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28903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54507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30398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21944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89492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76004</v>
      </c>
      <c r="AB16" s="4">
        <f t="shared" si="0"/>
        <v>510894</v>
      </c>
      <c r="AC16" s="5">
        <f t="shared" si="0"/>
        <v>497870</v>
      </c>
      <c r="AD16" s="18"/>
      <c r="AE16" s="18"/>
    </row>
    <row r="17" spans="1:31">
      <c r="A17" s="92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86189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46483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36106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26185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18274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12266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56633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64105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8677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11169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14954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40027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41703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60411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25315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30886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36773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38749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11873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16683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32272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54337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29874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22495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88005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80610</v>
      </c>
      <c r="AB17" s="6">
        <f t="shared" si="0"/>
        <v>486648</v>
      </c>
      <c r="AC17" s="7">
        <f t="shared" si="0"/>
        <v>504406</v>
      </c>
      <c r="AD17" s="18"/>
      <c r="AE17" s="18"/>
    </row>
    <row r="18" spans="1:31">
      <c r="A18" s="91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72486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51466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31903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28304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17328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11962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56289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72290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9194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9996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18316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31316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44000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53550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26361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28021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36003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38807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14959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14168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41061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47525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34401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18757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89136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82268</v>
      </c>
      <c r="AB18" s="4">
        <f t="shared" si="0"/>
        <v>491437</v>
      </c>
      <c r="AC18" s="5">
        <f t="shared" si="0"/>
        <v>488430</v>
      </c>
      <c r="AD18" s="18"/>
      <c r="AE18" s="18"/>
    </row>
    <row r="19" spans="1:31">
      <c r="A19" s="92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65080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60982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31580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31104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17954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11864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58277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80113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10769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9440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23955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29348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50847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52734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27785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29851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37465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42258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19288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10935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54478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39940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42725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17554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93834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85367</v>
      </c>
      <c r="AB19" s="6">
        <f t="shared" si="0"/>
        <v>534037</v>
      </c>
      <c r="AC19" s="7">
        <f t="shared" si="0"/>
        <v>501490</v>
      </c>
      <c r="AD19" s="18"/>
      <c r="AE19" s="18"/>
    </row>
    <row r="20" spans="1:31">
      <c r="A20" s="91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68430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75819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39048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37236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24100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12581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60395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91332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13532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8423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28498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27004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55738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55064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29966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30747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40820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46939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24736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10087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64251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38419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58414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17369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112334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96943</v>
      </c>
      <c r="AB20" s="4">
        <f t="shared" si="0"/>
        <v>620262</v>
      </c>
      <c r="AC20" s="5">
        <f t="shared" si="0"/>
        <v>547963</v>
      </c>
      <c r="AD20" s="18"/>
      <c r="AE20" s="18"/>
    </row>
    <row r="21" spans="1:31">
      <c r="A21" s="92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77491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101786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48020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48165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29620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16260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65985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108796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18413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8212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38396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29897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62014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61160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36151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36566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41106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52218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25649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11311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63697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41789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71442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19077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119356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113800</v>
      </c>
      <c r="AB21" s="6">
        <f t="shared" si="0"/>
        <v>697340</v>
      </c>
      <c r="AC21" s="7">
        <f t="shared" si="0"/>
        <v>649037</v>
      </c>
      <c r="AD21" s="18"/>
      <c r="AE21" s="18"/>
    </row>
    <row r="22" spans="1:31">
      <c r="A22" s="91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76868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110341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42125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47166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23712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15843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64464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104567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15761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7891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38446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26662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62557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59328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33484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39665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39005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54008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21708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11256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67760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41102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64181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22400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104834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125878</v>
      </c>
      <c r="AB22" s="4">
        <f t="shared" si="0"/>
        <v>654905</v>
      </c>
      <c r="AC22" s="5">
        <f t="shared" si="0"/>
        <v>666107</v>
      </c>
      <c r="AD22" s="18"/>
      <c r="AE22" s="18"/>
    </row>
    <row r="23" spans="1:31">
      <c r="A23" s="92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77869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101919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33095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42785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17813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14789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57791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95715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10491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6189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28773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23704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53671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56877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29481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42364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34362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52149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19518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11447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66361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40288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54360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22723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93958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116954</v>
      </c>
      <c r="AB23" s="6">
        <f t="shared" si="0"/>
        <v>577543</v>
      </c>
      <c r="AC23" s="7">
        <f t="shared" si="0"/>
        <v>627903</v>
      </c>
      <c r="AD23" s="18"/>
      <c r="AE23" s="18"/>
    </row>
    <row r="24" spans="1:31">
      <c r="A24" s="91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67754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87445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24195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44737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14058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14142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44325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92782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7684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6369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20328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22056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42853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53535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23106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39777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28985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41877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15610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10852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64682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34895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39946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21952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76144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95615</v>
      </c>
      <c r="AB24" s="4">
        <f t="shared" si="0"/>
        <v>469670</v>
      </c>
      <c r="AC24" s="5">
        <f t="shared" si="0"/>
        <v>566034</v>
      </c>
      <c r="AD24" s="18"/>
      <c r="AE24" s="18"/>
    </row>
    <row r="25" spans="1:31">
      <c r="A25" s="92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11532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58518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5443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30258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3492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10324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15111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61878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3952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3947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10433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13463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25731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37194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15627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28690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19559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28994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12087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7734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59317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27152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25190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18886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50900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72540</v>
      </c>
      <c r="AB25" s="6">
        <f t="shared" si="0"/>
        <v>258374</v>
      </c>
      <c r="AC25" s="7">
        <f t="shared" si="0"/>
        <v>399578</v>
      </c>
      <c r="AD25" s="18"/>
      <c r="AE25" s="18"/>
    </row>
    <row r="26" spans="1:31">
      <c r="A26" s="91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17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37873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137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17105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125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5212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703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28956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776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1813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1672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2769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3700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6381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3201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3898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2717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2477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1287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219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2834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865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2298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453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643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3648</v>
      </c>
      <c r="AB26" s="4">
        <f t="shared" si="0"/>
        <v>20110</v>
      </c>
      <c r="AC26" s="5">
        <f t="shared" si="0"/>
        <v>111669</v>
      </c>
      <c r="AD26" s="18"/>
      <c r="AE26" s="18"/>
    </row>
    <row r="27" spans="1:31">
      <c r="A27" s="92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10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1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11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61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1</v>
      </c>
      <c r="AC27" s="7">
        <f t="shared" si="0"/>
        <v>82</v>
      </c>
      <c r="AD27" s="18"/>
      <c r="AE27" s="18"/>
    </row>
    <row r="28" spans="1:31">
      <c r="A28" s="91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0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0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0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0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0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0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0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0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0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0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0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0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0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0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0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0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0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0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0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0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0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0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0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0</v>
      </c>
      <c r="AC28" s="5">
        <f t="shared" si="0"/>
        <v>0</v>
      </c>
      <c r="AD28" s="18"/>
      <c r="AE28" s="18"/>
    </row>
    <row r="29" spans="1:31">
      <c r="A29" s="92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0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0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0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0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0</v>
      </c>
      <c r="AB29" s="6">
        <f t="shared" si="0"/>
        <v>0</v>
      </c>
      <c r="AC29" s="7">
        <f t="shared" si="0"/>
        <v>0</v>
      </c>
      <c r="AD29" s="18"/>
      <c r="AE29" s="18"/>
    </row>
    <row r="30" spans="1:31" ht="14" thickBot="1">
      <c r="A30" s="91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0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0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0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0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0</v>
      </c>
      <c r="AC30" s="5">
        <f t="shared" si="0"/>
        <v>0</v>
      </c>
      <c r="AD30" s="18"/>
      <c r="AE30" s="18"/>
    </row>
    <row r="31" spans="1:31" ht="15" thickTop="1" thickBot="1">
      <c r="A31" s="9" t="s">
        <v>13</v>
      </c>
      <c r="B31" s="22">
        <f>SUM(B7:B30)</f>
        <v>1578641</v>
      </c>
      <c r="C31" s="21">
        <f t="shared" ref="C31:AC31" si="1">SUM(C7:C30)</f>
        <v>971403</v>
      </c>
      <c r="D31" s="22">
        <f t="shared" si="1"/>
        <v>637594</v>
      </c>
      <c r="E31" s="21">
        <f t="shared" si="1"/>
        <v>541114</v>
      </c>
      <c r="F31" s="22">
        <f t="shared" si="1"/>
        <v>337586</v>
      </c>
      <c r="G31" s="21">
        <f t="shared" si="1"/>
        <v>216327</v>
      </c>
      <c r="H31" s="22">
        <f t="shared" si="1"/>
        <v>831247</v>
      </c>
      <c r="I31" s="21">
        <f t="shared" si="1"/>
        <v>1172803</v>
      </c>
      <c r="J31" s="22">
        <f t="shared" si="1"/>
        <v>162635</v>
      </c>
      <c r="K31" s="21">
        <f t="shared" si="1"/>
        <v>203530</v>
      </c>
      <c r="L31" s="22">
        <f t="shared" si="1"/>
        <v>309484</v>
      </c>
      <c r="M31" s="21">
        <f t="shared" si="1"/>
        <v>598560</v>
      </c>
      <c r="N31" s="22">
        <f t="shared" si="1"/>
        <v>735369</v>
      </c>
      <c r="O31" s="21">
        <f t="shared" si="1"/>
        <v>995518</v>
      </c>
      <c r="P31" s="22">
        <f t="shared" si="1"/>
        <v>452774</v>
      </c>
      <c r="Q31" s="21">
        <f t="shared" si="1"/>
        <v>543262</v>
      </c>
      <c r="R31" s="22">
        <f t="shared" si="1"/>
        <v>613935</v>
      </c>
      <c r="S31" s="21">
        <f t="shared" si="1"/>
        <v>667616</v>
      </c>
      <c r="T31" s="22">
        <f>SUM(T7:T30)</f>
        <v>232591</v>
      </c>
      <c r="U31" s="21">
        <f t="shared" si="1"/>
        <v>290078</v>
      </c>
      <c r="V31" s="22">
        <f t="shared" si="1"/>
        <v>691983</v>
      </c>
      <c r="W31" s="21">
        <f t="shared" si="1"/>
        <v>801830</v>
      </c>
      <c r="X31" s="22">
        <f t="shared" si="1"/>
        <v>645464</v>
      </c>
      <c r="Y31" s="21">
        <f t="shared" si="1"/>
        <v>404973</v>
      </c>
      <c r="Z31" s="22">
        <f t="shared" si="1"/>
        <v>1549526</v>
      </c>
      <c r="AA31" s="21">
        <f t="shared" si="1"/>
        <v>1356131</v>
      </c>
      <c r="AB31" s="22">
        <f t="shared" si="1"/>
        <v>8778829</v>
      </c>
      <c r="AC31" s="21">
        <f t="shared" si="1"/>
        <v>8763145</v>
      </c>
    </row>
    <row r="32" spans="1:31" s="74" customFormat="1" ht="17" thickTop="1">
      <c r="A32" s="72"/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/>
      <c r="M32" s="73"/>
      <c r="N32" s="73"/>
      <c r="O32" s="73"/>
      <c r="P32" s="73"/>
      <c r="Q32" s="73"/>
      <c r="R32" s="73"/>
      <c r="S32" s="73"/>
      <c r="T32" s="73"/>
      <c r="U32" s="73"/>
      <c r="V32" s="73"/>
      <c r="W32" s="73"/>
      <c r="X32" s="73"/>
      <c r="Y32" s="73"/>
      <c r="Z32" s="73"/>
      <c r="AA32" s="73"/>
      <c r="AB32" s="183" t="str">
        <f>IF(AB31='Daily Total'!D38,"Correct","Wrong")</f>
        <v>Correct</v>
      </c>
      <c r="AC32" s="183" t="str">
        <f>IF(AC31='Daily Total'!E38,"Correct","Wrong")</f>
        <v>Correct</v>
      </c>
    </row>
    <row r="33" spans="1:31">
      <c r="D33" s="17"/>
      <c r="E33" s="17"/>
      <c r="F33" s="17"/>
      <c r="G33" s="17"/>
      <c r="AC33" s="101"/>
    </row>
    <row r="35" spans="1:31">
      <c r="A35" s="47" t="s">
        <v>55</v>
      </c>
      <c r="B35" s="18"/>
      <c r="C35" s="18"/>
    </row>
    <row r="36" spans="1:31" ht="14" thickBot="1">
      <c r="B36" s="18"/>
      <c r="C36" s="18"/>
    </row>
    <row r="37" spans="1:31" ht="15" thickTop="1" thickBot="1">
      <c r="A37" s="320" t="s">
        <v>0</v>
      </c>
      <c r="B37" s="311" t="s">
        <v>1</v>
      </c>
      <c r="C37" s="312"/>
      <c r="D37" s="311" t="s">
        <v>2</v>
      </c>
      <c r="E37" s="312"/>
      <c r="F37" s="311" t="s">
        <v>3</v>
      </c>
      <c r="G37" s="312"/>
      <c r="H37" s="311" t="s">
        <v>4</v>
      </c>
      <c r="I37" s="312"/>
      <c r="J37" s="311" t="s">
        <v>5</v>
      </c>
      <c r="K37" s="312"/>
      <c r="L37" s="311" t="s">
        <v>6</v>
      </c>
      <c r="M37" s="312"/>
      <c r="N37" s="311" t="s">
        <v>7</v>
      </c>
      <c r="O37" s="312"/>
      <c r="P37" s="311" t="s">
        <v>8</v>
      </c>
      <c r="Q37" s="312"/>
      <c r="R37" s="311" t="s">
        <v>9</v>
      </c>
      <c r="S37" s="312"/>
      <c r="T37" s="311" t="s">
        <v>10</v>
      </c>
      <c r="U37" s="312"/>
      <c r="V37" s="311" t="s">
        <v>11</v>
      </c>
      <c r="W37" s="312"/>
      <c r="X37" s="311" t="s">
        <v>12</v>
      </c>
      <c r="Y37" s="312"/>
      <c r="Z37" s="311" t="s">
        <v>40</v>
      </c>
      <c r="AA37" s="312"/>
      <c r="AB37" s="311" t="s">
        <v>47</v>
      </c>
      <c r="AC37" s="312"/>
    </row>
    <row r="38" spans="1:31" ht="15" thickTop="1" thickBot="1">
      <c r="A38" s="321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31" ht="14" thickTop="1">
      <c r="A39" s="90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>
      <c r="A40" s="91" t="s">
        <v>17</v>
      </c>
      <c r="B40" s="23">
        <f t="shared" ref="B40:AA40" si="2">+B8/$B$65</f>
        <v>509.09677419354841</v>
      </c>
      <c r="C40" s="23">
        <f t="shared" si="2"/>
        <v>0.19354838709677419</v>
      </c>
      <c r="D40" s="23">
        <f t="shared" si="2"/>
        <v>163.32258064516128</v>
      </c>
      <c r="E40" s="23">
        <f t="shared" si="2"/>
        <v>0.16129032258064516</v>
      </c>
      <c r="F40" s="23">
        <f t="shared" si="2"/>
        <v>75.806451612903231</v>
      </c>
      <c r="G40" s="23">
        <f t="shared" si="2"/>
        <v>0.29032258064516131</v>
      </c>
      <c r="H40" s="23">
        <f t="shared" si="2"/>
        <v>234.74193548387098</v>
      </c>
      <c r="I40" s="23">
        <f t="shared" si="2"/>
        <v>10.096774193548388</v>
      </c>
      <c r="J40" s="23">
        <f t="shared" si="2"/>
        <v>6.870967741935484</v>
      </c>
      <c r="K40" s="23">
        <f t="shared" si="2"/>
        <v>3.032258064516129</v>
      </c>
      <c r="L40" s="23">
        <f t="shared" si="2"/>
        <v>5.838709677419355</v>
      </c>
      <c r="M40" s="23">
        <f t="shared" si="2"/>
        <v>13.193548387096774</v>
      </c>
      <c r="N40" s="23">
        <f t="shared" si="2"/>
        <v>36.548387096774192</v>
      </c>
      <c r="O40" s="23">
        <f t="shared" si="2"/>
        <v>15.35483870967742</v>
      </c>
      <c r="P40" s="23">
        <f t="shared" si="2"/>
        <v>15.35483870967742</v>
      </c>
      <c r="Q40" s="23">
        <f t="shared" si="2"/>
        <v>7.645161290322581</v>
      </c>
      <c r="R40" s="23">
        <f t="shared" si="2"/>
        <v>8.1612903225806459</v>
      </c>
      <c r="S40" s="23">
        <f t="shared" si="2"/>
        <v>11.161290322580646</v>
      </c>
      <c r="T40" s="23">
        <f t="shared" si="2"/>
        <v>0.5161290322580645</v>
      </c>
      <c r="U40" s="23">
        <f t="shared" si="2"/>
        <v>0.38709677419354838</v>
      </c>
      <c r="V40" s="23">
        <f t="shared" si="2"/>
        <v>2.6451612903225805</v>
      </c>
      <c r="W40" s="23">
        <f t="shared" si="2"/>
        <v>0</v>
      </c>
      <c r="X40" s="23">
        <f t="shared" si="2"/>
        <v>0.41935483870967744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1059.3225806451615</v>
      </c>
      <c r="AC40" s="5">
        <f t="shared" ref="AC40:AC62" si="3">C40+E40+G40+I40+K40+M40+O40+Q40+S40+U40+W40+Y40+AA40</f>
        <v>61.516129032258078</v>
      </c>
      <c r="AD40" s="18"/>
      <c r="AE40" s="18"/>
    </row>
    <row r="41" spans="1:31">
      <c r="A41" s="92" t="s">
        <v>18</v>
      </c>
      <c r="B41" s="23">
        <f t="shared" ref="B41:AA41" si="4">+B9/$B$65</f>
        <v>2687.0645161290322</v>
      </c>
      <c r="C41" s="23">
        <f t="shared" si="4"/>
        <v>10.096774193548388</v>
      </c>
      <c r="D41" s="23">
        <f t="shared" si="4"/>
        <v>976.77419354838707</v>
      </c>
      <c r="E41" s="23">
        <f t="shared" si="4"/>
        <v>48.193548387096776</v>
      </c>
      <c r="F41" s="23">
        <f t="shared" si="4"/>
        <v>424.35483870967744</v>
      </c>
      <c r="G41" s="23">
        <f t="shared" si="4"/>
        <v>21.64516129032258</v>
      </c>
      <c r="H41" s="23">
        <f t="shared" si="4"/>
        <v>1045.741935483871</v>
      </c>
      <c r="I41" s="23">
        <f t="shared" si="4"/>
        <v>218.48387096774192</v>
      </c>
      <c r="J41" s="23">
        <f t="shared" si="4"/>
        <v>72.709677419354833</v>
      </c>
      <c r="K41" s="23">
        <f t="shared" si="4"/>
        <v>69</v>
      </c>
      <c r="L41" s="23">
        <f t="shared" si="4"/>
        <v>72.58064516129032</v>
      </c>
      <c r="M41" s="23">
        <f t="shared" si="4"/>
        <v>374.45161290322579</v>
      </c>
      <c r="N41" s="23">
        <f t="shared" si="4"/>
        <v>436.70967741935482</v>
      </c>
      <c r="O41" s="23">
        <f t="shared" si="4"/>
        <v>628.35483870967744</v>
      </c>
      <c r="P41" s="23">
        <f t="shared" si="4"/>
        <v>260.32258064516128</v>
      </c>
      <c r="Q41" s="23">
        <f t="shared" si="4"/>
        <v>314.41935483870969</v>
      </c>
      <c r="R41" s="23">
        <f t="shared" si="4"/>
        <v>382.64516129032256</v>
      </c>
      <c r="S41" s="23">
        <f t="shared" si="4"/>
        <v>399.41935483870969</v>
      </c>
      <c r="T41" s="23">
        <f t="shared" si="4"/>
        <v>67.870967741935488</v>
      </c>
      <c r="U41" s="23">
        <f t="shared" si="4"/>
        <v>279.70967741935482</v>
      </c>
      <c r="V41" s="23">
        <f t="shared" si="4"/>
        <v>225.90322580645162</v>
      </c>
      <c r="W41" s="23">
        <f t="shared" si="4"/>
        <v>583.06451612903231</v>
      </c>
      <c r="X41" s="23">
        <f t="shared" si="4"/>
        <v>325.64516129032256</v>
      </c>
      <c r="Y41" s="23">
        <f t="shared" si="4"/>
        <v>377.45161290322579</v>
      </c>
      <c r="Z41" s="23">
        <f t="shared" si="4"/>
        <v>1063.9677419354839</v>
      </c>
      <c r="AA41" s="23">
        <f t="shared" si="4"/>
        <v>586.32258064516134</v>
      </c>
      <c r="AB41" s="6">
        <f t="shared" ref="AB41:AB62" si="5">B41+D41+F41+H41+J41+L41+N41+P41+R41+T41+V41+X41+Z41</f>
        <v>8042.2903225806467</v>
      </c>
      <c r="AC41" s="7">
        <f t="shared" si="3"/>
        <v>3910.6129032258063</v>
      </c>
      <c r="AD41" s="18"/>
      <c r="AE41" s="18"/>
    </row>
    <row r="42" spans="1:31">
      <c r="A42" s="91" t="s">
        <v>19</v>
      </c>
      <c r="B42" s="23">
        <f t="shared" ref="B42:AA42" si="6">+B10/$B$65</f>
        <v>4878.4516129032254</v>
      </c>
      <c r="C42" s="23">
        <f t="shared" si="6"/>
        <v>551.25806451612902</v>
      </c>
      <c r="D42" s="23">
        <f t="shared" si="6"/>
        <v>1787.483870967742</v>
      </c>
      <c r="E42" s="23">
        <f t="shared" si="6"/>
        <v>583.54838709677415</v>
      </c>
      <c r="F42" s="23">
        <f t="shared" si="6"/>
        <v>778.45161290322585</v>
      </c>
      <c r="G42" s="23">
        <f t="shared" si="6"/>
        <v>266.32258064516128</v>
      </c>
      <c r="H42" s="23">
        <f t="shared" si="6"/>
        <v>1088.8064516129032</v>
      </c>
      <c r="I42" s="23">
        <f t="shared" si="6"/>
        <v>985</v>
      </c>
      <c r="J42" s="23">
        <f t="shared" si="6"/>
        <v>193.74193548387098</v>
      </c>
      <c r="K42" s="23">
        <f t="shared" si="6"/>
        <v>317.70967741935482</v>
      </c>
      <c r="L42" s="23">
        <f t="shared" si="6"/>
        <v>276</v>
      </c>
      <c r="M42" s="23">
        <f t="shared" si="6"/>
        <v>969.12903225806451</v>
      </c>
      <c r="N42" s="23">
        <f t="shared" si="6"/>
        <v>1071.258064516129</v>
      </c>
      <c r="O42" s="23">
        <f t="shared" si="6"/>
        <v>1548.3870967741937</v>
      </c>
      <c r="P42" s="23">
        <f t="shared" si="6"/>
        <v>840.09677419354841</v>
      </c>
      <c r="Q42" s="23">
        <f t="shared" si="6"/>
        <v>764.06451612903231</v>
      </c>
      <c r="R42" s="23">
        <f t="shared" si="6"/>
        <v>1070.4516129032259</v>
      </c>
      <c r="S42" s="23">
        <f t="shared" si="6"/>
        <v>1045.741935483871</v>
      </c>
      <c r="T42" s="23">
        <f t="shared" si="6"/>
        <v>225.83870967741936</v>
      </c>
      <c r="U42" s="23">
        <f t="shared" si="6"/>
        <v>749.41935483870964</v>
      </c>
      <c r="V42" s="23">
        <f t="shared" si="6"/>
        <v>659.25806451612902</v>
      </c>
      <c r="W42" s="23">
        <f t="shared" si="6"/>
        <v>1535.3548387096773</v>
      </c>
      <c r="X42" s="23">
        <f t="shared" si="6"/>
        <v>935.0322580645161</v>
      </c>
      <c r="Y42" s="23">
        <f t="shared" si="6"/>
        <v>957.16129032258061</v>
      </c>
      <c r="Z42" s="23">
        <f t="shared" si="6"/>
        <v>2767.7741935483873</v>
      </c>
      <c r="AA42" s="23">
        <f t="shared" si="6"/>
        <v>1572.741935483871</v>
      </c>
      <c r="AB42" s="4">
        <f t="shared" si="5"/>
        <v>16572.645161290322</v>
      </c>
      <c r="AC42" s="5">
        <f t="shared" si="3"/>
        <v>11845.83870967742</v>
      </c>
      <c r="AD42" s="18"/>
      <c r="AE42" s="18"/>
    </row>
    <row r="43" spans="1:31">
      <c r="A43" s="92" t="s">
        <v>20</v>
      </c>
      <c r="B43" s="23">
        <f t="shared" ref="B43:AA43" si="7">+B11/$B$65</f>
        <v>4604.2258064516127</v>
      </c>
      <c r="C43" s="23">
        <f t="shared" si="7"/>
        <v>922.09677419354841</v>
      </c>
      <c r="D43" s="23">
        <f t="shared" si="7"/>
        <v>1441.6129032258063</v>
      </c>
      <c r="E43" s="23">
        <f t="shared" si="7"/>
        <v>1030.4193548387098</v>
      </c>
      <c r="F43" s="23">
        <f t="shared" si="7"/>
        <v>738.70967741935488</v>
      </c>
      <c r="G43" s="23">
        <f t="shared" si="7"/>
        <v>523.06451612903231</v>
      </c>
      <c r="H43" s="23">
        <f t="shared" si="7"/>
        <v>1133.483870967742</v>
      </c>
      <c r="I43" s="23">
        <f t="shared" si="7"/>
        <v>1484.3225806451612</v>
      </c>
      <c r="J43" s="23">
        <f t="shared" si="7"/>
        <v>335.48387096774195</v>
      </c>
      <c r="K43" s="23">
        <f t="shared" si="7"/>
        <v>680.22580645161293</v>
      </c>
      <c r="L43" s="23">
        <f t="shared" si="7"/>
        <v>390.67741935483872</v>
      </c>
      <c r="M43" s="23">
        <f t="shared" si="7"/>
        <v>1675.3870967741937</v>
      </c>
      <c r="N43" s="23">
        <f t="shared" si="7"/>
        <v>1434.7741935483871</v>
      </c>
      <c r="O43" s="23">
        <f t="shared" si="7"/>
        <v>2229.0967741935483</v>
      </c>
      <c r="P43" s="23">
        <f t="shared" si="7"/>
        <v>1163.1290322580646</v>
      </c>
      <c r="Q43" s="23">
        <f t="shared" si="7"/>
        <v>1170.5806451612902</v>
      </c>
      <c r="R43" s="23">
        <f t="shared" si="7"/>
        <v>1485.7096774193549</v>
      </c>
      <c r="S43" s="23">
        <f t="shared" si="7"/>
        <v>1340.7741935483871</v>
      </c>
      <c r="T43" s="23">
        <f t="shared" si="7"/>
        <v>280.61290322580646</v>
      </c>
      <c r="U43" s="23">
        <f t="shared" si="7"/>
        <v>1265.1612903225807</v>
      </c>
      <c r="V43" s="23">
        <f t="shared" si="7"/>
        <v>853.9677419354839</v>
      </c>
      <c r="W43" s="23">
        <f t="shared" si="7"/>
        <v>1980.2258064516129</v>
      </c>
      <c r="X43" s="23">
        <f t="shared" si="7"/>
        <v>1144.1290322580646</v>
      </c>
      <c r="Y43" s="23">
        <f t="shared" si="7"/>
        <v>1241.6451612903227</v>
      </c>
      <c r="Z43" s="23">
        <f t="shared" si="7"/>
        <v>3719.7741935483873</v>
      </c>
      <c r="AA43" s="23">
        <f t="shared" si="7"/>
        <v>2094.3548387096776</v>
      </c>
      <c r="AB43" s="6">
        <f t="shared" si="5"/>
        <v>18726.290322580644</v>
      </c>
      <c r="AC43" s="7">
        <f t="shared" si="3"/>
        <v>17637.354838709678</v>
      </c>
      <c r="AD43" s="18"/>
      <c r="AE43" s="18"/>
    </row>
    <row r="44" spans="1:31">
      <c r="A44" s="91" t="s">
        <v>21</v>
      </c>
      <c r="B44" s="23">
        <f t="shared" ref="B44:AA44" si="8">+B12/$B$65</f>
        <v>4549.9032258064517</v>
      </c>
      <c r="C44" s="23">
        <f t="shared" si="8"/>
        <v>1026.1290322580646</v>
      </c>
      <c r="D44" s="23">
        <f t="shared" si="8"/>
        <v>1393.9677419354839</v>
      </c>
      <c r="E44" s="23">
        <f t="shared" si="8"/>
        <v>1100.3548387096773</v>
      </c>
      <c r="F44" s="23">
        <f t="shared" si="8"/>
        <v>693.61290322580646</v>
      </c>
      <c r="G44" s="23">
        <f t="shared" si="8"/>
        <v>512.51612903225805</v>
      </c>
      <c r="H44" s="23">
        <f t="shared" si="8"/>
        <v>1158.8709677419354</v>
      </c>
      <c r="I44" s="23">
        <f t="shared" si="8"/>
        <v>1712.0645161290322</v>
      </c>
      <c r="J44" s="23">
        <f t="shared" si="8"/>
        <v>306.41935483870969</v>
      </c>
      <c r="K44" s="23">
        <f t="shared" si="8"/>
        <v>747.0322580645161</v>
      </c>
      <c r="L44" s="23">
        <f t="shared" si="8"/>
        <v>394.64516129032256</v>
      </c>
      <c r="M44" s="23">
        <f t="shared" si="8"/>
        <v>2045.9677419354839</v>
      </c>
      <c r="N44" s="23">
        <f t="shared" si="8"/>
        <v>1356.8064516129032</v>
      </c>
      <c r="O44" s="23">
        <f t="shared" si="8"/>
        <v>2627.483870967742</v>
      </c>
      <c r="P44" s="23">
        <f t="shared" si="8"/>
        <v>1015.0645161290323</v>
      </c>
      <c r="Q44" s="23">
        <f t="shared" si="8"/>
        <v>1240.8064516129032</v>
      </c>
      <c r="R44" s="23">
        <f t="shared" si="8"/>
        <v>1484.8064516129032</v>
      </c>
      <c r="S44" s="23">
        <f t="shared" si="8"/>
        <v>1202.1935483870968</v>
      </c>
      <c r="T44" s="23">
        <f t="shared" si="8"/>
        <v>267.12903225806451</v>
      </c>
      <c r="U44" s="23">
        <f t="shared" si="8"/>
        <v>1198.7741935483871</v>
      </c>
      <c r="V44" s="23">
        <f t="shared" si="8"/>
        <v>747.16129032258061</v>
      </c>
      <c r="W44" s="23">
        <f t="shared" si="8"/>
        <v>2075.1290322580644</v>
      </c>
      <c r="X44" s="23">
        <f t="shared" si="8"/>
        <v>1085.483870967742</v>
      </c>
      <c r="Y44" s="23">
        <f t="shared" si="8"/>
        <v>1342.8064516129032</v>
      </c>
      <c r="Z44" s="23">
        <f t="shared" si="8"/>
        <v>3698.8064516129034</v>
      </c>
      <c r="AA44" s="23">
        <f t="shared" si="8"/>
        <v>2171.6774193548385</v>
      </c>
      <c r="AB44" s="4">
        <f t="shared" si="5"/>
        <v>18152.677419354841</v>
      </c>
      <c r="AC44" s="5">
        <f t="shared" si="3"/>
        <v>19002.935483870966</v>
      </c>
      <c r="AD44" s="18"/>
      <c r="AE44" s="18"/>
    </row>
    <row r="45" spans="1:31">
      <c r="A45" s="92" t="s">
        <v>22</v>
      </c>
      <c r="B45" s="23">
        <f t="shared" ref="B45:AA45" si="9">+B13/$B$65</f>
        <v>4045.3870967741937</v>
      </c>
      <c r="C45" s="23">
        <f t="shared" si="9"/>
        <v>1176.258064516129</v>
      </c>
      <c r="D45" s="23">
        <f t="shared" si="9"/>
        <v>1386.6774193548388</v>
      </c>
      <c r="E45" s="23">
        <f t="shared" si="9"/>
        <v>966.77419354838707</v>
      </c>
      <c r="F45" s="23">
        <f t="shared" si="9"/>
        <v>680.58064516129036</v>
      </c>
      <c r="G45" s="23">
        <f t="shared" si="9"/>
        <v>478.74193548387098</v>
      </c>
      <c r="H45" s="23">
        <f t="shared" si="9"/>
        <v>1426.1935483870968</v>
      </c>
      <c r="I45" s="23">
        <f t="shared" si="9"/>
        <v>1809.0967741935483</v>
      </c>
      <c r="J45" s="23">
        <f t="shared" si="9"/>
        <v>293.29032258064518</v>
      </c>
      <c r="K45" s="23">
        <f t="shared" si="9"/>
        <v>788.83870967741939</v>
      </c>
      <c r="L45" s="23">
        <f t="shared" si="9"/>
        <v>397.48387096774195</v>
      </c>
      <c r="M45" s="23">
        <f t="shared" si="9"/>
        <v>1945.3548387096773</v>
      </c>
      <c r="N45" s="23">
        <f t="shared" si="9"/>
        <v>1298.0967741935483</v>
      </c>
      <c r="O45" s="23">
        <f t="shared" si="9"/>
        <v>2615.9677419354839</v>
      </c>
      <c r="P45" s="23">
        <f t="shared" si="9"/>
        <v>856.80645161290317</v>
      </c>
      <c r="Q45" s="23">
        <f t="shared" si="9"/>
        <v>1167.0322580645161</v>
      </c>
      <c r="R45" s="23">
        <f t="shared" si="9"/>
        <v>1426.9354838709678</v>
      </c>
      <c r="S45" s="23">
        <f t="shared" si="9"/>
        <v>1199</v>
      </c>
      <c r="T45" s="23">
        <f t="shared" si="9"/>
        <v>264.03225806451616</v>
      </c>
      <c r="U45" s="23">
        <f t="shared" si="9"/>
        <v>808.38709677419354</v>
      </c>
      <c r="V45" s="23">
        <f t="shared" si="9"/>
        <v>716.12903225806451</v>
      </c>
      <c r="W45" s="23">
        <f t="shared" si="9"/>
        <v>2191.7096774193546</v>
      </c>
      <c r="X45" s="23">
        <f t="shared" si="9"/>
        <v>967.54838709677415</v>
      </c>
      <c r="Y45" s="23">
        <f t="shared" si="9"/>
        <v>1035.7096774193549</v>
      </c>
      <c r="Z45" s="23">
        <f t="shared" si="9"/>
        <v>3333.2580645161293</v>
      </c>
      <c r="AA45" s="23">
        <f t="shared" si="9"/>
        <v>2092.7741935483873</v>
      </c>
      <c r="AB45" s="6">
        <f t="shared" si="5"/>
        <v>17092.419354838712</v>
      </c>
      <c r="AC45" s="7">
        <f t="shared" si="3"/>
        <v>18275.645161290318</v>
      </c>
      <c r="AD45" s="18"/>
      <c r="AE45" s="18"/>
    </row>
    <row r="46" spans="1:31">
      <c r="A46" s="91" t="s">
        <v>23</v>
      </c>
      <c r="B46" s="23">
        <f t="shared" ref="B46:AA46" si="10">+B14/$B$65</f>
        <v>3435.5483870967741</v>
      </c>
      <c r="C46" s="23">
        <f t="shared" si="10"/>
        <v>1230.6451612903227</v>
      </c>
      <c r="D46" s="23">
        <f t="shared" si="10"/>
        <v>1314.0967741935483</v>
      </c>
      <c r="E46" s="23">
        <f t="shared" si="10"/>
        <v>811.12903225806451</v>
      </c>
      <c r="F46" s="23">
        <f t="shared" si="10"/>
        <v>699.80645161290317</v>
      </c>
      <c r="G46" s="23">
        <f t="shared" si="10"/>
        <v>415.03225806451616</v>
      </c>
      <c r="H46" s="23">
        <f t="shared" si="10"/>
        <v>1562.1612903225807</v>
      </c>
      <c r="I46" s="23">
        <f t="shared" si="10"/>
        <v>1826.8387096774193</v>
      </c>
      <c r="J46" s="23">
        <f t="shared" si="10"/>
        <v>266.25806451612902</v>
      </c>
      <c r="K46" s="23">
        <f t="shared" si="10"/>
        <v>665.48387096774195</v>
      </c>
      <c r="L46" s="23">
        <f t="shared" si="10"/>
        <v>360.67741935483872</v>
      </c>
      <c r="M46" s="23">
        <f t="shared" si="10"/>
        <v>1484.1612903225807</v>
      </c>
      <c r="N46" s="23">
        <f t="shared" si="10"/>
        <v>1202.516129032258</v>
      </c>
      <c r="O46" s="23">
        <f t="shared" si="10"/>
        <v>2211.1935483870966</v>
      </c>
      <c r="P46" s="23">
        <f t="shared" si="10"/>
        <v>787.38709677419354</v>
      </c>
      <c r="Q46" s="23">
        <f t="shared" si="10"/>
        <v>997.29032258064512</v>
      </c>
      <c r="R46" s="23">
        <f t="shared" si="10"/>
        <v>1271.1612903225807</v>
      </c>
      <c r="S46" s="23">
        <f t="shared" si="10"/>
        <v>1149.0967741935483</v>
      </c>
      <c r="T46" s="23">
        <f t="shared" si="10"/>
        <v>305.38709677419354</v>
      </c>
      <c r="U46" s="23">
        <f t="shared" si="10"/>
        <v>612</v>
      </c>
      <c r="V46" s="23">
        <f t="shared" si="10"/>
        <v>714.16129032258061</v>
      </c>
      <c r="W46" s="23">
        <f t="shared" si="10"/>
        <v>1930.9677419354839</v>
      </c>
      <c r="X46" s="23">
        <f t="shared" si="10"/>
        <v>874.06451612903231</v>
      </c>
      <c r="Y46" s="23">
        <f t="shared" si="10"/>
        <v>831.64516129032256</v>
      </c>
      <c r="Z46" s="23">
        <f t="shared" si="10"/>
        <v>2928.3548387096776</v>
      </c>
      <c r="AA46" s="23">
        <f t="shared" si="10"/>
        <v>2199.1612903225805</v>
      </c>
      <c r="AB46" s="4">
        <f t="shared" si="5"/>
        <v>15721.580645161292</v>
      </c>
      <c r="AC46" s="5">
        <f t="shared" si="3"/>
        <v>16364.645161290322</v>
      </c>
      <c r="AD46" s="18"/>
      <c r="AE46" s="18"/>
    </row>
    <row r="47" spans="1:31">
      <c r="A47" s="92" t="s">
        <v>24</v>
      </c>
      <c r="B47" s="23">
        <f t="shared" ref="B47:AA47" si="11">+B15/$B$65</f>
        <v>3422.1935483870966</v>
      </c>
      <c r="C47" s="23">
        <f t="shared" si="11"/>
        <v>1292.6451612903227</v>
      </c>
      <c r="D47" s="23">
        <f t="shared" si="11"/>
        <v>1380.8387096774193</v>
      </c>
      <c r="E47" s="23">
        <f t="shared" si="11"/>
        <v>754.32258064516134</v>
      </c>
      <c r="F47" s="23">
        <f t="shared" si="11"/>
        <v>721.87096774193549</v>
      </c>
      <c r="G47" s="23">
        <f t="shared" si="11"/>
        <v>362.38709677419354</v>
      </c>
      <c r="H47" s="23">
        <f t="shared" si="11"/>
        <v>1831.0645161290322</v>
      </c>
      <c r="I47" s="23">
        <f t="shared" si="11"/>
        <v>1904.1935483870968</v>
      </c>
      <c r="J47" s="23">
        <f t="shared" si="11"/>
        <v>287.12903225806451</v>
      </c>
      <c r="K47" s="23">
        <f t="shared" si="11"/>
        <v>505.12903225806451</v>
      </c>
      <c r="L47" s="23">
        <f t="shared" si="11"/>
        <v>404.06451612903226</v>
      </c>
      <c r="M47" s="23">
        <f t="shared" si="11"/>
        <v>1446.3225806451612</v>
      </c>
      <c r="N47" s="23">
        <f t="shared" si="11"/>
        <v>1263.7741935483871</v>
      </c>
      <c r="O47" s="23">
        <f t="shared" si="11"/>
        <v>2181.6774193548385</v>
      </c>
      <c r="P47" s="23">
        <f t="shared" si="11"/>
        <v>761.48387096774195</v>
      </c>
      <c r="Q47" s="23">
        <f t="shared" si="11"/>
        <v>931.64516129032256</v>
      </c>
      <c r="R47" s="23">
        <f t="shared" si="11"/>
        <v>1248.258064516129</v>
      </c>
      <c r="S47" s="23">
        <f t="shared" si="11"/>
        <v>1171.5483870967741</v>
      </c>
      <c r="T47" s="23">
        <f t="shared" si="11"/>
        <v>337.38709677419354</v>
      </c>
      <c r="U47" s="23">
        <f t="shared" si="11"/>
        <v>561.09677419354841</v>
      </c>
      <c r="V47" s="23">
        <f t="shared" si="11"/>
        <v>802.29032258064512</v>
      </c>
      <c r="W47" s="23">
        <f t="shared" si="11"/>
        <v>1994.2258064516129</v>
      </c>
      <c r="X47" s="23">
        <f t="shared" si="11"/>
        <v>868.80645161290317</v>
      </c>
      <c r="Y47" s="23">
        <f t="shared" si="11"/>
        <v>709.16129032258061</v>
      </c>
      <c r="Z47" s="23">
        <f t="shared" si="11"/>
        <v>2839.3548387096776</v>
      </c>
      <c r="AA47" s="23">
        <f t="shared" si="11"/>
        <v>2396</v>
      </c>
      <c r="AB47" s="6">
        <f t="shared" si="5"/>
        <v>16168.516129032259</v>
      </c>
      <c r="AC47" s="7">
        <f t="shared" si="3"/>
        <v>16210.35483870968</v>
      </c>
      <c r="AD47" s="18"/>
      <c r="AE47" s="18"/>
    </row>
    <row r="48" spans="1:31">
      <c r="A48" s="91" t="s">
        <v>25</v>
      </c>
      <c r="B48" s="23">
        <f t="shared" ref="B48:AA48" si="12">+B16/$B$65</f>
        <v>3317.3225806451615</v>
      </c>
      <c r="C48" s="23">
        <f t="shared" si="12"/>
        <v>1492.6451612903227</v>
      </c>
      <c r="D48" s="23">
        <f t="shared" si="12"/>
        <v>1314.6129032258063</v>
      </c>
      <c r="E48" s="23">
        <f t="shared" si="12"/>
        <v>771.48387096774195</v>
      </c>
      <c r="F48" s="23">
        <f t="shared" si="12"/>
        <v>706.48387096774195</v>
      </c>
      <c r="G48" s="23">
        <f t="shared" si="12"/>
        <v>358.19354838709677</v>
      </c>
      <c r="H48" s="23">
        <f t="shared" si="12"/>
        <v>1850.3548387096773</v>
      </c>
      <c r="I48" s="23">
        <f t="shared" si="12"/>
        <v>2058.5806451612902</v>
      </c>
      <c r="J48" s="23">
        <f t="shared" si="12"/>
        <v>282.80645161290323</v>
      </c>
      <c r="K48" s="23">
        <f t="shared" si="12"/>
        <v>419.70967741935482</v>
      </c>
      <c r="L48" s="23">
        <f t="shared" si="12"/>
        <v>462.96774193548384</v>
      </c>
      <c r="M48" s="23">
        <f t="shared" si="12"/>
        <v>1409.0322580645161</v>
      </c>
      <c r="N48" s="23">
        <f t="shared" si="12"/>
        <v>1336.7741935483871</v>
      </c>
      <c r="O48" s="23">
        <f t="shared" si="12"/>
        <v>2048.4193548387098</v>
      </c>
      <c r="P48" s="23">
        <f t="shared" si="12"/>
        <v>826.06451612903231</v>
      </c>
      <c r="Q48" s="23">
        <f t="shared" si="12"/>
        <v>916.09677419354841</v>
      </c>
      <c r="R48" s="23">
        <f t="shared" si="12"/>
        <v>1207.0322580645161</v>
      </c>
      <c r="S48" s="23">
        <f t="shared" si="12"/>
        <v>1163</v>
      </c>
      <c r="T48" s="23">
        <f t="shared" si="12"/>
        <v>376.25806451612902</v>
      </c>
      <c r="U48" s="23">
        <f t="shared" si="12"/>
        <v>505.25806451612902</v>
      </c>
      <c r="V48" s="23">
        <f t="shared" si="12"/>
        <v>932.35483870967744</v>
      </c>
      <c r="W48" s="23">
        <f t="shared" si="12"/>
        <v>1758.2903225806451</v>
      </c>
      <c r="X48" s="23">
        <f t="shared" si="12"/>
        <v>980.58064516129036</v>
      </c>
      <c r="Y48" s="23">
        <f t="shared" si="12"/>
        <v>707.87096774193549</v>
      </c>
      <c r="Z48" s="23">
        <f t="shared" si="12"/>
        <v>2886.8387096774195</v>
      </c>
      <c r="AA48" s="23">
        <f t="shared" si="12"/>
        <v>2451.7419354838707</v>
      </c>
      <c r="AB48" s="4">
        <f t="shared" si="5"/>
        <v>16480.451612903224</v>
      </c>
      <c r="AC48" s="5">
        <f t="shared" si="3"/>
        <v>16060.322580645163</v>
      </c>
      <c r="AD48" s="18"/>
      <c r="AE48" s="18"/>
    </row>
    <row r="49" spans="1:31">
      <c r="A49" s="92" t="s">
        <v>26</v>
      </c>
      <c r="B49" s="23">
        <f t="shared" ref="B49:AA49" si="13">+B17/$B$65</f>
        <v>2780.2903225806454</v>
      </c>
      <c r="C49" s="23">
        <f t="shared" si="13"/>
        <v>1499.4516129032259</v>
      </c>
      <c r="D49" s="23">
        <f t="shared" si="13"/>
        <v>1164.7096774193549</v>
      </c>
      <c r="E49" s="23">
        <f t="shared" si="13"/>
        <v>844.67741935483866</v>
      </c>
      <c r="F49" s="23">
        <f t="shared" si="13"/>
        <v>589.48387096774195</v>
      </c>
      <c r="G49" s="23">
        <f t="shared" si="13"/>
        <v>395.67741935483872</v>
      </c>
      <c r="H49" s="23">
        <f t="shared" si="13"/>
        <v>1826.8709677419354</v>
      </c>
      <c r="I49" s="23">
        <f t="shared" si="13"/>
        <v>2067.9032258064517</v>
      </c>
      <c r="J49" s="23">
        <f t="shared" si="13"/>
        <v>279.90322580645159</v>
      </c>
      <c r="K49" s="23">
        <f t="shared" si="13"/>
        <v>360.29032258064518</v>
      </c>
      <c r="L49" s="23">
        <f t="shared" si="13"/>
        <v>482.38709677419354</v>
      </c>
      <c r="M49" s="23">
        <f t="shared" si="13"/>
        <v>1291.1935483870968</v>
      </c>
      <c r="N49" s="23">
        <f t="shared" si="13"/>
        <v>1345.258064516129</v>
      </c>
      <c r="O49" s="23">
        <f t="shared" si="13"/>
        <v>1948.741935483871</v>
      </c>
      <c r="P49" s="23">
        <f t="shared" si="13"/>
        <v>816.61290322580646</v>
      </c>
      <c r="Q49" s="23">
        <f t="shared" si="13"/>
        <v>996.32258064516134</v>
      </c>
      <c r="R49" s="23">
        <f t="shared" si="13"/>
        <v>1186.2258064516129</v>
      </c>
      <c r="S49" s="23">
        <f t="shared" si="13"/>
        <v>1249.9677419354839</v>
      </c>
      <c r="T49" s="23">
        <f t="shared" si="13"/>
        <v>383</v>
      </c>
      <c r="U49" s="23">
        <f t="shared" si="13"/>
        <v>538.16129032258061</v>
      </c>
      <c r="V49" s="23">
        <f t="shared" si="13"/>
        <v>1041.0322580645161</v>
      </c>
      <c r="W49" s="23">
        <f t="shared" si="13"/>
        <v>1752.8064516129032</v>
      </c>
      <c r="X49" s="23">
        <f t="shared" si="13"/>
        <v>963.67741935483866</v>
      </c>
      <c r="Y49" s="23">
        <f t="shared" si="13"/>
        <v>725.64516129032256</v>
      </c>
      <c r="Z49" s="23">
        <f t="shared" si="13"/>
        <v>2838.8709677419356</v>
      </c>
      <c r="AA49" s="23">
        <f t="shared" si="13"/>
        <v>2600.3225806451615</v>
      </c>
      <c r="AB49" s="6">
        <f t="shared" si="5"/>
        <v>15698.322580645165</v>
      </c>
      <c r="AC49" s="7">
        <f t="shared" si="3"/>
        <v>16271.161290322578</v>
      </c>
      <c r="AD49" s="18"/>
      <c r="AE49" s="18"/>
    </row>
    <row r="50" spans="1:31">
      <c r="A50" s="91" t="s">
        <v>27</v>
      </c>
      <c r="B50" s="23">
        <f t="shared" ref="B50:AA50" si="14">+B18/$B$65</f>
        <v>2338.2580645161293</v>
      </c>
      <c r="C50" s="23">
        <f t="shared" si="14"/>
        <v>1660.1935483870968</v>
      </c>
      <c r="D50" s="23">
        <f t="shared" si="14"/>
        <v>1029.1290322580646</v>
      </c>
      <c r="E50" s="23">
        <f t="shared" si="14"/>
        <v>913.0322580645161</v>
      </c>
      <c r="F50" s="23">
        <f t="shared" si="14"/>
        <v>558.9677419354839</v>
      </c>
      <c r="G50" s="23">
        <f t="shared" si="14"/>
        <v>385.87096774193549</v>
      </c>
      <c r="H50" s="23">
        <f t="shared" si="14"/>
        <v>1815.7741935483871</v>
      </c>
      <c r="I50" s="23">
        <f t="shared" si="14"/>
        <v>2331.9354838709678</v>
      </c>
      <c r="J50" s="23">
        <f t="shared" si="14"/>
        <v>296.58064516129031</v>
      </c>
      <c r="K50" s="23">
        <f t="shared" si="14"/>
        <v>322.45161290322579</v>
      </c>
      <c r="L50" s="23">
        <f t="shared" si="14"/>
        <v>590.83870967741939</v>
      </c>
      <c r="M50" s="23">
        <f t="shared" si="14"/>
        <v>1010.1935483870968</v>
      </c>
      <c r="N50" s="23">
        <f t="shared" si="14"/>
        <v>1419.3548387096773</v>
      </c>
      <c r="O50" s="23">
        <f t="shared" si="14"/>
        <v>1727.4193548387098</v>
      </c>
      <c r="P50" s="23">
        <f t="shared" si="14"/>
        <v>850.35483870967744</v>
      </c>
      <c r="Q50" s="23">
        <f t="shared" si="14"/>
        <v>903.90322580645159</v>
      </c>
      <c r="R50" s="23">
        <f t="shared" si="14"/>
        <v>1161.3870967741937</v>
      </c>
      <c r="S50" s="23">
        <f t="shared" si="14"/>
        <v>1251.8387096774193</v>
      </c>
      <c r="T50" s="23">
        <f t="shared" si="14"/>
        <v>482.54838709677421</v>
      </c>
      <c r="U50" s="23">
        <f t="shared" si="14"/>
        <v>457.03225806451616</v>
      </c>
      <c r="V50" s="23">
        <f t="shared" si="14"/>
        <v>1324.5483870967741</v>
      </c>
      <c r="W50" s="23">
        <f t="shared" si="14"/>
        <v>1533.0645161290322</v>
      </c>
      <c r="X50" s="23">
        <f t="shared" si="14"/>
        <v>1109.7096774193549</v>
      </c>
      <c r="Y50" s="23">
        <f t="shared" si="14"/>
        <v>605.06451612903231</v>
      </c>
      <c r="Z50" s="23">
        <f t="shared" si="14"/>
        <v>2875.3548387096776</v>
      </c>
      <c r="AA50" s="23">
        <f t="shared" si="14"/>
        <v>2653.8064516129034</v>
      </c>
      <c r="AB50" s="4">
        <f t="shared" si="5"/>
        <v>15852.806451612905</v>
      </c>
      <c r="AC50" s="5">
        <f t="shared" si="3"/>
        <v>15755.806451612902</v>
      </c>
      <c r="AD50" s="18"/>
      <c r="AE50" s="18"/>
    </row>
    <row r="51" spans="1:31">
      <c r="A51" s="92" t="s">
        <v>28</v>
      </c>
      <c r="B51" s="23">
        <f t="shared" ref="B51:AA51" si="15">+B19/$B$65</f>
        <v>2099.3548387096776</v>
      </c>
      <c r="C51" s="23">
        <f t="shared" si="15"/>
        <v>1967.1612903225807</v>
      </c>
      <c r="D51" s="23">
        <f t="shared" si="15"/>
        <v>1018.7096774193549</v>
      </c>
      <c r="E51" s="23">
        <f t="shared" si="15"/>
        <v>1003.3548387096774</v>
      </c>
      <c r="F51" s="23">
        <f t="shared" si="15"/>
        <v>579.16129032258061</v>
      </c>
      <c r="G51" s="23">
        <f t="shared" si="15"/>
        <v>382.70967741935482</v>
      </c>
      <c r="H51" s="23">
        <f t="shared" si="15"/>
        <v>1879.9032258064517</v>
      </c>
      <c r="I51" s="23">
        <f t="shared" si="15"/>
        <v>2584.2903225806454</v>
      </c>
      <c r="J51" s="23">
        <f t="shared" si="15"/>
        <v>347.38709677419354</v>
      </c>
      <c r="K51" s="23">
        <f t="shared" si="15"/>
        <v>304.51612903225805</v>
      </c>
      <c r="L51" s="23">
        <f t="shared" si="15"/>
        <v>772.74193548387098</v>
      </c>
      <c r="M51" s="23">
        <f t="shared" si="15"/>
        <v>946.70967741935488</v>
      </c>
      <c r="N51" s="23">
        <f t="shared" si="15"/>
        <v>1640.2258064516129</v>
      </c>
      <c r="O51" s="23">
        <f t="shared" si="15"/>
        <v>1701.0967741935483</v>
      </c>
      <c r="P51" s="23">
        <f t="shared" si="15"/>
        <v>896.29032258064512</v>
      </c>
      <c r="Q51" s="23">
        <f t="shared" si="15"/>
        <v>962.93548387096769</v>
      </c>
      <c r="R51" s="23">
        <f t="shared" si="15"/>
        <v>1208.5483870967741</v>
      </c>
      <c r="S51" s="23">
        <f t="shared" si="15"/>
        <v>1363.1612903225807</v>
      </c>
      <c r="T51" s="23">
        <f t="shared" si="15"/>
        <v>622.19354838709683</v>
      </c>
      <c r="U51" s="23">
        <f t="shared" si="15"/>
        <v>352.74193548387098</v>
      </c>
      <c r="V51" s="23">
        <f t="shared" si="15"/>
        <v>1757.3548387096773</v>
      </c>
      <c r="W51" s="23">
        <f t="shared" si="15"/>
        <v>1288.3870967741937</v>
      </c>
      <c r="X51" s="23">
        <f t="shared" si="15"/>
        <v>1378.2258064516129</v>
      </c>
      <c r="Y51" s="23">
        <f t="shared" si="15"/>
        <v>566.25806451612902</v>
      </c>
      <c r="Z51" s="23">
        <f t="shared" si="15"/>
        <v>3026.9032258064517</v>
      </c>
      <c r="AA51" s="23">
        <f t="shared" si="15"/>
        <v>2753.7741935483873</v>
      </c>
      <c r="AB51" s="6">
        <f t="shared" si="5"/>
        <v>17227.000000000004</v>
      </c>
      <c r="AC51" s="7">
        <f t="shared" si="3"/>
        <v>16177.096774193549</v>
      </c>
      <c r="AD51" s="18"/>
      <c r="AE51" s="18"/>
    </row>
    <row r="52" spans="1:31">
      <c r="A52" s="91" t="s">
        <v>29</v>
      </c>
      <c r="B52" s="23">
        <f t="shared" ref="B52:AA52" si="16">+B20/$B$65</f>
        <v>2207.4193548387098</v>
      </c>
      <c r="C52" s="23">
        <f t="shared" si="16"/>
        <v>2445.7741935483873</v>
      </c>
      <c r="D52" s="23">
        <f t="shared" si="16"/>
        <v>1259.6129032258063</v>
      </c>
      <c r="E52" s="23">
        <f t="shared" si="16"/>
        <v>1201.1612903225807</v>
      </c>
      <c r="F52" s="23">
        <f t="shared" si="16"/>
        <v>777.41935483870964</v>
      </c>
      <c r="G52" s="23">
        <f t="shared" si="16"/>
        <v>405.83870967741933</v>
      </c>
      <c r="H52" s="23">
        <f t="shared" si="16"/>
        <v>1948.2258064516129</v>
      </c>
      <c r="I52" s="23">
        <f t="shared" si="16"/>
        <v>2946.1935483870966</v>
      </c>
      <c r="J52" s="23">
        <f t="shared" si="16"/>
        <v>436.51612903225805</v>
      </c>
      <c r="K52" s="23">
        <f t="shared" si="16"/>
        <v>271.70967741935482</v>
      </c>
      <c r="L52" s="23">
        <f t="shared" si="16"/>
        <v>919.29032258064512</v>
      </c>
      <c r="M52" s="23">
        <f t="shared" si="16"/>
        <v>871.09677419354841</v>
      </c>
      <c r="N52" s="23">
        <f t="shared" si="16"/>
        <v>1798</v>
      </c>
      <c r="O52" s="23">
        <f t="shared" si="16"/>
        <v>1776.258064516129</v>
      </c>
      <c r="P52" s="23">
        <f t="shared" si="16"/>
        <v>966.64516129032256</v>
      </c>
      <c r="Q52" s="23">
        <f t="shared" si="16"/>
        <v>991.83870967741939</v>
      </c>
      <c r="R52" s="23">
        <f t="shared" si="16"/>
        <v>1316.7741935483871</v>
      </c>
      <c r="S52" s="23">
        <f t="shared" si="16"/>
        <v>1514.1612903225807</v>
      </c>
      <c r="T52" s="23">
        <f t="shared" si="16"/>
        <v>797.93548387096769</v>
      </c>
      <c r="U52" s="23">
        <f t="shared" si="16"/>
        <v>325.38709677419354</v>
      </c>
      <c r="V52" s="23">
        <f t="shared" si="16"/>
        <v>2072.6129032258063</v>
      </c>
      <c r="W52" s="23">
        <f t="shared" si="16"/>
        <v>1239.3225806451612</v>
      </c>
      <c r="X52" s="23">
        <f t="shared" si="16"/>
        <v>1884.3225806451612</v>
      </c>
      <c r="Y52" s="23">
        <f t="shared" si="16"/>
        <v>560.29032258064512</v>
      </c>
      <c r="Z52" s="23">
        <f t="shared" si="16"/>
        <v>3623.6774193548385</v>
      </c>
      <c r="AA52" s="23">
        <f t="shared" si="16"/>
        <v>3127.1935483870966</v>
      </c>
      <c r="AB52" s="4">
        <f t="shared" si="5"/>
        <v>20008.451612903224</v>
      </c>
      <c r="AC52" s="5">
        <f t="shared" si="3"/>
        <v>17676.225806451614</v>
      </c>
      <c r="AD52" s="18"/>
      <c r="AE52" s="18"/>
    </row>
    <row r="53" spans="1:31">
      <c r="A53" s="92" t="s">
        <v>30</v>
      </c>
      <c r="B53" s="23">
        <f t="shared" ref="B53:AA53" si="17">+B21/$B$65</f>
        <v>2499.7096774193546</v>
      </c>
      <c r="C53" s="23">
        <f t="shared" si="17"/>
        <v>3283.4193548387098</v>
      </c>
      <c r="D53" s="23">
        <f t="shared" si="17"/>
        <v>1549.0322580645161</v>
      </c>
      <c r="E53" s="23">
        <f t="shared" si="17"/>
        <v>1553.7096774193549</v>
      </c>
      <c r="F53" s="23">
        <f t="shared" si="17"/>
        <v>955.48387096774195</v>
      </c>
      <c r="G53" s="23">
        <f t="shared" si="17"/>
        <v>524.51612903225805</v>
      </c>
      <c r="H53" s="23">
        <f t="shared" si="17"/>
        <v>2128.5483870967741</v>
      </c>
      <c r="I53" s="23">
        <f t="shared" si="17"/>
        <v>3509.5483870967741</v>
      </c>
      <c r="J53" s="23">
        <f t="shared" si="17"/>
        <v>593.9677419354839</v>
      </c>
      <c r="K53" s="23">
        <f t="shared" si="17"/>
        <v>264.90322580645159</v>
      </c>
      <c r="L53" s="23">
        <f t="shared" si="17"/>
        <v>1238.5806451612902</v>
      </c>
      <c r="M53" s="23">
        <f t="shared" si="17"/>
        <v>964.41935483870964</v>
      </c>
      <c r="N53" s="23">
        <f t="shared" si="17"/>
        <v>2000.4516129032259</v>
      </c>
      <c r="O53" s="23">
        <f t="shared" si="17"/>
        <v>1972.9032258064517</v>
      </c>
      <c r="P53" s="23">
        <f t="shared" si="17"/>
        <v>1166.1612903225807</v>
      </c>
      <c r="Q53" s="23">
        <f t="shared" si="17"/>
        <v>1179.5483870967741</v>
      </c>
      <c r="R53" s="23">
        <f t="shared" si="17"/>
        <v>1326</v>
      </c>
      <c r="S53" s="23">
        <f t="shared" si="17"/>
        <v>1684.4516129032259</v>
      </c>
      <c r="T53" s="23">
        <f t="shared" si="17"/>
        <v>827.38709677419354</v>
      </c>
      <c r="U53" s="23">
        <f t="shared" si="17"/>
        <v>364.87096774193549</v>
      </c>
      <c r="V53" s="23">
        <f t="shared" si="17"/>
        <v>2054.7419354838707</v>
      </c>
      <c r="W53" s="23">
        <f t="shared" si="17"/>
        <v>1348.0322580645161</v>
      </c>
      <c r="X53" s="23">
        <f t="shared" si="17"/>
        <v>2304.5806451612902</v>
      </c>
      <c r="Y53" s="23">
        <f t="shared" si="17"/>
        <v>615.38709677419354</v>
      </c>
      <c r="Z53" s="23">
        <f t="shared" si="17"/>
        <v>3850.1935483870966</v>
      </c>
      <c r="AA53" s="23">
        <f t="shared" si="17"/>
        <v>3670.9677419354839</v>
      </c>
      <c r="AB53" s="6">
        <f t="shared" si="5"/>
        <v>22494.838709677417</v>
      </c>
      <c r="AC53" s="7">
        <f t="shared" si="3"/>
        <v>20936.677419354837</v>
      </c>
      <c r="AD53" s="18"/>
      <c r="AE53" s="18"/>
    </row>
    <row r="54" spans="1:31">
      <c r="A54" s="91" t="s">
        <v>31</v>
      </c>
      <c r="B54" s="23">
        <f t="shared" ref="B54:AA54" si="18">+B22/$B$65</f>
        <v>2479.6129032258063</v>
      </c>
      <c r="C54" s="23">
        <f t="shared" si="18"/>
        <v>3559.3870967741937</v>
      </c>
      <c r="D54" s="23">
        <f t="shared" si="18"/>
        <v>1358.8709677419354</v>
      </c>
      <c r="E54" s="23">
        <f t="shared" si="18"/>
        <v>1521.483870967742</v>
      </c>
      <c r="F54" s="23">
        <f t="shared" si="18"/>
        <v>764.90322580645159</v>
      </c>
      <c r="G54" s="23">
        <f t="shared" si="18"/>
        <v>511.06451612903226</v>
      </c>
      <c r="H54" s="23">
        <f t="shared" si="18"/>
        <v>2079.483870967742</v>
      </c>
      <c r="I54" s="23">
        <f t="shared" si="18"/>
        <v>3373.1290322580644</v>
      </c>
      <c r="J54" s="23">
        <f t="shared" si="18"/>
        <v>508.41935483870969</v>
      </c>
      <c r="K54" s="23">
        <f t="shared" si="18"/>
        <v>254.54838709677421</v>
      </c>
      <c r="L54" s="23">
        <f t="shared" si="18"/>
        <v>1240.1935483870968</v>
      </c>
      <c r="M54" s="23">
        <f t="shared" si="18"/>
        <v>860.06451612903231</v>
      </c>
      <c r="N54" s="23">
        <f t="shared" si="18"/>
        <v>2017.9677419354839</v>
      </c>
      <c r="O54" s="23">
        <f t="shared" si="18"/>
        <v>1913.8064516129032</v>
      </c>
      <c r="P54" s="23">
        <f t="shared" si="18"/>
        <v>1080.1290322580646</v>
      </c>
      <c r="Q54" s="23">
        <f t="shared" si="18"/>
        <v>1279.516129032258</v>
      </c>
      <c r="R54" s="23">
        <f t="shared" si="18"/>
        <v>1258.2258064516129</v>
      </c>
      <c r="S54" s="23">
        <f t="shared" si="18"/>
        <v>1742.1935483870968</v>
      </c>
      <c r="T54" s="23">
        <f t="shared" si="18"/>
        <v>700.25806451612902</v>
      </c>
      <c r="U54" s="23">
        <f t="shared" si="18"/>
        <v>363.09677419354841</v>
      </c>
      <c r="V54" s="23">
        <f t="shared" si="18"/>
        <v>2185.8064516129034</v>
      </c>
      <c r="W54" s="23">
        <f t="shared" si="18"/>
        <v>1325.8709677419354</v>
      </c>
      <c r="X54" s="23">
        <f t="shared" si="18"/>
        <v>2070.3548387096776</v>
      </c>
      <c r="Y54" s="23">
        <f t="shared" si="18"/>
        <v>722.58064516129036</v>
      </c>
      <c r="Z54" s="23">
        <f t="shared" si="18"/>
        <v>3381.7419354838707</v>
      </c>
      <c r="AA54" s="23">
        <f t="shared" si="18"/>
        <v>4060.5806451612902</v>
      </c>
      <c r="AB54" s="4">
        <f t="shared" si="5"/>
        <v>21125.967741935485</v>
      </c>
      <c r="AC54" s="5">
        <f t="shared" si="3"/>
        <v>21487.322580645163</v>
      </c>
      <c r="AD54" s="18"/>
      <c r="AE54" s="18"/>
    </row>
    <row r="55" spans="1:31">
      <c r="A55" s="92" t="s">
        <v>32</v>
      </c>
      <c r="B55" s="23">
        <f t="shared" ref="B55:AA55" si="19">+B23/$B$65</f>
        <v>2511.9032258064517</v>
      </c>
      <c r="C55" s="23">
        <f t="shared" si="19"/>
        <v>3287.7096774193546</v>
      </c>
      <c r="D55" s="23">
        <f t="shared" si="19"/>
        <v>1067.5806451612902</v>
      </c>
      <c r="E55" s="23">
        <f t="shared" si="19"/>
        <v>1380.1612903225807</v>
      </c>
      <c r="F55" s="23">
        <f t="shared" si="19"/>
        <v>574.61290322580646</v>
      </c>
      <c r="G55" s="23">
        <f t="shared" si="19"/>
        <v>477.06451612903226</v>
      </c>
      <c r="H55" s="23">
        <f t="shared" si="19"/>
        <v>1864.2258064516129</v>
      </c>
      <c r="I55" s="23">
        <f t="shared" si="19"/>
        <v>3087.5806451612902</v>
      </c>
      <c r="J55" s="23">
        <f t="shared" si="19"/>
        <v>338.41935483870969</v>
      </c>
      <c r="K55" s="23">
        <f t="shared" si="19"/>
        <v>199.64516129032259</v>
      </c>
      <c r="L55" s="23">
        <f t="shared" si="19"/>
        <v>928.16129032258061</v>
      </c>
      <c r="M55" s="23">
        <f t="shared" si="19"/>
        <v>764.64516129032256</v>
      </c>
      <c r="N55" s="23">
        <f t="shared" si="19"/>
        <v>1731.3225806451612</v>
      </c>
      <c r="O55" s="23">
        <f t="shared" si="19"/>
        <v>1834.741935483871</v>
      </c>
      <c r="P55" s="23">
        <f t="shared" si="19"/>
        <v>951</v>
      </c>
      <c r="Q55" s="23">
        <f t="shared" si="19"/>
        <v>1366.5806451612902</v>
      </c>
      <c r="R55" s="23">
        <f t="shared" si="19"/>
        <v>1108.4516129032259</v>
      </c>
      <c r="S55" s="23">
        <f t="shared" si="19"/>
        <v>1682.2258064516129</v>
      </c>
      <c r="T55" s="23">
        <f t="shared" si="19"/>
        <v>629.61290322580646</v>
      </c>
      <c r="U55" s="23">
        <f t="shared" si="19"/>
        <v>369.25806451612902</v>
      </c>
      <c r="V55" s="23">
        <f t="shared" si="19"/>
        <v>2140.6774193548385</v>
      </c>
      <c r="W55" s="23">
        <f t="shared" si="19"/>
        <v>1299.6129032258063</v>
      </c>
      <c r="X55" s="23">
        <f t="shared" si="19"/>
        <v>1753.5483870967741</v>
      </c>
      <c r="Y55" s="23">
        <f t="shared" si="19"/>
        <v>733</v>
      </c>
      <c r="Z55" s="23">
        <f t="shared" si="19"/>
        <v>3030.9032258064517</v>
      </c>
      <c r="AA55" s="23">
        <f t="shared" si="19"/>
        <v>3772.7096774193546</v>
      </c>
      <c r="AB55" s="6">
        <f t="shared" si="5"/>
        <v>18630.419354838708</v>
      </c>
      <c r="AC55" s="7">
        <f t="shared" si="3"/>
        <v>20254.93548387097</v>
      </c>
      <c r="AD55" s="18"/>
      <c r="AE55" s="18"/>
    </row>
    <row r="56" spans="1:31">
      <c r="A56" s="91" t="s">
        <v>33</v>
      </c>
      <c r="B56" s="23">
        <f t="shared" ref="B56:AA56" si="20">+B24/$B$65</f>
        <v>2185.6129032258063</v>
      </c>
      <c r="C56" s="23">
        <f t="shared" si="20"/>
        <v>2820.8064516129034</v>
      </c>
      <c r="D56" s="23">
        <f t="shared" si="20"/>
        <v>780.48387096774195</v>
      </c>
      <c r="E56" s="23">
        <f t="shared" si="20"/>
        <v>1443.1290322580646</v>
      </c>
      <c r="F56" s="23">
        <f t="shared" si="20"/>
        <v>453.48387096774195</v>
      </c>
      <c r="G56" s="23">
        <f t="shared" si="20"/>
        <v>456.19354838709677</v>
      </c>
      <c r="H56" s="23">
        <f t="shared" si="20"/>
        <v>1429.8387096774193</v>
      </c>
      <c r="I56" s="23">
        <f t="shared" si="20"/>
        <v>2992.9677419354839</v>
      </c>
      <c r="J56" s="23">
        <f t="shared" si="20"/>
        <v>247.87096774193549</v>
      </c>
      <c r="K56" s="23">
        <f t="shared" si="20"/>
        <v>205.45161290322579</v>
      </c>
      <c r="L56" s="23">
        <f t="shared" si="20"/>
        <v>655.74193548387098</v>
      </c>
      <c r="M56" s="23">
        <f t="shared" si="20"/>
        <v>711.48387096774195</v>
      </c>
      <c r="N56" s="23">
        <f t="shared" si="20"/>
        <v>1382.3548387096773</v>
      </c>
      <c r="O56" s="23">
        <f t="shared" si="20"/>
        <v>1726.9354838709678</v>
      </c>
      <c r="P56" s="23">
        <f t="shared" si="20"/>
        <v>745.35483870967744</v>
      </c>
      <c r="Q56" s="23">
        <f t="shared" si="20"/>
        <v>1283.1290322580646</v>
      </c>
      <c r="R56" s="23">
        <f t="shared" si="20"/>
        <v>935</v>
      </c>
      <c r="S56" s="23">
        <f t="shared" si="20"/>
        <v>1350.8709677419354</v>
      </c>
      <c r="T56" s="23">
        <f t="shared" si="20"/>
        <v>503.54838709677421</v>
      </c>
      <c r="U56" s="23">
        <f t="shared" si="20"/>
        <v>350.06451612903226</v>
      </c>
      <c r="V56" s="23">
        <f t="shared" si="20"/>
        <v>2086.516129032258</v>
      </c>
      <c r="W56" s="23">
        <f t="shared" si="20"/>
        <v>1125.6451612903227</v>
      </c>
      <c r="X56" s="23">
        <f t="shared" si="20"/>
        <v>1288.5806451612902</v>
      </c>
      <c r="Y56" s="23">
        <f t="shared" si="20"/>
        <v>708.12903225806451</v>
      </c>
      <c r="Z56" s="23">
        <f t="shared" si="20"/>
        <v>2456.2580645161293</v>
      </c>
      <c r="AA56" s="23">
        <f t="shared" si="20"/>
        <v>3084.3548387096776</v>
      </c>
      <c r="AB56" s="4">
        <f t="shared" si="5"/>
        <v>15150.645161290322</v>
      </c>
      <c r="AC56" s="5">
        <f t="shared" si="3"/>
        <v>18259.16129032258</v>
      </c>
      <c r="AD56" s="18"/>
      <c r="AE56" s="18"/>
    </row>
    <row r="57" spans="1:31">
      <c r="A57" s="92" t="s">
        <v>34</v>
      </c>
      <c r="B57" s="23">
        <f t="shared" ref="B57:AA57" si="21">+B25/$B$65</f>
        <v>372</v>
      </c>
      <c r="C57" s="23">
        <f t="shared" si="21"/>
        <v>1887.6774193548388</v>
      </c>
      <c r="D57" s="23">
        <f t="shared" si="21"/>
        <v>175.58064516129033</v>
      </c>
      <c r="E57" s="23">
        <f t="shared" si="21"/>
        <v>976.06451612903231</v>
      </c>
      <c r="F57" s="23">
        <f t="shared" si="21"/>
        <v>112.64516129032258</v>
      </c>
      <c r="G57" s="23">
        <f t="shared" si="21"/>
        <v>333.03225806451616</v>
      </c>
      <c r="H57" s="23">
        <f t="shared" si="21"/>
        <v>487.45161290322579</v>
      </c>
      <c r="I57" s="23">
        <f t="shared" si="21"/>
        <v>1996.0645161290322</v>
      </c>
      <c r="J57" s="23">
        <f t="shared" si="21"/>
        <v>127.48387096774194</v>
      </c>
      <c r="K57" s="23">
        <f t="shared" si="21"/>
        <v>127.3225806451613</v>
      </c>
      <c r="L57" s="23">
        <f t="shared" si="21"/>
        <v>336.54838709677421</v>
      </c>
      <c r="M57" s="23">
        <f t="shared" si="21"/>
        <v>434.29032258064518</v>
      </c>
      <c r="N57" s="23">
        <f t="shared" si="21"/>
        <v>830.0322580645161</v>
      </c>
      <c r="O57" s="23">
        <f t="shared" si="21"/>
        <v>1199.8064516129032</v>
      </c>
      <c r="P57" s="23">
        <f t="shared" si="21"/>
        <v>504.09677419354841</v>
      </c>
      <c r="Q57" s="23">
        <f t="shared" si="21"/>
        <v>925.48387096774195</v>
      </c>
      <c r="R57" s="23">
        <f t="shared" si="21"/>
        <v>630.93548387096769</v>
      </c>
      <c r="S57" s="23">
        <f t="shared" si="21"/>
        <v>935.29032258064512</v>
      </c>
      <c r="T57" s="23">
        <f t="shared" si="21"/>
        <v>389.90322580645159</v>
      </c>
      <c r="U57" s="23">
        <f t="shared" si="21"/>
        <v>249.48387096774192</v>
      </c>
      <c r="V57" s="23">
        <f t="shared" si="21"/>
        <v>1913.4516129032259</v>
      </c>
      <c r="W57" s="23">
        <f t="shared" si="21"/>
        <v>875.87096774193549</v>
      </c>
      <c r="X57" s="23">
        <f t="shared" si="21"/>
        <v>812.58064516129036</v>
      </c>
      <c r="Y57" s="23">
        <f t="shared" si="21"/>
        <v>609.22580645161293</v>
      </c>
      <c r="Z57" s="23">
        <f t="shared" si="21"/>
        <v>1641.9354838709678</v>
      </c>
      <c r="AA57" s="23">
        <f t="shared" si="21"/>
        <v>2340</v>
      </c>
      <c r="AB57" s="6">
        <f t="shared" si="5"/>
        <v>8334.645161290322</v>
      </c>
      <c r="AC57" s="7">
        <f t="shared" si="3"/>
        <v>12889.612903225809</v>
      </c>
      <c r="AD57" s="18"/>
      <c r="AE57" s="18"/>
    </row>
    <row r="58" spans="1:31">
      <c r="A58" s="91" t="s">
        <v>35</v>
      </c>
      <c r="B58" s="23">
        <f t="shared" ref="B58:AA58" si="22">+B26/$B$65</f>
        <v>0.54838709677419351</v>
      </c>
      <c r="C58" s="23">
        <f t="shared" si="22"/>
        <v>1221.7096774193549</v>
      </c>
      <c r="D58" s="23">
        <f t="shared" si="22"/>
        <v>4.419354838709677</v>
      </c>
      <c r="E58" s="23">
        <f t="shared" si="22"/>
        <v>551.77419354838707</v>
      </c>
      <c r="F58" s="23">
        <f t="shared" si="22"/>
        <v>4.032258064516129</v>
      </c>
      <c r="G58" s="23">
        <f t="shared" si="22"/>
        <v>168.12903225806451</v>
      </c>
      <c r="H58" s="23">
        <f t="shared" si="22"/>
        <v>22.677419354838708</v>
      </c>
      <c r="I58" s="23">
        <f t="shared" si="22"/>
        <v>934.06451612903231</v>
      </c>
      <c r="J58" s="23">
        <f t="shared" si="22"/>
        <v>25.032258064516128</v>
      </c>
      <c r="K58" s="23">
        <f t="shared" si="22"/>
        <v>58.483870967741936</v>
      </c>
      <c r="L58" s="23">
        <f t="shared" si="22"/>
        <v>53.935483870967744</v>
      </c>
      <c r="M58" s="23">
        <f t="shared" si="22"/>
        <v>89.322580645161295</v>
      </c>
      <c r="N58" s="23">
        <f t="shared" si="22"/>
        <v>119.35483870967742</v>
      </c>
      <c r="O58" s="23">
        <f t="shared" si="22"/>
        <v>205.83870967741936</v>
      </c>
      <c r="P58" s="23">
        <f t="shared" si="22"/>
        <v>103.25806451612904</v>
      </c>
      <c r="Q58" s="23">
        <f t="shared" si="22"/>
        <v>125.74193548387096</v>
      </c>
      <c r="R58" s="23">
        <f t="shared" si="22"/>
        <v>87.645161290322577</v>
      </c>
      <c r="S58" s="23">
        <f t="shared" si="22"/>
        <v>79.903225806451616</v>
      </c>
      <c r="T58" s="23">
        <f t="shared" si="22"/>
        <v>41.516129032258064</v>
      </c>
      <c r="U58" s="23">
        <f t="shared" si="22"/>
        <v>7.064516129032258</v>
      </c>
      <c r="V58" s="23">
        <f t="shared" si="22"/>
        <v>91.41935483870968</v>
      </c>
      <c r="W58" s="23">
        <f t="shared" si="22"/>
        <v>27.903225806451612</v>
      </c>
      <c r="X58" s="23">
        <f t="shared" si="22"/>
        <v>74.129032258064512</v>
      </c>
      <c r="Y58" s="23">
        <f t="shared" si="22"/>
        <v>14.612903225806452</v>
      </c>
      <c r="Z58" s="23">
        <f t="shared" si="22"/>
        <v>20.741935483870968</v>
      </c>
      <c r="AA58" s="23">
        <f t="shared" si="22"/>
        <v>117.6774193548387</v>
      </c>
      <c r="AB58" s="4">
        <f t="shared" si="5"/>
        <v>648.70967741935476</v>
      </c>
      <c r="AC58" s="5">
        <f t="shared" si="3"/>
        <v>3602.2258064516127</v>
      </c>
      <c r="AD58" s="18"/>
      <c r="AE58" s="18"/>
    </row>
    <row r="59" spans="1:31">
      <c r="A59" s="92" t="s">
        <v>36</v>
      </c>
      <c r="B59" s="23">
        <f t="shared" ref="B59:AA59" si="23">+B27/$B$65</f>
        <v>0</v>
      </c>
      <c r="C59" s="23">
        <f t="shared" si="23"/>
        <v>0.32258064516129031</v>
      </c>
      <c r="D59" s="23">
        <f t="shared" si="23"/>
        <v>3.2258064516129031E-2</v>
      </c>
      <c r="E59" s="23">
        <f t="shared" si="23"/>
        <v>0.35483870967741937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1.967741935483871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3.2258064516129031E-2</v>
      </c>
      <c r="AC59" s="7">
        <f t="shared" si="3"/>
        <v>2.645161290322581</v>
      </c>
      <c r="AD59" s="18"/>
      <c r="AE59" s="18"/>
    </row>
    <row r="60" spans="1:31">
      <c r="A60" s="91" t="s">
        <v>37</v>
      </c>
      <c r="B60" s="23">
        <f t="shared" ref="B60:AA60" si="24">+B28/$B$65</f>
        <v>0</v>
      </c>
      <c r="C60" s="23">
        <f t="shared" si="24"/>
        <v>0</v>
      </c>
      <c r="D60" s="23">
        <f t="shared" si="24"/>
        <v>0</v>
      </c>
      <c r="E60" s="23">
        <f t="shared" si="24"/>
        <v>0</v>
      </c>
      <c r="F60" s="23">
        <f t="shared" si="24"/>
        <v>0</v>
      </c>
      <c r="G60" s="23">
        <f t="shared" si="24"/>
        <v>0</v>
      </c>
      <c r="H60" s="23">
        <f t="shared" si="24"/>
        <v>0</v>
      </c>
      <c r="I60" s="23">
        <f t="shared" si="24"/>
        <v>0</v>
      </c>
      <c r="J60" s="23">
        <f t="shared" si="24"/>
        <v>0</v>
      </c>
      <c r="K60" s="23">
        <f t="shared" si="24"/>
        <v>0</v>
      </c>
      <c r="L60" s="23">
        <f t="shared" si="24"/>
        <v>0</v>
      </c>
      <c r="M60" s="23">
        <f t="shared" si="24"/>
        <v>0</v>
      </c>
      <c r="N60" s="23">
        <f t="shared" si="24"/>
        <v>0</v>
      </c>
      <c r="O60" s="23">
        <f t="shared" si="24"/>
        <v>0</v>
      </c>
      <c r="P60" s="23">
        <f t="shared" si="24"/>
        <v>0</v>
      </c>
      <c r="Q60" s="23">
        <f t="shared" si="24"/>
        <v>0</v>
      </c>
      <c r="R60" s="23">
        <f t="shared" si="24"/>
        <v>0</v>
      </c>
      <c r="S60" s="23">
        <f t="shared" si="24"/>
        <v>0</v>
      </c>
      <c r="T60" s="23">
        <f t="shared" si="24"/>
        <v>0</v>
      </c>
      <c r="U60" s="23">
        <f t="shared" si="24"/>
        <v>0</v>
      </c>
      <c r="V60" s="23">
        <f t="shared" si="24"/>
        <v>0</v>
      </c>
      <c r="W60" s="23">
        <f t="shared" si="24"/>
        <v>0</v>
      </c>
      <c r="X60" s="23">
        <f t="shared" si="24"/>
        <v>0</v>
      </c>
      <c r="Y60" s="23">
        <f t="shared" si="24"/>
        <v>0</v>
      </c>
      <c r="Z60" s="23">
        <f t="shared" si="24"/>
        <v>0</v>
      </c>
      <c r="AA60" s="23">
        <f t="shared" si="24"/>
        <v>0</v>
      </c>
      <c r="AB60" s="4">
        <f t="shared" si="5"/>
        <v>0</v>
      </c>
      <c r="AC60" s="5">
        <f t="shared" si="3"/>
        <v>0</v>
      </c>
      <c r="AD60" s="18"/>
      <c r="AE60" s="18"/>
    </row>
    <row r="61" spans="1:31">
      <c r="A61" s="92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4" thickBot="1">
      <c r="A62" s="91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7" customFormat="1" ht="15" thickTop="1" thickBot="1">
      <c r="A63" s="9" t="s">
        <v>47</v>
      </c>
      <c r="B63" s="54">
        <f>SUM(B39:B62)</f>
        <v>50923.903225806447</v>
      </c>
      <c r="C63" s="49">
        <f t="shared" ref="C63:AC63" si="25">SUM(C39:C62)</f>
        <v>31335.580645161295</v>
      </c>
      <c r="D63" s="54">
        <f t="shared" si="25"/>
        <v>20567.548387096773</v>
      </c>
      <c r="E63" s="49">
        <f t="shared" si="25"/>
        <v>17455.290322580648</v>
      </c>
      <c r="F63" s="54">
        <f t="shared" si="25"/>
        <v>10889.870967741936</v>
      </c>
      <c r="G63" s="49">
        <f t="shared" si="25"/>
        <v>6978.2903225806449</v>
      </c>
      <c r="H63" s="54">
        <f t="shared" si="25"/>
        <v>26814.419354838708</v>
      </c>
      <c r="I63" s="49">
        <f t="shared" si="25"/>
        <v>37832.354838709674</v>
      </c>
      <c r="J63" s="54">
        <f t="shared" si="25"/>
        <v>5246.290322580644</v>
      </c>
      <c r="K63" s="54">
        <f t="shared" si="25"/>
        <v>6565.4838709677406</v>
      </c>
      <c r="L63" s="54">
        <f t="shared" si="25"/>
        <v>9983.354838709678</v>
      </c>
      <c r="M63" s="49">
        <f t="shared" si="25"/>
        <v>19308.387096774197</v>
      </c>
      <c r="N63" s="54">
        <f t="shared" si="25"/>
        <v>23721.580645161295</v>
      </c>
      <c r="O63" s="49">
        <f t="shared" si="25"/>
        <v>32113.483870967739</v>
      </c>
      <c r="P63" s="54">
        <f t="shared" si="25"/>
        <v>14605.612903225809</v>
      </c>
      <c r="Q63" s="49">
        <f t="shared" si="25"/>
        <v>17524.580645161292</v>
      </c>
      <c r="R63" s="54">
        <f t="shared" si="25"/>
        <v>19804.354838709674</v>
      </c>
      <c r="S63" s="49">
        <f t="shared" si="25"/>
        <v>21536</v>
      </c>
      <c r="T63" s="54">
        <f>SUM(T39:T62)</f>
        <v>7502.9354838709687</v>
      </c>
      <c r="U63" s="49">
        <f t="shared" si="25"/>
        <v>9357.354838709678</v>
      </c>
      <c r="V63" s="54">
        <f t="shared" si="25"/>
        <v>22322.032258064515</v>
      </c>
      <c r="W63" s="49">
        <f t="shared" si="25"/>
        <v>25865.483870967746</v>
      </c>
      <c r="X63" s="54">
        <f t="shared" si="25"/>
        <v>20821.419354838712</v>
      </c>
      <c r="Y63" s="49">
        <f t="shared" si="25"/>
        <v>13063.645161290324</v>
      </c>
      <c r="Z63" s="54">
        <f t="shared" si="25"/>
        <v>49984.709677419363</v>
      </c>
      <c r="AA63" s="54">
        <f t="shared" si="25"/>
        <v>43746.161290322583</v>
      </c>
      <c r="AB63" s="54">
        <f>SUM(AB39:AB62)</f>
        <v>283188.03225806449</v>
      </c>
      <c r="AC63" s="50">
        <f t="shared" si="25"/>
        <v>282682.09677419357</v>
      </c>
    </row>
    <row r="64" spans="1:31" ht="17" thickTop="1">
      <c r="A64" s="179"/>
      <c r="B64" s="18"/>
      <c r="C64" s="18"/>
      <c r="AB64" s="183" t="str">
        <f>IF(AB63='Daily Total'!D43,"Correct","Wrong")</f>
        <v>Wrong</v>
      </c>
      <c r="AC64" s="183" t="str">
        <f>IF(AC63='Daily Total'!E43,"Correct","Wrong")</f>
        <v>Correct</v>
      </c>
    </row>
    <row r="65" spans="1:31">
      <c r="A65" s="8" t="s">
        <v>85</v>
      </c>
      <c r="B65" s="8">
        <f>COUNTIF('Daily Total'!G7:G37,"&gt;0")</f>
        <v>31</v>
      </c>
      <c r="C65" s="18"/>
    </row>
    <row r="66" spans="1:31">
      <c r="B66" s="18"/>
      <c r="C66" s="18"/>
    </row>
    <row r="67" spans="1:31">
      <c r="A67" s="47" t="s">
        <v>50</v>
      </c>
      <c r="B67" s="18"/>
      <c r="C67" s="18"/>
    </row>
    <row r="68" spans="1:31" ht="14" thickBot="1">
      <c r="B68" s="18"/>
      <c r="C68" s="18"/>
    </row>
    <row r="69" spans="1:31" ht="15" thickTop="1" thickBot="1">
      <c r="A69" s="320" t="s">
        <v>0</v>
      </c>
      <c r="B69" s="311" t="s">
        <v>1</v>
      </c>
      <c r="C69" s="312"/>
      <c r="D69" s="311" t="s">
        <v>2</v>
      </c>
      <c r="E69" s="312"/>
      <c r="F69" s="311" t="s">
        <v>3</v>
      </c>
      <c r="G69" s="312"/>
      <c r="H69" s="311" t="s">
        <v>4</v>
      </c>
      <c r="I69" s="312"/>
      <c r="J69" s="311" t="s">
        <v>5</v>
      </c>
      <c r="K69" s="312"/>
      <c r="L69" s="311" t="s">
        <v>6</v>
      </c>
      <c r="M69" s="312"/>
      <c r="N69" s="311" t="s">
        <v>7</v>
      </c>
      <c r="O69" s="312"/>
      <c r="P69" s="311" t="s">
        <v>8</v>
      </c>
      <c r="Q69" s="312"/>
      <c r="R69" s="311" t="s">
        <v>9</v>
      </c>
      <c r="S69" s="312"/>
      <c r="T69" s="311" t="s">
        <v>10</v>
      </c>
      <c r="U69" s="312"/>
      <c r="V69" s="311" t="s">
        <v>11</v>
      </c>
      <c r="W69" s="312"/>
      <c r="X69" s="311" t="s">
        <v>12</v>
      </c>
      <c r="Y69" s="312"/>
      <c r="Z69" s="311" t="s">
        <v>40</v>
      </c>
      <c r="AA69" s="312"/>
      <c r="AB69" s="311" t="s">
        <v>51</v>
      </c>
      <c r="AC69" s="312"/>
    </row>
    <row r="70" spans="1:31" s="71" customFormat="1" ht="15" thickTop="1" thickBot="1">
      <c r="A70" s="321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ht="14" thickTop="1">
      <c r="A71" s="90" t="s">
        <v>16</v>
      </c>
      <c r="B71" s="63"/>
      <c r="C71" s="64"/>
      <c r="D71" s="63"/>
      <c r="E71" s="64"/>
      <c r="F71" s="63"/>
      <c r="G71" s="64"/>
      <c r="H71" s="63"/>
      <c r="I71" s="64"/>
      <c r="J71" s="63"/>
      <c r="K71" s="64"/>
      <c r="L71" s="63"/>
      <c r="M71" s="64"/>
      <c r="N71" s="63"/>
      <c r="O71" s="64"/>
      <c r="P71" s="63"/>
      <c r="Q71" s="64"/>
      <c r="R71" s="63"/>
      <c r="S71" s="64"/>
      <c r="T71" s="63"/>
      <c r="U71" s="64"/>
      <c r="V71" s="63"/>
      <c r="W71" s="64"/>
      <c r="X71" s="63"/>
      <c r="Y71" s="64"/>
      <c r="Z71" s="63"/>
      <c r="AA71" s="63"/>
      <c r="AB71" s="104">
        <f>AB7/AB31</f>
        <v>0</v>
      </c>
      <c r="AC71" s="105">
        <f>AC7/AC31</f>
        <v>0</v>
      </c>
      <c r="AD71" s="18"/>
      <c r="AE71" s="18"/>
    </row>
    <row r="72" spans="1:31">
      <c r="A72" s="91" t="s">
        <v>17</v>
      </c>
      <c r="B72" s="86">
        <f>B8/B31</f>
        <v>9.9972064579597255E-3</v>
      </c>
      <c r="C72" s="87">
        <f t="shared" ref="C72:AC72" si="26">C8/C31</f>
        <v>6.1766331790204478E-6</v>
      </c>
      <c r="D72" s="86">
        <f t="shared" si="26"/>
        <v>7.9407899070568413E-3</v>
      </c>
      <c r="E72" s="87">
        <f t="shared" si="26"/>
        <v>9.2401970749232136E-6</v>
      </c>
      <c r="F72" s="86">
        <f t="shared" si="26"/>
        <v>6.9611891488391107E-3</v>
      </c>
      <c r="G72" s="87">
        <f t="shared" si="26"/>
        <v>4.1603683312762623E-5</v>
      </c>
      <c r="H72" s="86">
        <f t="shared" si="26"/>
        <v>8.7543173088143484E-3</v>
      </c>
      <c r="I72" s="87">
        <f t="shared" si="26"/>
        <v>2.6688199126366491E-4</v>
      </c>
      <c r="J72" s="86">
        <f t="shared" si="26"/>
        <v>1.309681187936176E-3</v>
      </c>
      <c r="K72" s="87">
        <f t="shared" si="26"/>
        <v>4.6184837616076253E-4</v>
      </c>
      <c r="L72" s="86">
        <f t="shared" si="26"/>
        <v>5.848444507632059E-4</v>
      </c>
      <c r="M72" s="87">
        <f t="shared" si="26"/>
        <v>6.8330660251269713E-4</v>
      </c>
      <c r="N72" s="86">
        <f t="shared" si="26"/>
        <v>1.5407230927602332E-3</v>
      </c>
      <c r="O72" s="87">
        <f t="shared" si="26"/>
        <v>4.7814303709224745E-4</v>
      </c>
      <c r="P72" s="86">
        <f t="shared" si="26"/>
        <v>1.051297115117034E-3</v>
      </c>
      <c r="Q72" s="87">
        <f t="shared" si="26"/>
        <v>4.3625359403013649E-4</v>
      </c>
      <c r="R72" s="86">
        <f t="shared" si="26"/>
        <v>4.120957430346861E-4</v>
      </c>
      <c r="S72" s="87">
        <f t="shared" si="26"/>
        <v>5.18261994919235E-4</v>
      </c>
      <c r="T72" s="86">
        <f t="shared" si="26"/>
        <v>6.8790279933445399E-5</v>
      </c>
      <c r="U72" s="87">
        <f t="shared" si="26"/>
        <v>4.1368183729893341E-5</v>
      </c>
      <c r="V72" s="86">
        <f t="shared" si="26"/>
        <v>1.18500020954272E-4</v>
      </c>
      <c r="W72" s="87">
        <f t="shared" si="26"/>
        <v>0</v>
      </c>
      <c r="X72" s="86">
        <f t="shared" si="26"/>
        <v>2.0140550053914702E-5</v>
      </c>
      <c r="Y72" s="87">
        <f t="shared" si="26"/>
        <v>0</v>
      </c>
      <c r="Z72" s="86">
        <f t="shared" si="26"/>
        <v>0</v>
      </c>
      <c r="AA72" s="86">
        <f t="shared" si="26"/>
        <v>0</v>
      </c>
      <c r="AB72" s="106">
        <f t="shared" si="26"/>
        <v>3.7407039139274725E-3</v>
      </c>
      <c r="AC72" s="107">
        <f t="shared" si="26"/>
        <v>2.1761593583125694E-4</v>
      </c>
      <c r="AD72" s="18"/>
      <c r="AE72" s="18"/>
    </row>
    <row r="73" spans="1:31">
      <c r="A73" s="92" t="s">
        <v>18</v>
      </c>
      <c r="B73" s="86">
        <f>B9/B31</f>
        <v>5.2766271748928353E-2</v>
      </c>
      <c r="C73" s="87">
        <f t="shared" ref="C73:AC73" si="27">C9/C31</f>
        <v>3.2221436417223336E-4</v>
      </c>
      <c r="D73" s="86">
        <f t="shared" si="27"/>
        <v>4.7491036615777436E-2</v>
      </c>
      <c r="E73" s="87">
        <f t="shared" si="27"/>
        <v>2.7609708859870565E-3</v>
      </c>
      <c r="F73" s="86">
        <f t="shared" si="27"/>
        <v>3.896784819275681E-2</v>
      </c>
      <c r="G73" s="87">
        <f t="shared" si="27"/>
        <v>3.1017857225404135E-3</v>
      </c>
      <c r="H73" s="86">
        <f t="shared" si="27"/>
        <v>3.8999238493492308E-2</v>
      </c>
      <c r="I73" s="87">
        <f t="shared" si="27"/>
        <v>5.7750534403476113E-3</v>
      </c>
      <c r="J73" s="86">
        <f t="shared" si="27"/>
        <v>1.3859255387831648E-2</v>
      </c>
      <c r="K73" s="87">
        <f t="shared" si="27"/>
        <v>1.0509507197956075E-2</v>
      </c>
      <c r="L73" s="86">
        <f t="shared" si="27"/>
        <v>7.2701658244044929E-3</v>
      </c>
      <c r="M73" s="87">
        <f t="shared" si="27"/>
        <v>1.9393210371558407E-2</v>
      </c>
      <c r="N73" s="86">
        <f t="shared" si="27"/>
        <v>1.8409805145443988E-2</v>
      </c>
      <c r="O73" s="87">
        <f t="shared" si="27"/>
        <v>1.9566697940167833E-2</v>
      </c>
      <c r="P73" s="86">
        <f t="shared" si="27"/>
        <v>1.7823461594526187E-2</v>
      </c>
      <c r="Q73" s="87">
        <f t="shared" si="27"/>
        <v>1.7941619329163459E-2</v>
      </c>
      <c r="R73" s="86">
        <f t="shared" si="27"/>
        <v>1.932126365168951E-2</v>
      </c>
      <c r="S73" s="87">
        <f t="shared" si="27"/>
        <v>1.8546589656329385E-2</v>
      </c>
      <c r="T73" s="86">
        <f t="shared" si="27"/>
        <v>9.0459218112480706E-3</v>
      </c>
      <c r="U73" s="87">
        <f t="shared" si="27"/>
        <v>2.9891960093492095E-2</v>
      </c>
      <c r="V73" s="86">
        <f t="shared" si="27"/>
        <v>1.012019081393618E-2</v>
      </c>
      <c r="W73" s="87">
        <f t="shared" si="27"/>
        <v>2.2542184752378933E-2</v>
      </c>
      <c r="X73" s="86">
        <f t="shared" si="27"/>
        <v>1.5639911753405303E-2</v>
      </c>
      <c r="Y73" s="87">
        <f t="shared" si="27"/>
        <v>2.8893284243640936E-2</v>
      </c>
      <c r="Z73" s="86">
        <f t="shared" si="27"/>
        <v>2.1285864193308149E-2</v>
      </c>
      <c r="AA73" s="86">
        <f t="shared" si="27"/>
        <v>1.3402834976856955E-2</v>
      </c>
      <c r="AB73" s="106">
        <f t="shared" si="27"/>
        <v>2.8399117923358572E-2</v>
      </c>
      <c r="AC73" s="107">
        <f t="shared" si="27"/>
        <v>1.3833960296217853E-2</v>
      </c>
      <c r="AD73" s="18"/>
      <c r="AE73" s="18"/>
    </row>
    <row r="74" spans="1:31">
      <c r="A74" s="91" t="s">
        <v>19</v>
      </c>
      <c r="B74" s="86">
        <f>B10/B31</f>
        <v>9.579885483780036E-2</v>
      </c>
      <c r="C74" s="87">
        <f t="shared" ref="C74:AC74" si="28">C10/C31</f>
        <v>1.7592080732713407E-2</v>
      </c>
      <c r="D74" s="86">
        <f t="shared" si="28"/>
        <v>8.6907969648396949E-2</v>
      </c>
      <c r="E74" s="87">
        <f t="shared" si="28"/>
        <v>3.343103301707219E-2</v>
      </c>
      <c r="F74" s="86">
        <f t="shared" si="28"/>
        <v>7.1484007038206565E-2</v>
      </c>
      <c r="G74" s="87">
        <f t="shared" si="28"/>
        <v>3.8164445492240913E-2</v>
      </c>
      <c r="H74" s="86">
        <f t="shared" si="28"/>
        <v>4.060525932725171E-2</v>
      </c>
      <c r="I74" s="87">
        <f t="shared" si="28"/>
        <v>2.603591566529076E-2</v>
      </c>
      <c r="J74" s="86">
        <f t="shared" si="28"/>
        <v>3.6929320257017249E-2</v>
      </c>
      <c r="K74" s="87">
        <f t="shared" si="28"/>
        <v>4.8390900604333514E-2</v>
      </c>
      <c r="L74" s="86">
        <f t="shared" si="28"/>
        <v>2.764601724160215E-2</v>
      </c>
      <c r="M74" s="87">
        <f t="shared" si="28"/>
        <v>5.0192127773322638E-2</v>
      </c>
      <c r="N74" s="86">
        <f t="shared" si="28"/>
        <v>4.515964094216645E-2</v>
      </c>
      <c r="O74" s="87">
        <f t="shared" si="28"/>
        <v>4.8216104580730834E-2</v>
      </c>
      <c r="P74" s="86">
        <f t="shared" si="28"/>
        <v>5.7518762119733023E-2</v>
      </c>
      <c r="Q74" s="87">
        <f t="shared" si="28"/>
        <v>4.359958914851398E-2</v>
      </c>
      <c r="R74" s="86">
        <f t="shared" si="28"/>
        <v>5.4051324651632503E-2</v>
      </c>
      <c r="S74" s="87">
        <f t="shared" si="28"/>
        <v>4.8557853616450174E-2</v>
      </c>
      <c r="T74" s="86">
        <f t="shared" si="28"/>
        <v>3.0100046863378204E-2</v>
      </c>
      <c r="U74" s="87">
        <f t="shared" si="28"/>
        <v>8.0088803701073505E-2</v>
      </c>
      <c r="V74" s="86">
        <f t="shared" si="28"/>
        <v>2.9533962539542158E-2</v>
      </c>
      <c r="W74" s="87">
        <f t="shared" si="28"/>
        <v>5.9359215793871517E-2</v>
      </c>
      <c r="X74" s="86">
        <f t="shared" si="28"/>
        <v>4.4907229527905504E-2</v>
      </c>
      <c r="Y74" s="87">
        <f t="shared" si="28"/>
        <v>7.3269082136339952E-2</v>
      </c>
      <c r="Z74" s="86">
        <f t="shared" si="28"/>
        <v>5.537241711336241E-2</v>
      </c>
      <c r="AA74" s="86">
        <f t="shared" si="28"/>
        <v>3.5951541554613824E-2</v>
      </c>
      <c r="AB74" s="106">
        <f t="shared" si="28"/>
        <v>5.8521700331559026E-2</v>
      </c>
      <c r="AC74" s="107">
        <f t="shared" si="28"/>
        <v>4.1905160761347669E-2</v>
      </c>
      <c r="AD74" s="18"/>
      <c r="AE74" s="18"/>
    </row>
    <row r="75" spans="1:31">
      <c r="A75" s="92" t="s">
        <v>20</v>
      </c>
      <c r="B75" s="86">
        <f>B11/B31</f>
        <v>9.0413843299394864E-2</v>
      </c>
      <c r="C75" s="87">
        <f t="shared" ref="C75:AC75" si="29">C11/C31</f>
        <v>2.9426509903716584E-2</v>
      </c>
      <c r="D75" s="86">
        <f t="shared" si="29"/>
        <v>7.0091625705386185E-2</v>
      </c>
      <c r="E75" s="87">
        <f t="shared" si="29"/>
        <v>5.9031923032854441E-2</v>
      </c>
      <c r="F75" s="86">
        <f t="shared" si="29"/>
        <v>6.7834566599325796E-2</v>
      </c>
      <c r="G75" s="87">
        <f t="shared" si="29"/>
        <v>7.4955969435160655E-2</v>
      </c>
      <c r="H75" s="86">
        <f t="shared" si="29"/>
        <v>4.2271430754035805E-2</v>
      </c>
      <c r="I75" s="87">
        <f t="shared" si="29"/>
        <v>3.92342106901159E-2</v>
      </c>
      <c r="J75" s="86">
        <f t="shared" si="29"/>
        <v>6.3946874903925963E-2</v>
      </c>
      <c r="K75" s="87">
        <f t="shared" si="29"/>
        <v>0.10360634795853191</v>
      </c>
      <c r="L75" s="86">
        <f t="shared" si="29"/>
        <v>3.9132879244161249E-2</v>
      </c>
      <c r="M75" s="87">
        <f t="shared" si="29"/>
        <v>8.676991446137397E-2</v>
      </c>
      <c r="N75" s="86">
        <f t="shared" si="29"/>
        <v>6.0483920317554861E-2</v>
      </c>
      <c r="O75" s="87">
        <f t="shared" si="29"/>
        <v>6.9413109557034627E-2</v>
      </c>
      <c r="P75" s="86">
        <f t="shared" si="29"/>
        <v>7.9635756470115338E-2</v>
      </c>
      <c r="Q75" s="87">
        <f t="shared" si="29"/>
        <v>6.6796499663145964E-2</v>
      </c>
      <c r="R75" s="86">
        <f t="shared" si="29"/>
        <v>7.5019342438531769E-2</v>
      </c>
      <c r="S75" s="87">
        <f t="shared" si="29"/>
        <v>6.225734553995111E-2</v>
      </c>
      <c r="T75" s="86">
        <f t="shared" si="29"/>
        <v>3.7400415321315099E-2</v>
      </c>
      <c r="U75" s="87">
        <f t="shared" si="29"/>
        <v>0.13520501382386807</v>
      </c>
      <c r="V75" s="86">
        <f t="shared" si="29"/>
        <v>3.825672017954198E-2</v>
      </c>
      <c r="W75" s="87">
        <f t="shared" si="29"/>
        <v>7.6558622151827696E-2</v>
      </c>
      <c r="X75" s="86">
        <f t="shared" si="29"/>
        <v>5.4949617639403592E-2</v>
      </c>
      <c r="Y75" s="87">
        <f t="shared" si="29"/>
        <v>9.5045842562343663E-2</v>
      </c>
      <c r="Z75" s="86">
        <f t="shared" si="29"/>
        <v>7.4418241449320632E-2</v>
      </c>
      <c r="AA75" s="86">
        <f t="shared" si="29"/>
        <v>4.7875168401872684E-2</v>
      </c>
      <c r="AB75" s="106">
        <f t="shared" si="29"/>
        <v>6.6126700952940307E-2</v>
      </c>
      <c r="AC75" s="107">
        <f t="shared" si="29"/>
        <v>6.2392896614172196E-2</v>
      </c>
      <c r="AD75" s="18"/>
      <c r="AE75" s="18"/>
    </row>
    <row r="76" spans="1:31">
      <c r="A76" s="91" t="s">
        <v>21</v>
      </c>
      <c r="B76" s="86">
        <f>B12/B31</f>
        <v>8.9347102982882107E-2</v>
      </c>
      <c r="C76" s="87">
        <f t="shared" ref="C76:AC76" si="30">C12/C31</f>
        <v>3.2746450237440071E-2</v>
      </c>
      <c r="D76" s="86">
        <f t="shared" si="30"/>
        <v>6.7775104533606023E-2</v>
      </c>
      <c r="E76" s="87">
        <f t="shared" si="30"/>
        <v>6.3038472484541155E-2</v>
      </c>
      <c r="F76" s="86">
        <f t="shared" si="30"/>
        <v>6.3693399607803639E-2</v>
      </c>
      <c r="G76" s="87">
        <f t="shared" si="30"/>
        <v>7.3444368941463611E-2</v>
      </c>
      <c r="H76" s="86">
        <f t="shared" si="30"/>
        <v>4.3218201088244527E-2</v>
      </c>
      <c r="I76" s="87">
        <f t="shared" si="30"/>
        <v>4.5253977010631795E-2</v>
      </c>
      <c r="J76" s="86">
        <f t="shared" si="30"/>
        <v>5.8406861991576228E-2</v>
      </c>
      <c r="K76" s="87">
        <f t="shared" si="30"/>
        <v>0.11378175207586105</v>
      </c>
      <c r="L76" s="86">
        <f t="shared" si="30"/>
        <v>3.9530314975895361E-2</v>
      </c>
      <c r="M76" s="87">
        <f t="shared" si="30"/>
        <v>0.10596264367816093</v>
      </c>
      <c r="N76" s="86">
        <f t="shared" si="30"/>
        <v>5.7197135043767146E-2</v>
      </c>
      <c r="O76" s="87">
        <f t="shared" si="30"/>
        <v>8.1818711464785171E-2</v>
      </c>
      <c r="P76" s="86">
        <f t="shared" si="30"/>
        <v>6.9498248574343932E-2</v>
      </c>
      <c r="Q76" s="87">
        <f t="shared" si="30"/>
        <v>7.080377423784473E-2</v>
      </c>
      <c r="R76" s="86">
        <f t="shared" si="30"/>
        <v>7.4973735004520023E-2</v>
      </c>
      <c r="S76" s="87">
        <f t="shared" si="30"/>
        <v>5.5822508747543499E-2</v>
      </c>
      <c r="T76" s="86">
        <f t="shared" si="30"/>
        <v>3.5603269258053835E-2</v>
      </c>
      <c r="U76" s="87">
        <f t="shared" si="30"/>
        <v>0.12811037031419137</v>
      </c>
      <c r="V76" s="86">
        <f t="shared" si="30"/>
        <v>3.3471920552961561E-2</v>
      </c>
      <c r="W76" s="87">
        <f t="shared" si="30"/>
        <v>8.0227729069752937E-2</v>
      </c>
      <c r="X76" s="86">
        <f t="shared" si="30"/>
        <v>5.2133039178017676E-2</v>
      </c>
      <c r="Y76" s="87">
        <f t="shared" si="30"/>
        <v>0.1027895686872952</v>
      </c>
      <c r="Z76" s="86">
        <f t="shared" si="30"/>
        <v>7.3998758329966718E-2</v>
      </c>
      <c r="AA76" s="86">
        <f t="shared" si="30"/>
        <v>4.9642696760121258E-2</v>
      </c>
      <c r="AB76" s="106">
        <f t="shared" si="30"/>
        <v>6.4101146064013778E-2</v>
      </c>
      <c r="AC76" s="107">
        <f t="shared" si="30"/>
        <v>6.7223696515349221E-2</v>
      </c>
      <c r="AD76" s="18"/>
      <c r="AE76" s="18"/>
    </row>
    <row r="77" spans="1:31">
      <c r="A77" s="92" t="s">
        <v>22</v>
      </c>
      <c r="B77" s="86">
        <f>B13/B31</f>
        <v>7.943984731170671E-2</v>
      </c>
      <c r="C77" s="87">
        <f t="shared" ref="C77:AC77" si="31">C13/C31</f>
        <v>3.7537458706633602E-2</v>
      </c>
      <c r="D77" s="86">
        <f t="shared" si="31"/>
        <v>6.7420646994796066E-2</v>
      </c>
      <c r="E77" s="87">
        <f t="shared" si="31"/>
        <v>5.5385741267089741E-2</v>
      </c>
      <c r="F77" s="86">
        <f t="shared" si="31"/>
        <v>6.2496667515833E-2</v>
      </c>
      <c r="G77" s="87">
        <f t="shared" si="31"/>
        <v>6.8604473782745562E-2</v>
      </c>
      <c r="H77" s="86">
        <f t="shared" si="31"/>
        <v>5.3187560376157746E-2</v>
      </c>
      <c r="I77" s="87">
        <f t="shared" si="31"/>
        <v>4.781877263274395E-2</v>
      </c>
      <c r="J77" s="86">
        <f t="shared" si="31"/>
        <v>5.5904325637162973E-2</v>
      </c>
      <c r="K77" s="87">
        <f t="shared" si="31"/>
        <v>0.12014936373016263</v>
      </c>
      <c r="L77" s="86">
        <f t="shared" si="31"/>
        <v>3.9814659239249851E-2</v>
      </c>
      <c r="M77" s="87">
        <f t="shared" si="31"/>
        <v>0.10075180433039295</v>
      </c>
      <c r="N77" s="86">
        <f t="shared" si="31"/>
        <v>5.4722187092466505E-2</v>
      </c>
      <c r="O77" s="87">
        <f t="shared" si="31"/>
        <v>8.1460104186965976E-2</v>
      </c>
      <c r="P77" s="86">
        <f t="shared" si="31"/>
        <v>5.8662820745007442E-2</v>
      </c>
      <c r="Q77" s="87">
        <f t="shared" si="31"/>
        <v>6.6594019092077114E-2</v>
      </c>
      <c r="R77" s="86">
        <f t="shared" si="31"/>
        <v>7.2051601553910424E-2</v>
      </c>
      <c r="S77" s="87">
        <f t="shared" si="31"/>
        <v>5.5674219910846957E-2</v>
      </c>
      <c r="T77" s="86">
        <f t="shared" si="31"/>
        <v>3.5190527578453167E-2</v>
      </c>
      <c r="U77" s="87">
        <f t="shared" si="31"/>
        <v>8.639055702259392E-2</v>
      </c>
      <c r="V77" s="86">
        <f t="shared" si="31"/>
        <v>3.2081712990059005E-2</v>
      </c>
      <c r="W77" s="87">
        <f t="shared" si="31"/>
        <v>8.4734918873077839E-2</v>
      </c>
      <c r="X77" s="86">
        <f t="shared" si="31"/>
        <v>4.6468896793624433E-2</v>
      </c>
      <c r="Y77" s="87">
        <f t="shared" si="31"/>
        <v>7.9281828665120888E-2</v>
      </c>
      <c r="Z77" s="86">
        <f t="shared" si="31"/>
        <v>6.6685554163015012E-2</v>
      </c>
      <c r="AA77" s="86">
        <f t="shared" si="31"/>
        <v>4.7839036199305227E-2</v>
      </c>
      <c r="AB77" s="106">
        <f t="shared" si="31"/>
        <v>6.0357138748231683E-2</v>
      </c>
      <c r="AC77" s="107">
        <f t="shared" si="31"/>
        <v>6.4650875912700287E-2</v>
      </c>
      <c r="AD77" s="18"/>
      <c r="AE77" s="18"/>
    </row>
    <row r="78" spans="1:31">
      <c r="A78" s="91" t="s">
        <v>23</v>
      </c>
      <c r="B78" s="86">
        <f>B14/B31</f>
        <v>6.7464357000736705E-2</v>
      </c>
      <c r="C78" s="87">
        <f t="shared" ref="C78:AC78" si="32">C14/C31</f>
        <v>3.9273092629938347E-2</v>
      </c>
      <c r="D78" s="86">
        <f t="shared" si="32"/>
        <v>6.3891755568590669E-2</v>
      </c>
      <c r="E78" s="87">
        <f t="shared" si="32"/>
        <v>4.6468951089788844E-2</v>
      </c>
      <c r="F78" s="86">
        <f t="shared" si="32"/>
        <v>6.4262143572304545E-2</v>
      </c>
      <c r="G78" s="87">
        <f t="shared" si="32"/>
        <v>5.9474776611333768E-2</v>
      </c>
      <c r="H78" s="86">
        <f t="shared" si="32"/>
        <v>5.8258255368139673E-2</v>
      </c>
      <c r="I78" s="87">
        <f t="shared" si="32"/>
        <v>4.8287734598223234E-2</v>
      </c>
      <c r="J78" s="86">
        <f t="shared" si="32"/>
        <v>5.0751683217019707E-2</v>
      </c>
      <c r="K78" s="87">
        <f t="shared" si="32"/>
        <v>0.10136097872549502</v>
      </c>
      <c r="L78" s="86">
        <f t="shared" si="32"/>
        <v>3.6127877370074057E-2</v>
      </c>
      <c r="M78" s="87">
        <f t="shared" si="32"/>
        <v>7.6866145415664264E-2</v>
      </c>
      <c r="N78" s="86">
        <f t="shared" si="32"/>
        <v>5.0692917433288597E-2</v>
      </c>
      <c r="O78" s="87">
        <f t="shared" si="32"/>
        <v>6.8855610847819923E-2</v>
      </c>
      <c r="P78" s="86">
        <f t="shared" si="32"/>
        <v>5.3909897653133795E-2</v>
      </c>
      <c r="Q78" s="87">
        <f t="shared" si="32"/>
        <v>5.6908084865129535E-2</v>
      </c>
      <c r="R78" s="86">
        <f t="shared" si="32"/>
        <v>6.4185948023813597E-2</v>
      </c>
      <c r="S78" s="87">
        <f t="shared" si="32"/>
        <v>5.3357019604083782E-2</v>
      </c>
      <c r="T78" s="86">
        <f t="shared" si="32"/>
        <v>4.0702348758120475E-2</v>
      </c>
      <c r="U78" s="87">
        <f t="shared" si="32"/>
        <v>6.5403098476961366E-2</v>
      </c>
      <c r="V78" s="86">
        <f t="shared" si="32"/>
        <v>3.1993560535446677E-2</v>
      </c>
      <c r="W78" s="87">
        <f t="shared" si="32"/>
        <v>7.4654228452415095E-2</v>
      </c>
      <c r="X78" s="86">
        <f t="shared" si="32"/>
        <v>4.197910340468252E-2</v>
      </c>
      <c r="Y78" s="87">
        <f t="shared" si="32"/>
        <v>6.3661034192402946E-2</v>
      </c>
      <c r="Z78" s="86">
        <f t="shared" si="32"/>
        <v>5.8585012448968264E-2</v>
      </c>
      <c r="AA78" s="86">
        <f t="shared" si="32"/>
        <v>5.0270954649661428E-2</v>
      </c>
      <c r="AB78" s="106">
        <f t="shared" si="32"/>
        <v>5.5516402016715441E-2</v>
      </c>
      <c r="AC78" s="107">
        <f t="shared" si="32"/>
        <v>5.7890631730959603E-2</v>
      </c>
      <c r="AD78" s="18"/>
      <c r="AE78" s="18"/>
    </row>
    <row r="79" spans="1:31">
      <c r="A79" s="92" t="s">
        <v>24</v>
      </c>
      <c r="B79" s="86">
        <f>B15/B31</f>
        <v>6.7202106115323249E-2</v>
      </c>
      <c r="C79" s="87">
        <f t="shared" ref="C79:AC79" si="33">C15/C31</f>
        <v>4.1251674124951232E-2</v>
      </c>
      <c r="D79" s="86">
        <f t="shared" si="33"/>
        <v>6.7136767284510207E-2</v>
      </c>
      <c r="E79" s="87">
        <f t="shared" si="33"/>
        <v>4.3214553680000885E-2</v>
      </c>
      <c r="F79" s="86">
        <f t="shared" si="33"/>
        <v>6.6288293945838989E-2</v>
      </c>
      <c r="G79" s="87">
        <f t="shared" si="33"/>
        <v>5.1930642037286145E-2</v>
      </c>
      <c r="H79" s="86">
        <f t="shared" si="33"/>
        <v>6.8286562237217102E-2</v>
      </c>
      <c r="I79" s="87">
        <f t="shared" si="33"/>
        <v>5.0332408767712909E-2</v>
      </c>
      <c r="J79" s="86">
        <f t="shared" si="33"/>
        <v>5.4729916684600484E-2</v>
      </c>
      <c r="K79" s="87">
        <f t="shared" si="33"/>
        <v>7.6937060875546609E-2</v>
      </c>
      <c r="L79" s="86">
        <f t="shared" si="33"/>
        <v>4.0473820940662521E-2</v>
      </c>
      <c r="M79" s="87">
        <f t="shared" si="33"/>
        <v>7.4906442127773323E-2</v>
      </c>
      <c r="N79" s="86">
        <f t="shared" si="33"/>
        <v>5.327529444401382E-2</v>
      </c>
      <c r="O79" s="87">
        <f t="shared" si="33"/>
        <v>6.7936491354249742E-2</v>
      </c>
      <c r="P79" s="86">
        <f t="shared" si="33"/>
        <v>5.2136385923219973E-2</v>
      </c>
      <c r="Q79" s="87">
        <f t="shared" si="33"/>
        <v>5.3162194300356E-2</v>
      </c>
      <c r="R79" s="86">
        <f t="shared" si="33"/>
        <v>6.3029473804230088E-2</v>
      </c>
      <c r="S79" s="87">
        <f t="shared" si="33"/>
        <v>5.4399535062071611E-2</v>
      </c>
      <c r="T79" s="86">
        <f t="shared" si="33"/>
        <v>4.496734611399409E-2</v>
      </c>
      <c r="U79" s="87">
        <f t="shared" si="33"/>
        <v>5.9963182316480394E-2</v>
      </c>
      <c r="V79" s="86">
        <f t="shared" si="33"/>
        <v>3.5941634404313402E-2</v>
      </c>
      <c r="W79" s="87">
        <f t="shared" si="33"/>
        <v>7.7099884015314965E-2</v>
      </c>
      <c r="X79" s="86">
        <f t="shared" si="33"/>
        <v>4.1726571892468055E-2</v>
      </c>
      <c r="Y79" s="87">
        <f t="shared" si="33"/>
        <v>5.4285100488180693E-2</v>
      </c>
      <c r="Z79" s="86">
        <f t="shared" si="33"/>
        <v>5.6804467946972172E-2</v>
      </c>
      <c r="AA79" s="86">
        <f t="shared" si="33"/>
        <v>5.4770519957142785E-2</v>
      </c>
      <c r="AB79" s="106">
        <f t="shared" si="33"/>
        <v>5.7094630730362785E-2</v>
      </c>
      <c r="AC79" s="107">
        <f t="shared" si="33"/>
        <v>5.7344823120009998E-2</v>
      </c>
      <c r="AD79" s="18"/>
      <c r="AE79" s="18"/>
    </row>
    <row r="80" spans="1:31">
      <c r="A80" s="91" t="s">
        <v>25</v>
      </c>
      <c r="B80" s="86">
        <f>B16/B31</f>
        <v>6.5142739862958071E-2</v>
      </c>
      <c r="C80" s="87">
        <f t="shared" ref="C80:AC80" si="34">C16/C31</f>
        <v>4.7634195076605691E-2</v>
      </c>
      <c r="D80" s="86">
        <f t="shared" si="34"/>
        <v>6.3916849907621462E-2</v>
      </c>
      <c r="E80" s="87">
        <f t="shared" si="34"/>
        <v>4.4197710648772717E-2</v>
      </c>
      <c r="F80" s="86">
        <f t="shared" si="34"/>
        <v>6.4875320659032065E-2</v>
      </c>
      <c r="G80" s="87">
        <f t="shared" si="34"/>
        <v>5.1329699944990682E-2</v>
      </c>
      <c r="H80" s="86">
        <f t="shared" si="34"/>
        <v>6.9005963329792475E-2</v>
      </c>
      <c r="I80" s="87">
        <f t="shared" si="34"/>
        <v>5.4413230525501725E-2</v>
      </c>
      <c r="J80" s="86">
        <f t="shared" si="34"/>
        <v>5.3905985796415284E-2</v>
      </c>
      <c r="K80" s="87">
        <f t="shared" si="34"/>
        <v>6.3926693853485969E-2</v>
      </c>
      <c r="L80" s="86">
        <f t="shared" si="34"/>
        <v>4.6373964405268121E-2</v>
      </c>
      <c r="M80" s="87">
        <f t="shared" si="34"/>
        <v>7.2975140336808339E-2</v>
      </c>
      <c r="N80" s="86">
        <f t="shared" si="34"/>
        <v>5.6352661044999176E-2</v>
      </c>
      <c r="O80" s="87">
        <f t="shared" si="34"/>
        <v>6.3786892853770594E-2</v>
      </c>
      <c r="P80" s="86">
        <f t="shared" si="34"/>
        <v>5.6558017907388673E-2</v>
      </c>
      <c r="Q80" s="87">
        <f t="shared" si="34"/>
        <v>5.2274961252581624E-2</v>
      </c>
      <c r="R80" s="86">
        <f t="shared" si="34"/>
        <v>6.0947820208979778E-2</v>
      </c>
      <c r="S80" s="87">
        <f t="shared" si="34"/>
        <v>5.4002600297176823E-2</v>
      </c>
      <c r="T80" s="86">
        <f t="shared" si="34"/>
        <v>5.0148114071481703E-2</v>
      </c>
      <c r="U80" s="87">
        <f t="shared" si="34"/>
        <v>5.3995821813443277E-2</v>
      </c>
      <c r="V80" s="86">
        <f t="shared" si="34"/>
        <v>4.1768367141967362E-2</v>
      </c>
      <c r="W80" s="87">
        <f t="shared" si="34"/>
        <v>6.7978249753688436E-2</v>
      </c>
      <c r="X80" s="86">
        <f t="shared" si="34"/>
        <v>4.7094803118376855E-2</v>
      </c>
      <c r="Y80" s="87">
        <f t="shared" si="34"/>
        <v>5.4186328471280798E-2</v>
      </c>
      <c r="Z80" s="86">
        <f t="shared" si="34"/>
        <v>5.775443587264751E-2</v>
      </c>
      <c r="AA80" s="86">
        <f t="shared" si="34"/>
        <v>5.6044733141562282E-2</v>
      </c>
      <c r="AB80" s="106">
        <f t="shared" si="34"/>
        <v>5.8196144383265695E-2</v>
      </c>
      <c r="AC80" s="107">
        <f t="shared" si="34"/>
        <v>5.6814077594288352E-2</v>
      </c>
      <c r="AD80" s="18"/>
      <c r="AE80" s="18"/>
    </row>
    <row r="81" spans="1:31">
      <c r="A81" s="92" t="s">
        <v>26</v>
      </c>
      <c r="B81" s="86">
        <f>B17/B31</f>
        <v>5.4596960296862937E-2</v>
      </c>
      <c r="C81" s="87">
        <f t="shared" ref="C81:AC81" si="35">C17/C31</f>
        <v>4.7851406676734577E-2</v>
      </c>
      <c r="D81" s="86">
        <f t="shared" si="35"/>
        <v>5.662851281536526E-2</v>
      </c>
      <c r="E81" s="87">
        <f t="shared" si="35"/>
        <v>4.8390912081372875E-2</v>
      </c>
      <c r="F81" s="86">
        <f t="shared" si="35"/>
        <v>5.4131391704632298E-2</v>
      </c>
      <c r="G81" s="87">
        <f t="shared" si="35"/>
        <v>5.6701197723816259E-2</v>
      </c>
      <c r="H81" s="86">
        <f t="shared" si="35"/>
        <v>6.813017069535289E-2</v>
      </c>
      <c r="I81" s="87">
        <f t="shared" si="35"/>
        <v>5.4659648721908115E-2</v>
      </c>
      <c r="J81" s="86">
        <f t="shared" si="35"/>
        <v>5.3352599378977468E-2</v>
      </c>
      <c r="K81" s="87">
        <f t="shared" si="35"/>
        <v>5.4876430992974005E-2</v>
      </c>
      <c r="L81" s="86">
        <f t="shared" si="35"/>
        <v>4.8319137661397685E-2</v>
      </c>
      <c r="M81" s="87">
        <f t="shared" si="35"/>
        <v>6.6872159850307408E-2</v>
      </c>
      <c r="N81" s="86">
        <f t="shared" si="35"/>
        <v>5.6710304622577236E-2</v>
      </c>
      <c r="O81" s="87">
        <f t="shared" si="35"/>
        <v>6.0682981121386051E-2</v>
      </c>
      <c r="P81" s="86">
        <f t="shared" si="35"/>
        <v>5.5910895943671678E-2</v>
      </c>
      <c r="Q81" s="87">
        <f t="shared" si="35"/>
        <v>5.6852862891201665E-2</v>
      </c>
      <c r="R81" s="86">
        <f t="shared" si="35"/>
        <v>5.9897220389780674E-2</v>
      </c>
      <c r="S81" s="87">
        <f t="shared" si="35"/>
        <v>5.8040849829842305E-2</v>
      </c>
      <c r="T81" s="86">
        <f t="shared" si="35"/>
        <v>5.1046687103112331E-2</v>
      </c>
      <c r="U81" s="87">
        <f t="shared" si="35"/>
        <v>5.7512117430484212E-2</v>
      </c>
      <c r="V81" s="86">
        <f t="shared" si="35"/>
        <v>4.6636983856539825E-2</v>
      </c>
      <c r="W81" s="87">
        <f t="shared" si="35"/>
        <v>6.7766234738036737E-2</v>
      </c>
      <c r="X81" s="86">
        <f t="shared" si="35"/>
        <v>4.6282984023895989E-2</v>
      </c>
      <c r="Y81" s="87">
        <f t="shared" si="35"/>
        <v>5.5546913004076812E-2</v>
      </c>
      <c r="Z81" s="86">
        <f t="shared" si="35"/>
        <v>5.6794787567294773E-2</v>
      </c>
      <c r="AA81" s="86">
        <f t="shared" si="35"/>
        <v>5.9441160182902686E-2</v>
      </c>
      <c r="AB81" s="106">
        <f t="shared" si="35"/>
        <v>5.5434272611985039E-2</v>
      </c>
      <c r="AC81" s="107">
        <f t="shared" si="35"/>
        <v>5.7559928541636593E-2</v>
      </c>
      <c r="AD81" s="18"/>
      <c r="AE81" s="18"/>
    </row>
    <row r="82" spans="1:31">
      <c r="A82" s="91" t="s">
        <v>27</v>
      </c>
      <c r="B82" s="86">
        <f>B18/B31</f>
        <v>4.591670937217518E-2</v>
      </c>
      <c r="C82" s="87">
        <f t="shared" ref="C82:AC82" si="36">C18/C31</f>
        <v>5.298110053191106E-2</v>
      </c>
      <c r="D82" s="86">
        <f t="shared" si="36"/>
        <v>5.0036543631213591E-2</v>
      </c>
      <c r="E82" s="87">
        <f t="shared" si="36"/>
        <v>5.2306907601725329E-2</v>
      </c>
      <c r="F82" s="86">
        <f t="shared" si="36"/>
        <v>5.1329142796206005E-2</v>
      </c>
      <c r="G82" s="87">
        <f t="shared" si="36"/>
        <v>5.5295917754140722E-2</v>
      </c>
      <c r="H82" s="86">
        <f t="shared" si="36"/>
        <v>6.7716334615342974E-2</v>
      </c>
      <c r="I82" s="87">
        <f t="shared" si="36"/>
        <v>6.16386554263589E-2</v>
      </c>
      <c r="J82" s="86">
        <f t="shared" si="36"/>
        <v>5.6531496910259167E-2</v>
      </c>
      <c r="K82" s="87">
        <f t="shared" si="36"/>
        <v>4.9113152852159385E-2</v>
      </c>
      <c r="L82" s="86">
        <f t="shared" si="36"/>
        <v>5.918238099546342E-2</v>
      </c>
      <c r="M82" s="87">
        <f t="shared" si="36"/>
        <v>5.231889869018979E-2</v>
      </c>
      <c r="N82" s="86">
        <f t="shared" si="36"/>
        <v>5.9833906514960518E-2</v>
      </c>
      <c r="O82" s="87">
        <f t="shared" si="36"/>
        <v>5.3791091672877836E-2</v>
      </c>
      <c r="P82" s="86">
        <f t="shared" si="36"/>
        <v>5.8221099268067511E-2</v>
      </c>
      <c r="Q82" s="87">
        <f t="shared" si="36"/>
        <v>5.1579164381090524E-2</v>
      </c>
      <c r="R82" s="86">
        <f t="shared" si="36"/>
        <v>5.8643015954457721E-2</v>
      </c>
      <c r="S82" s="87">
        <f t="shared" si="36"/>
        <v>5.8127726118007955E-2</v>
      </c>
      <c r="T82" s="86">
        <f t="shared" si="36"/>
        <v>6.4314612345275607E-2</v>
      </c>
      <c r="U82" s="87">
        <f t="shared" si="36"/>
        <v>4.88420355904274E-2</v>
      </c>
      <c r="V82" s="86">
        <f t="shared" si="36"/>
        <v>5.9338162931748324E-2</v>
      </c>
      <c r="W82" s="87">
        <f t="shared" si="36"/>
        <v>5.9270668346158163E-2</v>
      </c>
      <c r="X82" s="86">
        <f t="shared" si="36"/>
        <v>5.3296543261901516E-2</v>
      </c>
      <c r="Y82" s="87">
        <f t="shared" si="36"/>
        <v>4.6316668024781897E-2</v>
      </c>
      <c r="Z82" s="86">
        <f t="shared" si="36"/>
        <v>5.7524688194970593E-2</v>
      </c>
      <c r="AA82" s="86">
        <f t="shared" si="36"/>
        <v>6.0663755935082969E-2</v>
      </c>
      <c r="AB82" s="106">
        <f t="shared" si="36"/>
        <v>5.5979789559632613E-2</v>
      </c>
      <c r="AC82" s="107">
        <f t="shared" si="36"/>
        <v>5.5736838771924917E-2</v>
      </c>
      <c r="AD82" s="18"/>
      <c r="AE82" s="18"/>
    </row>
    <row r="83" spans="1:31">
      <c r="A83" s="92" t="s">
        <v>28</v>
      </c>
      <c r="B83" s="86">
        <f>B19/B31</f>
        <v>4.1225332422000951E-2</v>
      </c>
      <c r="C83" s="87">
        <f t="shared" ref="C83:AC83" si="37">C19/C31</f>
        <v>6.277724075383749E-2</v>
      </c>
      <c r="D83" s="86">
        <f t="shared" si="37"/>
        <v>4.9529951662029441E-2</v>
      </c>
      <c r="E83" s="87">
        <f t="shared" si="37"/>
        <v>5.7481417963682328E-2</v>
      </c>
      <c r="F83" s="86">
        <f t="shared" si="37"/>
        <v>5.3183485097130806E-2</v>
      </c>
      <c r="G83" s="87">
        <f t="shared" si="37"/>
        <v>5.4842899869179527E-2</v>
      </c>
      <c r="H83" s="86">
        <f t="shared" si="37"/>
        <v>7.0107922194004912E-2</v>
      </c>
      <c r="I83" s="87">
        <f t="shared" si="37"/>
        <v>6.8308999891712421E-2</v>
      </c>
      <c r="J83" s="86">
        <f t="shared" si="37"/>
        <v>6.6215759215421041E-2</v>
      </c>
      <c r="K83" s="87">
        <f t="shared" si="37"/>
        <v>4.638136883997445E-2</v>
      </c>
      <c r="L83" s="86">
        <f t="shared" si="37"/>
        <v>7.7403032143826503E-2</v>
      </c>
      <c r="M83" s="87">
        <f t="shared" si="37"/>
        <v>4.9031007751937986E-2</v>
      </c>
      <c r="N83" s="86">
        <f t="shared" si="37"/>
        <v>6.9144878285595401E-2</v>
      </c>
      <c r="O83" s="87">
        <f t="shared" si="37"/>
        <v>5.2971417895005417E-2</v>
      </c>
      <c r="P83" s="86">
        <f t="shared" si="37"/>
        <v>6.1366156183879819E-2</v>
      </c>
      <c r="Q83" s="87">
        <f t="shared" si="37"/>
        <v>5.4947704790690312E-2</v>
      </c>
      <c r="R83" s="86">
        <f t="shared" si="37"/>
        <v>6.1024375544642351E-2</v>
      </c>
      <c r="S83" s="87">
        <f t="shared" si="37"/>
        <v>6.3296865263864258E-2</v>
      </c>
      <c r="T83" s="86">
        <f t="shared" si="37"/>
        <v>8.2926682459768433E-2</v>
      </c>
      <c r="U83" s="87">
        <f t="shared" si="37"/>
        <v>3.7696757423865308E-2</v>
      </c>
      <c r="V83" s="86">
        <f t="shared" si="37"/>
        <v>7.8727367579839391E-2</v>
      </c>
      <c r="W83" s="87">
        <f t="shared" si="37"/>
        <v>4.9811057206639808E-2</v>
      </c>
      <c r="X83" s="86">
        <f t="shared" si="37"/>
        <v>6.6192692388731211E-2</v>
      </c>
      <c r="Y83" s="87">
        <f t="shared" si="37"/>
        <v>4.3346099616517642E-2</v>
      </c>
      <c r="Z83" s="86">
        <f t="shared" si="37"/>
        <v>6.0556583109931679E-2</v>
      </c>
      <c r="AA83" s="86">
        <f t="shared" si="37"/>
        <v>6.2948933399501972E-2</v>
      </c>
      <c r="AB83" s="106">
        <f t="shared" si="37"/>
        <v>6.083237297366198E-2</v>
      </c>
      <c r="AC83" s="107">
        <f t="shared" si="37"/>
        <v>5.7227171295237043E-2</v>
      </c>
      <c r="AD83" s="18"/>
      <c r="AE83" s="18"/>
    </row>
    <row r="84" spans="1:31">
      <c r="A84" s="91" t="s">
        <v>29</v>
      </c>
      <c r="B84" s="86">
        <f>B20/B31</f>
        <v>4.3347410842617159E-2</v>
      </c>
      <c r="C84" s="87">
        <f t="shared" ref="C84:AC84" si="38">C20/C31</f>
        <v>7.8051025166691892E-2</v>
      </c>
      <c r="D84" s="86">
        <f t="shared" si="38"/>
        <v>6.1242734404652492E-2</v>
      </c>
      <c r="E84" s="87">
        <f t="shared" si="38"/>
        <v>6.8813595656368159E-2</v>
      </c>
      <c r="F84" s="86">
        <f t="shared" si="38"/>
        <v>7.1389216377456405E-2</v>
      </c>
      <c r="G84" s="87">
        <f t="shared" si="38"/>
        <v>5.8157326639762953E-2</v>
      </c>
      <c r="H84" s="86">
        <f t="shared" si="38"/>
        <v>7.2655901314531063E-2</v>
      </c>
      <c r="I84" s="87">
        <f t="shared" si="38"/>
        <v>7.787497132937074E-2</v>
      </c>
      <c r="J84" s="86">
        <f t="shared" si="38"/>
        <v>8.320472223076214E-2</v>
      </c>
      <c r="K84" s="87">
        <f t="shared" si="38"/>
        <v>4.1384562472362794E-2</v>
      </c>
      <c r="L84" s="86">
        <f t="shared" si="38"/>
        <v>9.208230473950188E-2</v>
      </c>
      <c r="M84" s="87">
        <f t="shared" si="38"/>
        <v>4.511494252873563E-2</v>
      </c>
      <c r="N84" s="86">
        <f t="shared" si="38"/>
        <v>7.5795960939337936E-2</v>
      </c>
      <c r="O84" s="87">
        <f t="shared" si="38"/>
        <v>5.5311907971528393E-2</v>
      </c>
      <c r="P84" s="86">
        <f t="shared" si="38"/>
        <v>6.6183128889909751E-2</v>
      </c>
      <c r="Q84" s="87">
        <f t="shared" si="38"/>
        <v>5.6597001078669225E-2</v>
      </c>
      <c r="R84" s="86">
        <f t="shared" si="38"/>
        <v>6.6489123441406658E-2</v>
      </c>
      <c r="S84" s="87">
        <f t="shared" si="38"/>
        <v>7.0308380865647321E-2</v>
      </c>
      <c r="T84" s="86">
        <f t="shared" si="38"/>
        <v>0.1063497727771066</v>
      </c>
      <c r="U84" s="87">
        <f t="shared" si="38"/>
        <v>3.4773405773619509E-2</v>
      </c>
      <c r="V84" s="86">
        <f t="shared" si="38"/>
        <v>9.2850546906499146E-2</v>
      </c>
      <c r="W84" s="87">
        <f t="shared" si="38"/>
        <v>4.791414639013257E-2</v>
      </c>
      <c r="X84" s="86">
        <f t="shared" si="38"/>
        <v>9.049923775764411E-2</v>
      </c>
      <c r="Y84" s="87">
        <f t="shared" si="38"/>
        <v>4.288927903835564E-2</v>
      </c>
      <c r="Z84" s="86">
        <f t="shared" si="38"/>
        <v>7.249571804538936E-2</v>
      </c>
      <c r="AA84" s="86">
        <f t="shared" si="38"/>
        <v>7.1484981908089995E-2</v>
      </c>
      <c r="AB84" s="106">
        <f t="shared" si="38"/>
        <v>7.0654297970720245E-2</v>
      </c>
      <c r="AC84" s="107">
        <f t="shared" si="38"/>
        <v>6.2530404324018379E-2</v>
      </c>
      <c r="AD84" s="18"/>
      <c r="AE84" s="18"/>
    </row>
    <row r="85" spans="1:31">
      <c r="A85" s="92" t="s">
        <v>30</v>
      </c>
      <c r="B85" s="86">
        <f>B21/B31</f>
        <v>4.9087157878200303E-2</v>
      </c>
      <c r="C85" s="87">
        <f t="shared" ref="C85:AC85" si="39">C21/C31</f>
        <v>0.10478246412662921</v>
      </c>
      <c r="D85" s="86">
        <f t="shared" si="39"/>
        <v>7.531438501617016E-2</v>
      </c>
      <c r="E85" s="87">
        <f t="shared" si="39"/>
        <v>8.9010818422735324E-2</v>
      </c>
      <c r="F85" s="86">
        <f t="shared" si="39"/>
        <v>8.774060535685721E-2</v>
      </c>
      <c r="G85" s="87">
        <f t="shared" si="39"/>
        <v>7.516398785172447E-2</v>
      </c>
      <c r="H85" s="86">
        <f t="shared" si="39"/>
        <v>7.9380737614692137E-2</v>
      </c>
      <c r="I85" s="87">
        <f t="shared" si="39"/>
        <v>9.2765792720516577E-2</v>
      </c>
      <c r="J85" s="86">
        <f t="shared" si="39"/>
        <v>0.11321671226980662</v>
      </c>
      <c r="K85" s="87">
        <f t="shared" si="39"/>
        <v>4.0347860266299808E-2</v>
      </c>
      <c r="L85" s="86">
        <f t="shared" si="39"/>
        <v>0.12406457199725995</v>
      </c>
      <c r="M85" s="87">
        <f t="shared" si="39"/>
        <v>4.9948209035017378E-2</v>
      </c>
      <c r="N85" s="86">
        <f t="shared" si="39"/>
        <v>8.4330451786790037E-2</v>
      </c>
      <c r="O85" s="87">
        <f t="shared" si="39"/>
        <v>6.1435353253281207E-2</v>
      </c>
      <c r="P85" s="86">
        <f t="shared" si="39"/>
        <v>7.9843365564277097E-2</v>
      </c>
      <c r="Q85" s="87">
        <f t="shared" si="39"/>
        <v>6.7308223288210844E-2</v>
      </c>
      <c r="R85" s="86">
        <f t="shared" si="39"/>
        <v>6.6954970803098049E-2</v>
      </c>
      <c r="S85" s="87">
        <f t="shared" si="39"/>
        <v>7.8215620955758999E-2</v>
      </c>
      <c r="T85" s="86">
        <f t="shared" si="39"/>
        <v>0.11027511812580883</v>
      </c>
      <c r="U85" s="87">
        <f t="shared" si="39"/>
        <v>3.8992960514068628E-2</v>
      </c>
      <c r="V85" s="86">
        <f t="shared" si="39"/>
        <v>9.2049949203954429E-2</v>
      </c>
      <c r="W85" s="87">
        <f t="shared" si="39"/>
        <v>5.2117032288639738E-2</v>
      </c>
      <c r="X85" s="86">
        <f t="shared" si="39"/>
        <v>0.11068316745782879</v>
      </c>
      <c r="Y85" s="87">
        <f t="shared" si="39"/>
        <v>4.7106844159981037E-2</v>
      </c>
      <c r="Z85" s="86">
        <f t="shared" si="39"/>
        <v>7.7027426451702005E-2</v>
      </c>
      <c r="AA85" s="86">
        <f t="shared" si="39"/>
        <v>8.3915196983182297E-2</v>
      </c>
      <c r="AB85" s="106">
        <f t="shared" si="39"/>
        <v>7.9434284458667556E-2</v>
      </c>
      <c r="AC85" s="107">
        <f t="shared" si="39"/>
        <v>7.4064391265921084E-2</v>
      </c>
      <c r="AD85" s="18"/>
      <c r="AE85" s="18"/>
    </row>
    <row r="86" spans="1:31">
      <c r="A86" s="91" t="s">
        <v>31</v>
      </c>
      <c r="B86" s="86">
        <f>B22/B31</f>
        <v>4.8692514637590181E-2</v>
      </c>
      <c r="C86" s="87">
        <f t="shared" ref="C86:AC86" si="40">C22/C31</f>
        <v>0.11358931360104921</v>
      </c>
      <c r="D86" s="86">
        <f t="shared" si="40"/>
        <v>6.6068689479512041E-2</v>
      </c>
      <c r="E86" s="87">
        <f t="shared" si="40"/>
        <v>8.7164627047165669E-2</v>
      </c>
      <c r="F86" s="86">
        <f t="shared" si="40"/>
        <v>7.0239879615860853E-2</v>
      </c>
      <c r="G86" s="87">
        <f t="shared" si="40"/>
        <v>7.323635052489981E-2</v>
      </c>
      <c r="H86" s="86">
        <f t="shared" si="40"/>
        <v>7.7550956574880869E-2</v>
      </c>
      <c r="I86" s="87">
        <f t="shared" si="40"/>
        <v>8.9159901535040414E-2</v>
      </c>
      <c r="J86" s="86">
        <f t="shared" si="40"/>
        <v>9.6910259169305499E-2</v>
      </c>
      <c r="K86" s="87">
        <f t="shared" si="40"/>
        <v>3.8770697194516777E-2</v>
      </c>
      <c r="L86" s="86">
        <f t="shared" si="40"/>
        <v>0.12422613123780228</v>
      </c>
      <c r="M86" s="87">
        <f t="shared" si="40"/>
        <v>4.4543571237636997E-2</v>
      </c>
      <c r="N86" s="86">
        <f t="shared" si="40"/>
        <v>8.5068856587645111E-2</v>
      </c>
      <c r="O86" s="87">
        <f t="shared" si="40"/>
        <v>5.9595105261783313E-2</v>
      </c>
      <c r="P86" s="86">
        <f t="shared" si="40"/>
        <v>7.3953009669283129E-2</v>
      </c>
      <c r="Q86" s="87">
        <f t="shared" si="40"/>
        <v>7.3012653194959337E-2</v>
      </c>
      <c r="R86" s="86">
        <f t="shared" si="40"/>
        <v>6.3532784415288257E-2</v>
      </c>
      <c r="S86" s="87">
        <f t="shared" si="40"/>
        <v>8.0896802952595506E-2</v>
      </c>
      <c r="T86" s="86">
        <f t="shared" si="40"/>
        <v>9.3331212299702052E-2</v>
      </c>
      <c r="U86" s="87">
        <f t="shared" si="40"/>
        <v>3.8803356338639954E-2</v>
      </c>
      <c r="V86" s="86">
        <f t="shared" si="40"/>
        <v>9.792148073001794E-2</v>
      </c>
      <c r="W86" s="87">
        <f t="shared" si="40"/>
        <v>5.1260242195976705E-2</v>
      </c>
      <c r="X86" s="86">
        <f t="shared" si="40"/>
        <v>9.9433895616176896E-2</v>
      </c>
      <c r="Y86" s="87">
        <f t="shared" si="40"/>
        <v>5.5312329463939575E-2</v>
      </c>
      <c r="Z86" s="86">
        <f t="shared" si="40"/>
        <v>6.765552820669031E-2</v>
      </c>
      <c r="AA86" s="86">
        <f t="shared" si="40"/>
        <v>9.282141622011443E-2</v>
      </c>
      <c r="AB86" s="106">
        <f t="shared" si="40"/>
        <v>7.4600496262086896E-2</v>
      </c>
      <c r="AC86" s="107">
        <f t="shared" si="40"/>
        <v>7.6012322060173595E-2</v>
      </c>
      <c r="AD86" s="18"/>
      <c r="AE86" s="18"/>
    </row>
    <row r="87" spans="1:31">
      <c r="A87" s="92" t="s">
        <v>32</v>
      </c>
      <c r="B87" s="86">
        <f>B23/B31</f>
        <v>4.9326604338795203E-2</v>
      </c>
      <c r="C87" s="87">
        <f t="shared" ref="C87:AC87" si="41">C23/C31</f>
        <v>0.10491937949543084</v>
      </c>
      <c r="D87" s="86">
        <f t="shared" si="41"/>
        <v>5.190607188900774E-2</v>
      </c>
      <c r="E87" s="87">
        <f t="shared" si="41"/>
        <v>7.9068366370117937E-2</v>
      </c>
      <c r="F87" s="86">
        <f t="shared" si="41"/>
        <v>5.2765813748200462E-2</v>
      </c>
      <c r="G87" s="87">
        <f t="shared" si="41"/>
        <v>6.8364096945827388E-2</v>
      </c>
      <c r="H87" s="86">
        <f t="shared" si="41"/>
        <v>6.9523258429804863E-2</v>
      </c>
      <c r="I87" s="87">
        <f t="shared" si="41"/>
        <v>8.1612171865181105E-2</v>
      </c>
      <c r="J87" s="86">
        <f t="shared" si="41"/>
        <v>6.4506410059335315E-2</v>
      </c>
      <c r="K87" s="87">
        <f t="shared" si="41"/>
        <v>3.0408293617648505E-2</v>
      </c>
      <c r="L87" s="86">
        <f t="shared" si="41"/>
        <v>9.2970880562484648E-2</v>
      </c>
      <c r="M87" s="87">
        <f t="shared" si="41"/>
        <v>3.9601710772520719E-2</v>
      </c>
      <c r="N87" s="86">
        <f t="shared" si="41"/>
        <v>7.2985127194646504E-2</v>
      </c>
      <c r="O87" s="87">
        <f t="shared" si="41"/>
        <v>5.7133070421629746E-2</v>
      </c>
      <c r="P87" s="86">
        <f t="shared" si="41"/>
        <v>6.511195430833043E-2</v>
      </c>
      <c r="Q87" s="87">
        <f t="shared" si="41"/>
        <v>7.7980790116002965E-2</v>
      </c>
      <c r="R87" s="86">
        <f t="shared" si="41"/>
        <v>5.5970094553983725E-2</v>
      </c>
      <c r="S87" s="87">
        <f t="shared" si="41"/>
        <v>7.8112268130182613E-2</v>
      </c>
      <c r="T87" s="86">
        <f t="shared" si="41"/>
        <v>8.3915542733811715E-2</v>
      </c>
      <c r="U87" s="87">
        <f t="shared" si="41"/>
        <v>3.9461799929674087E-2</v>
      </c>
      <c r="V87" s="86">
        <f t="shared" si="41"/>
        <v>9.589975476276151E-2</v>
      </c>
      <c r="W87" s="87">
        <f t="shared" si="41"/>
        <v>5.0245064415150344E-2</v>
      </c>
      <c r="X87" s="86">
        <f t="shared" si="41"/>
        <v>8.4218484686984868E-2</v>
      </c>
      <c r="Y87" s="87">
        <f t="shared" si="41"/>
        <v>5.61099135004062E-2</v>
      </c>
      <c r="Z87" s="86">
        <f t="shared" si="41"/>
        <v>6.0636607581931505E-2</v>
      </c>
      <c r="AA87" s="86">
        <f t="shared" si="41"/>
        <v>8.624093100150354E-2</v>
      </c>
      <c r="AB87" s="106">
        <f t="shared" si="41"/>
        <v>6.5788159218046052E-2</v>
      </c>
      <c r="AC87" s="107">
        <f t="shared" si="41"/>
        <v>7.1652700029498542E-2</v>
      </c>
      <c r="AD87" s="18"/>
      <c r="AE87" s="18"/>
    </row>
    <row r="88" spans="1:31">
      <c r="A88" s="91" t="s">
        <v>33</v>
      </c>
      <c r="B88" s="86">
        <f>B24/B31</f>
        <v>4.2919194421024161E-2</v>
      </c>
      <c r="C88" s="87">
        <f t="shared" ref="C88:AC88" si="42">C24/C31</f>
        <v>9.0019281389907169E-2</v>
      </c>
      <c r="D88" s="86">
        <f t="shared" si="42"/>
        <v>3.7947345803128633E-2</v>
      </c>
      <c r="E88" s="87">
        <f t="shared" si="42"/>
        <v>8.2675739308167961E-2</v>
      </c>
      <c r="F88" s="86">
        <f t="shared" si="42"/>
        <v>4.1642722150800095E-2</v>
      </c>
      <c r="G88" s="87">
        <f t="shared" si="42"/>
        <v>6.5373254378787674E-2</v>
      </c>
      <c r="H88" s="86">
        <f t="shared" si="42"/>
        <v>5.3323500716393565E-2</v>
      </c>
      <c r="I88" s="87">
        <f t="shared" si="42"/>
        <v>7.9111325601997948E-2</v>
      </c>
      <c r="J88" s="86">
        <f t="shared" si="42"/>
        <v>4.7246902573246839E-2</v>
      </c>
      <c r="K88" s="87">
        <f t="shared" si="42"/>
        <v>3.1292684125190387E-2</v>
      </c>
      <c r="L88" s="86">
        <f t="shared" si="42"/>
        <v>6.5683524834886459E-2</v>
      </c>
      <c r="M88" s="87">
        <f t="shared" si="42"/>
        <v>3.6848436246992786E-2</v>
      </c>
      <c r="N88" s="86">
        <f t="shared" si="42"/>
        <v>5.8274145361036429E-2</v>
      </c>
      <c r="O88" s="87">
        <f t="shared" si="42"/>
        <v>5.377602414019636E-2</v>
      </c>
      <c r="P88" s="86">
        <f t="shared" si="42"/>
        <v>5.1032082230870149E-2</v>
      </c>
      <c r="Q88" s="87">
        <f t="shared" si="42"/>
        <v>7.3218815230956705E-2</v>
      </c>
      <c r="R88" s="86">
        <f t="shared" si="42"/>
        <v>4.7211838386799904E-2</v>
      </c>
      <c r="S88" s="87">
        <f t="shared" si="42"/>
        <v>6.2726177922638168E-2</v>
      </c>
      <c r="T88" s="86">
        <f t="shared" si="42"/>
        <v>6.7113516860067668E-2</v>
      </c>
      <c r="U88" s="87">
        <f t="shared" si="42"/>
        <v>3.7410627486400207E-2</v>
      </c>
      <c r="V88" s="86">
        <f t="shared" si="42"/>
        <v>9.3473394577612459E-2</v>
      </c>
      <c r="W88" s="87">
        <f t="shared" si="42"/>
        <v>4.3519199830387989E-2</v>
      </c>
      <c r="X88" s="86">
        <f t="shared" si="42"/>
        <v>6.1887262496436675E-2</v>
      </c>
      <c r="Y88" s="87">
        <f t="shared" si="42"/>
        <v>5.4206082874660777E-2</v>
      </c>
      <c r="Z88" s="86">
        <f t="shared" si="42"/>
        <v>4.9140188677053498E-2</v>
      </c>
      <c r="AA88" s="86">
        <f t="shared" si="42"/>
        <v>7.0505725479323156E-2</v>
      </c>
      <c r="AB88" s="106">
        <f t="shared" si="42"/>
        <v>5.3500301691717655E-2</v>
      </c>
      <c r="AC88" s="107">
        <f t="shared" si="42"/>
        <v>6.4592563514582951E-2</v>
      </c>
      <c r="AD88" s="18"/>
      <c r="AE88" s="18"/>
    </row>
    <row r="89" spans="1:31">
      <c r="A89" s="92" t="s">
        <v>34</v>
      </c>
      <c r="B89" s="86">
        <f>B25/B31</f>
        <v>7.305017416879455E-3</v>
      </c>
      <c r="C89" s="87">
        <f t="shared" ref="C89:AC89" si="43">C25/C31</f>
        <v>6.0240703394986425E-2</v>
      </c>
      <c r="D89" s="86">
        <f t="shared" si="43"/>
        <v>8.5367804590381971E-3</v>
      </c>
      <c r="E89" s="87">
        <f t="shared" si="43"/>
        <v>5.5917976618605321E-2</v>
      </c>
      <c r="F89" s="86">
        <f t="shared" si="43"/>
        <v>1.0344030854360075E-2</v>
      </c>
      <c r="G89" s="87">
        <f t="shared" si="43"/>
        <v>4.7724047391217925E-2</v>
      </c>
      <c r="H89" s="86">
        <f t="shared" si="43"/>
        <v>1.8178712223923817E-2</v>
      </c>
      <c r="I89" s="87">
        <f t="shared" si="43"/>
        <v>5.276077909077654E-2</v>
      </c>
      <c r="J89" s="86">
        <f t="shared" si="43"/>
        <v>2.4299812463491867E-2</v>
      </c>
      <c r="K89" s="87">
        <f t="shared" si="43"/>
        <v>1.9392718518154571E-2</v>
      </c>
      <c r="L89" s="86">
        <f t="shared" si="43"/>
        <v>3.3710951131560918E-2</v>
      </c>
      <c r="M89" s="87">
        <f t="shared" si="43"/>
        <v>2.2492314889067094E-2</v>
      </c>
      <c r="N89" s="86">
        <f t="shared" si="43"/>
        <v>3.4990596557646567E-2</v>
      </c>
      <c r="O89" s="87">
        <f t="shared" si="43"/>
        <v>3.7361454036993806E-2</v>
      </c>
      <c r="P89" s="86">
        <f t="shared" si="43"/>
        <v>3.451390760070145E-2</v>
      </c>
      <c r="Q89" s="87">
        <f t="shared" si="43"/>
        <v>5.2810614399681918E-2</v>
      </c>
      <c r="R89" s="86">
        <f t="shared" si="43"/>
        <v>3.1858421494132115E-2</v>
      </c>
      <c r="S89" s="87">
        <f t="shared" si="43"/>
        <v>4.3429156880602025E-2</v>
      </c>
      <c r="T89" s="86">
        <f t="shared" si="43"/>
        <v>5.1966757097222163E-2</v>
      </c>
      <c r="U89" s="87">
        <f t="shared" si="43"/>
        <v>2.6661794413916258E-2</v>
      </c>
      <c r="V89" s="86">
        <f t="shared" si="43"/>
        <v>8.5720313938348197E-2</v>
      </c>
      <c r="W89" s="87">
        <f t="shared" si="43"/>
        <v>3.3862539441028648E-2</v>
      </c>
      <c r="X89" s="86">
        <f t="shared" si="43"/>
        <v>3.9026188912162411E-2</v>
      </c>
      <c r="Y89" s="87">
        <f t="shared" si="43"/>
        <v>4.6635207779284052E-2</v>
      </c>
      <c r="Z89" s="86">
        <f t="shared" si="43"/>
        <v>3.2848755038637621E-2</v>
      </c>
      <c r="AA89" s="86">
        <f t="shared" si="43"/>
        <v>5.3490407637610232E-2</v>
      </c>
      <c r="AB89" s="106">
        <f t="shared" si="43"/>
        <v>2.9431487958132E-2</v>
      </c>
      <c r="AC89" s="107">
        <f t="shared" si="43"/>
        <v>4.5597556584993176E-2</v>
      </c>
      <c r="AD89" s="18"/>
      <c r="AE89" s="18"/>
    </row>
    <row r="90" spans="1:31">
      <c r="A90" s="91" t="s">
        <v>35</v>
      </c>
      <c r="B90" s="86">
        <f>B26/B31</f>
        <v>1.0768756164321084E-5</v>
      </c>
      <c r="C90" s="87">
        <f t="shared" ref="C90:AC90" si="44">C26/C31</f>
        <v>3.8987938064840237E-2</v>
      </c>
      <c r="D90" s="86">
        <f t="shared" si="44"/>
        <v>2.1487027795117269E-4</v>
      </c>
      <c r="E90" s="87">
        <f t="shared" si="44"/>
        <v>3.1610714193312316E-2</v>
      </c>
      <c r="F90" s="86">
        <f t="shared" si="44"/>
        <v>3.7027601855527185E-4</v>
      </c>
      <c r="G90" s="87">
        <f t="shared" si="44"/>
        <v>2.4093155269568754E-2</v>
      </c>
      <c r="H90" s="86">
        <f t="shared" si="44"/>
        <v>8.4571733792723465E-4</v>
      </c>
      <c r="I90" s="87">
        <f t="shared" si="44"/>
        <v>2.4689568495305691E-2</v>
      </c>
      <c r="J90" s="86">
        <f t="shared" si="44"/>
        <v>4.7714206659083226E-3</v>
      </c>
      <c r="K90" s="87">
        <f t="shared" si="44"/>
        <v>8.9077777231857704E-3</v>
      </c>
      <c r="L90" s="86">
        <f t="shared" si="44"/>
        <v>5.4025410037352494E-3</v>
      </c>
      <c r="M90" s="87">
        <f t="shared" si="44"/>
        <v>4.6261026463512434E-3</v>
      </c>
      <c r="N90" s="86">
        <f t="shared" si="44"/>
        <v>5.0314875933034978E-3</v>
      </c>
      <c r="O90" s="87">
        <f t="shared" si="44"/>
        <v>6.4097284027009056E-3</v>
      </c>
      <c r="P90" s="86">
        <f t="shared" si="44"/>
        <v>7.0697522384235842E-3</v>
      </c>
      <c r="Q90" s="87">
        <f t="shared" si="44"/>
        <v>7.1751751456939749E-3</v>
      </c>
      <c r="R90" s="86">
        <f t="shared" si="44"/>
        <v>4.4255499360681509E-3</v>
      </c>
      <c r="S90" s="87">
        <f t="shared" si="44"/>
        <v>3.7102166514882805E-3</v>
      </c>
      <c r="T90" s="86">
        <f t="shared" si="44"/>
        <v>5.5333181421465148E-3</v>
      </c>
      <c r="U90" s="87">
        <f t="shared" si="44"/>
        <v>7.5496935307055345E-4</v>
      </c>
      <c r="V90" s="86">
        <f t="shared" si="44"/>
        <v>4.0954763339561811E-3</v>
      </c>
      <c r="W90" s="87">
        <f t="shared" si="44"/>
        <v>1.0787822855218687E-3</v>
      </c>
      <c r="X90" s="86">
        <f t="shared" si="44"/>
        <v>3.5602295402996915E-3</v>
      </c>
      <c r="Y90" s="87">
        <f t="shared" si="44"/>
        <v>1.118593091391278E-3</v>
      </c>
      <c r="Z90" s="86">
        <f t="shared" si="44"/>
        <v>4.1496560883779945E-4</v>
      </c>
      <c r="AA90" s="86">
        <f t="shared" si="44"/>
        <v>2.6900056115522764E-3</v>
      </c>
      <c r="AB90" s="106">
        <f t="shared" si="44"/>
        <v>2.2907383205664445E-3</v>
      </c>
      <c r="AC90" s="107">
        <f t="shared" si="44"/>
        <v>1.2743027760010819E-2</v>
      </c>
      <c r="AD90" s="18"/>
      <c r="AE90" s="18"/>
    </row>
    <row r="91" spans="1:31">
      <c r="A91" s="92" t="s">
        <v>36</v>
      </c>
      <c r="B91" s="86">
        <f>B27/B31</f>
        <v>0</v>
      </c>
      <c r="C91" s="87">
        <f t="shared" ref="C91:AC91" si="45">C27/C31</f>
        <v>1.0294388631700746E-5</v>
      </c>
      <c r="D91" s="86">
        <f t="shared" si="45"/>
        <v>1.5683961894246182E-6</v>
      </c>
      <c r="E91" s="87">
        <f t="shared" si="45"/>
        <v>2.032843356483107E-5</v>
      </c>
      <c r="F91" s="86">
        <f t="shared" si="45"/>
        <v>0</v>
      </c>
      <c r="G91" s="87">
        <f t="shared" si="45"/>
        <v>0</v>
      </c>
      <c r="H91" s="86">
        <f t="shared" si="45"/>
        <v>0</v>
      </c>
      <c r="I91" s="87">
        <f t="shared" si="45"/>
        <v>0</v>
      </c>
      <c r="J91" s="86">
        <f t="shared" si="45"/>
        <v>0</v>
      </c>
      <c r="K91" s="87">
        <f t="shared" si="45"/>
        <v>0</v>
      </c>
      <c r="L91" s="86">
        <f t="shared" si="45"/>
        <v>0</v>
      </c>
      <c r="M91" s="87">
        <f t="shared" si="45"/>
        <v>1.0191125367548784E-4</v>
      </c>
      <c r="N91" s="86">
        <f t="shared" si="45"/>
        <v>0</v>
      </c>
      <c r="O91" s="87">
        <f t="shared" si="45"/>
        <v>0</v>
      </c>
      <c r="P91" s="86">
        <f t="shared" si="45"/>
        <v>0</v>
      </c>
      <c r="Q91" s="87">
        <f t="shared" si="45"/>
        <v>0</v>
      </c>
      <c r="R91" s="86">
        <f t="shared" si="45"/>
        <v>0</v>
      </c>
      <c r="S91" s="87">
        <f t="shared" si="45"/>
        <v>0</v>
      </c>
      <c r="T91" s="86">
        <f t="shared" si="45"/>
        <v>0</v>
      </c>
      <c r="U91" s="87">
        <f t="shared" si="45"/>
        <v>0</v>
      </c>
      <c r="V91" s="86">
        <f t="shared" si="45"/>
        <v>0</v>
      </c>
      <c r="W91" s="87">
        <f t="shared" si="45"/>
        <v>0</v>
      </c>
      <c r="X91" s="86">
        <f t="shared" si="45"/>
        <v>0</v>
      </c>
      <c r="Y91" s="87">
        <f t="shared" si="45"/>
        <v>0</v>
      </c>
      <c r="Z91" s="86">
        <f t="shared" si="45"/>
        <v>0</v>
      </c>
      <c r="AA91" s="86">
        <f t="shared" si="45"/>
        <v>0</v>
      </c>
      <c r="AB91" s="106">
        <f t="shared" si="45"/>
        <v>1.1391040878003205E-7</v>
      </c>
      <c r="AC91" s="107">
        <f t="shared" si="45"/>
        <v>9.3573711264620176E-6</v>
      </c>
      <c r="AD91" s="18"/>
      <c r="AE91" s="18"/>
    </row>
    <row r="92" spans="1:31">
      <c r="A92" s="91" t="s">
        <v>37</v>
      </c>
      <c r="B92" s="86">
        <f>B28/B31</f>
        <v>0</v>
      </c>
      <c r="C92" s="87">
        <f t="shared" ref="C92:AC92" si="46">C28/C31</f>
        <v>0</v>
      </c>
      <c r="D92" s="86">
        <f t="shared" si="46"/>
        <v>0</v>
      </c>
      <c r="E92" s="87">
        <f t="shared" si="46"/>
        <v>0</v>
      </c>
      <c r="F92" s="86">
        <f t="shared" si="46"/>
        <v>0</v>
      </c>
      <c r="G92" s="87">
        <f t="shared" si="46"/>
        <v>0</v>
      </c>
      <c r="H92" s="86">
        <f t="shared" si="46"/>
        <v>0</v>
      </c>
      <c r="I92" s="87">
        <f t="shared" si="46"/>
        <v>0</v>
      </c>
      <c r="J92" s="86">
        <f t="shared" si="46"/>
        <v>0</v>
      </c>
      <c r="K92" s="87">
        <f t="shared" si="46"/>
        <v>0</v>
      </c>
      <c r="L92" s="86">
        <f t="shared" si="46"/>
        <v>0</v>
      </c>
      <c r="M92" s="87">
        <f t="shared" si="46"/>
        <v>0</v>
      </c>
      <c r="N92" s="86">
        <f t="shared" si="46"/>
        <v>0</v>
      </c>
      <c r="O92" s="87">
        <f t="shared" si="46"/>
        <v>0</v>
      </c>
      <c r="P92" s="86">
        <f t="shared" si="46"/>
        <v>0</v>
      </c>
      <c r="Q92" s="87">
        <f t="shared" si="46"/>
        <v>0</v>
      </c>
      <c r="R92" s="86">
        <f t="shared" si="46"/>
        <v>0</v>
      </c>
      <c r="S92" s="87">
        <f t="shared" si="46"/>
        <v>0</v>
      </c>
      <c r="T92" s="86">
        <f t="shared" si="46"/>
        <v>0</v>
      </c>
      <c r="U92" s="87">
        <f t="shared" si="46"/>
        <v>0</v>
      </c>
      <c r="V92" s="86">
        <f t="shared" si="46"/>
        <v>0</v>
      </c>
      <c r="W92" s="87">
        <f t="shared" si="46"/>
        <v>0</v>
      </c>
      <c r="X92" s="86">
        <f t="shared" si="46"/>
        <v>0</v>
      </c>
      <c r="Y92" s="87">
        <f t="shared" si="46"/>
        <v>0</v>
      </c>
      <c r="Z92" s="86">
        <f t="shared" si="46"/>
        <v>0</v>
      </c>
      <c r="AA92" s="86">
        <f t="shared" si="46"/>
        <v>0</v>
      </c>
      <c r="AB92" s="106">
        <f t="shared" si="46"/>
        <v>0</v>
      </c>
      <c r="AC92" s="107">
        <f t="shared" si="46"/>
        <v>0</v>
      </c>
      <c r="AD92" s="18"/>
      <c r="AE92" s="18"/>
    </row>
    <row r="93" spans="1:31">
      <c r="A93" s="92" t="s">
        <v>38</v>
      </c>
      <c r="B93" s="86"/>
      <c r="C93" s="87"/>
      <c r="D93" s="86"/>
      <c r="E93" s="87"/>
      <c r="F93" s="86"/>
      <c r="G93" s="87"/>
      <c r="H93" s="86"/>
      <c r="I93" s="87"/>
      <c r="J93" s="86"/>
      <c r="K93" s="87"/>
      <c r="L93" s="86"/>
      <c r="M93" s="87"/>
      <c r="N93" s="86"/>
      <c r="O93" s="87"/>
      <c r="P93" s="86"/>
      <c r="Q93" s="87"/>
      <c r="R93" s="86"/>
      <c r="S93" s="87"/>
      <c r="T93" s="86"/>
      <c r="U93" s="87"/>
      <c r="V93" s="86"/>
      <c r="W93" s="87"/>
      <c r="X93" s="86"/>
      <c r="Y93" s="87"/>
      <c r="Z93" s="86"/>
      <c r="AA93" s="86"/>
      <c r="AB93" s="106">
        <f>AB29/AB31</f>
        <v>0</v>
      </c>
      <c r="AC93" s="107">
        <f>AC29/AC31</f>
        <v>0</v>
      </c>
      <c r="AD93" s="18"/>
      <c r="AE93" s="18"/>
    </row>
    <row r="94" spans="1:31" ht="14" thickBot="1">
      <c r="A94" s="91" t="s">
        <v>39</v>
      </c>
      <c r="B94" s="88"/>
      <c r="C94" s="89"/>
      <c r="D94" s="88"/>
      <c r="E94" s="89"/>
      <c r="F94" s="88"/>
      <c r="G94" s="89"/>
      <c r="H94" s="88"/>
      <c r="I94" s="89"/>
      <c r="J94" s="88"/>
      <c r="K94" s="89"/>
      <c r="L94" s="88"/>
      <c r="M94" s="89"/>
      <c r="N94" s="88"/>
      <c r="O94" s="89"/>
      <c r="P94" s="88"/>
      <c r="Q94" s="89"/>
      <c r="R94" s="88"/>
      <c r="S94" s="89"/>
      <c r="T94" s="88"/>
      <c r="U94" s="89"/>
      <c r="V94" s="88"/>
      <c r="W94" s="89"/>
      <c r="X94" s="88"/>
      <c r="Y94" s="89"/>
      <c r="Z94" s="88"/>
      <c r="AA94" s="88"/>
      <c r="AB94" s="108">
        <f>AB30/AB31</f>
        <v>0</v>
      </c>
      <c r="AC94" s="109">
        <f>AC30/AC31</f>
        <v>0</v>
      </c>
      <c r="AD94" s="18"/>
      <c r="AE94" s="18"/>
    </row>
    <row r="95" spans="1:31" ht="15" thickTop="1" thickBot="1">
      <c r="A95" s="9" t="s">
        <v>13</v>
      </c>
      <c r="B95" s="82">
        <f>SUM(B71:B94)</f>
        <v>1</v>
      </c>
      <c r="C95" s="83">
        <f t="shared" ref="C95:AC95" si="47">SUM(C71:C94)</f>
        <v>0.99999999999999989</v>
      </c>
      <c r="D95" s="82">
        <f t="shared" si="47"/>
        <v>1</v>
      </c>
      <c r="E95" s="83">
        <f t="shared" si="47"/>
        <v>0.99999999999999978</v>
      </c>
      <c r="F95" s="82">
        <f t="shared" si="47"/>
        <v>1</v>
      </c>
      <c r="G95" s="83">
        <f t="shared" si="47"/>
        <v>1.0000000000000002</v>
      </c>
      <c r="H95" s="82">
        <f t="shared" si="47"/>
        <v>1</v>
      </c>
      <c r="I95" s="83">
        <f t="shared" si="47"/>
        <v>0.99999999999999989</v>
      </c>
      <c r="J95" s="82">
        <f t="shared" si="47"/>
        <v>0.99999999999999989</v>
      </c>
      <c r="K95" s="82">
        <f t="shared" si="47"/>
        <v>0.99999999999999989</v>
      </c>
      <c r="L95" s="82">
        <f t="shared" si="47"/>
        <v>1</v>
      </c>
      <c r="M95" s="83">
        <f t="shared" si="47"/>
        <v>1</v>
      </c>
      <c r="N95" s="82">
        <f t="shared" si="47"/>
        <v>1</v>
      </c>
      <c r="O95" s="83">
        <f t="shared" si="47"/>
        <v>0.99999999999999989</v>
      </c>
      <c r="P95" s="82">
        <f t="shared" si="47"/>
        <v>1</v>
      </c>
      <c r="Q95" s="83">
        <f t="shared" si="47"/>
        <v>1.0000000000000002</v>
      </c>
      <c r="R95" s="82">
        <f t="shared" si="47"/>
        <v>1</v>
      </c>
      <c r="S95" s="83">
        <f t="shared" si="47"/>
        <v>0.99999999999999978</v>
      </c>
      <c r="T95" s="82">
        <f t="shared" si="47"/>
        <v>1</v>
      </c>
      <c r="U95" s="83">
        <f t="shared" si="47"/>
        <v>1.0000000000000002</v>
      </c>
      <c r="V95" s="82">
        <f t="shared" si="47"/>
        <v>1</v>
      </c>
      <c r="W95" s="83">
        <f t="shared" si="47"/>
        <v>0.99999999999999989</v>
      </c>
      <c r="X95" s="82">
        <f t="shared" si="47"/>
        <v>1</v>
      </c>
      <c r="Y95" s="83">
        <f t="shared" si="47"/>
        <v>0.99999999999999989</v>
      </c>
      <c r="Z95" s="82">
        <f t="shared" si="47"/>
        <v>1</v>
      </c>
      <c r="AA95" s="82">
        <f t="shared" si="47"/>
        <v>1</v>
      </c>
      <c r="AB95" s="82">
        <f t="shared" si="47"/>
        <v>0.99999999999999989</v>
      </c>
      <c r="AC95" s="84">
        <f t="shared" si="47"/>
        <v>1</v>
      </c>
      <c r="AD95" s="85"/>
    </row>
    <row r="96" spans="1:31" ht="14" thickTop="1">
      <c r="B96" s="2"/>
    </row>
  </sheetData>
  <sheetProtection password="E491" sheet="1" objects="1" scenarios="1"/>
  <mergeCells count="47">
    <mergeCell ref="AB37:AC37"/>
    <mergeCell ref="R37:S37"/>
    <mergeCell ref="T37:U37"/>
    <mergeCell ref="V37:W37"/>
    <mergeCell ref="X37:Y37"/>
    <mergeCell ref="Z37:AA37"/>
    <mergeCell ref="H37:I37"/>
    <mergeCell ref="J37:K37"/>
    <mergeCell ref="L37:M37"/>
    <mergeCell ref="N37:O37"/>
    <mergeCell ref="P37:Q37"/>
    <mergeCell ref="F5:G5"/>
    <mergeCell ref="A37:A38"/>
    <mergeCell ref="B37:C37"/>
    <mergeCell ref="D37:E37"/>
    <mergeCell ref="F37:G37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0" type="noConversion"/>
  <pageMargins left="0.75000000000000011" right="0.75000000000000011" top="1" bottom="1" header="0.5" footer="0.5"/>
  <pageSetup paperSize="9"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E96"/>
  <sheetViews>
    <sheetView zoomScale="90" zoomScaleNormal="90" zoomScalePageLayoutView="90" workbookViewId="0">
      <selection activeCell="T65" sqref="T65"/>
    </sheetView>
  </sheetViews>
  <sheetFormatPr baseColWidth="10" defaultColWidth="8.83203125" defaultRowHeight="13"/>
  <cols>
    <col min="1" max="1" width="12" style="93" customWidth="1"/>
    <col min="2" max="2" width="9.33203125" customWidth="1"/>
    <col min="3" max="3" width="8.5" customWidth="1"/>
    <col min="4" max="4" width="7.6640625" customWidth="1"/>
    <col min="5" max="5" width="8" customWidth="1"/>
    <col min="6" max="6" width="7.6640625" customWidth="1"/>
    <col min="7" max="7" width="8" customWidth="1"/>
    <col min="8" max="9" width="8.83203125" customWidth="1"/>
    <col min="10" max="10" width="7.6640625" customWidth="1"/>
    <col min="11" max="11" width="8" customWidth="1"/>
    <col min="12" max="12" width="7.6640625" customWidth="1"/>
    <col min="13" max="13" width="8" customWidth="1"/>
    <col min="14" max="14" width="8.83203125" customWidth="1"/>
    <col min="15" max="15" width="9.33203125" customWidth="1"/>
    <col min="16" max="18" width="8" customWidth="1"/>
    <col min="19" max="19" width="7.5" customWidth="1"/>
    <col min="20" max="20" width="8" customWidth="1"/>
    <col min="21" max="21" width="7.6640625" customWidth="1"/>
    <col min="22" max="22" width="9.33203125" customWidth="1"/>
    <col min="23" max="23" width="8.5" customWidth="1"/>
    <col min="24" max="25" width="8" customWidth="1"/>
    <col min="26" max="26" width="9.33203125" customWidth="1"/>
    <col min="27" max="27" width="8.83203125" customWidth="1"/>
    <col min="28" max="28" width="9.83203125" style="93" customWidth="1"/>
    <col min="29" max="29" width="10.33203125" style="93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22" t="s">
        <v>45</v>
      </c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 t="s">
        <v>45</v>
      </c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</row>
    <row r="3" spans="1:2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15" t="s">
        <v>0</v>
      </c>
      <c r="B5" s="324" t="s">
        <v>1</v>
      </c>
      <c r="C5" s="310"/>
      <c r="D5" s="309" t="s">
        <v>2</v>
      </c>
      <c r="E5" s="310"/>
      <c r="F5" s="309" t="s">
        <v>3</v>
      </c>
      <c r="G5" s="310"/>
      <c r="H5" s="309" t="s">
        <v>4</v>
      </c>
      <c r="I5" s="310"/>
      <c r="J5" s="309" t="s">
        <v>5</v>
      </c>
      <c r="K5" s="310"/>
      <c r="L5" s="309" t="s">
        <v>6</v>
      </c>
      <c r="M5" s="310"/>
      <c r="N5" s="309" t="s">
        <v>7</v>
      </c>
      <c r="O5" s="310"/>
      <c r="P5" s="325" t="s">
        <v>8</v>
      </c>
      <c r="Q5" s="310"/>
      <c r="R5" s="309" t="s">
        <v>9</v>
      </c>
      <c r="S5" s="310"/>
      <c r="T5" s="309" t="s">
        <v>10</v>
      </c>
      <c r="U5" s="310"/>
      <c r="V5" s="326" t="s">
        <v>11</v>
      </c>
      <c r="W5" s="327"/>
      <c r="X5" s="309" t="s">
        <v>12</v>
      </c>
      <c r="Y5" s="310"/>
      <c r="Z5" s="309" t="s">
        <v>40</v>
      </c>
      <c r="AA5" s="310"/>
      <c r="AB5" s="309" t="s">
        <v>41</v>
      </c>
      <c r="AC5" s="310"/>
    </row>
    <row r="6" spans="1:29" ht="15" thickTop="1" thickBot="1">
      <c r="A6" s="316"/>
      <c r="B6" s="33" t="s">
        <v>14</v>
      </c>
      <c r="C6" s="34" t="s">
        <v>15</v>
      </c>
      <c r="D6" s="36" t="s">
        <v>14</v>
      </c>
      <c r="E6" s="37" t="s">
        <v>15</v>
      </c>
      <c r="F6" s="33" t="s">
        <v>14</v>
      </c>
      <c r="G6" s="34" t="s">
        <v>15</v>
      </c>
      <c r="H6" s="36" t="s">
        <v>14</v>
      </c>
      <c r="I6" s="37" t="s">
        <v>15</v>
      </c>
      <c r="J6" s="33" t="s">
        <v>14</v>
      </c>
      <c r="K6" s="34" t="s">
        <v>15</v>
      </c>
      <c r="L6" s="36" t="s">
        <v>14</v>
      </c>
      <c r="M6" s="33" t="s">
        <v>15</v>
      </c>
      <c r="N6" s="38" t="s">
        <v>14</v>
      </c>
      <c r="O6" s="39" t="s">
        <v>15</v>
      </c>
      <c r="P6" s="40" t="s">
        <v>14</v>
      </c>
      <c r="Q6" s="34" t="s">
        <v>15</v>
      </c>
      <c r="R6" s="36" t="s">
        <v>14</v>
      </c>
      <c r="S6" s="37" t="s">
        <v>15</v>
      </c>
      <c r="T6" s="33" t="s">
        <v>14</v>
      </c>
      <c r="U6" s="34" t="s">
        <v>15</v>
      </c>
      <c r="V6" s="36" t="s">
        <v>14</v>
      </c>
      <c r="W6" s="37" t="s">
        <v>15</v>
      </c>
      <c r="X6" s="33" t="s">
        <v>14</v>
      </c>
      <c r="Y6" s="34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>
      <c r="A7" s="94" t="s">
        <v>16</v>
      </c>
      <c r="B7" s="35">
        <f>Monthly!B7-(Saturdays!B7+'Sundays &amp; Holidays'!B7)</f>
        <v>0</v>
      </c>
      <c r="C7" s="42">
        <f>Monthly!C7-(Saturdays!C7+'Sundays &amp; Holidays'!C7)</f>
        <v>0</v>
      </c>
      <c r="D7" s="35">
        <f>Monthly!D7-(Saturdays!D7+'Sundays &amp; Holidays'!D7)</f>
        <v>0</v>
      </c>
      <c r="E7" s="42">
        <f>Monthly!E7-(Saturdays!E7+'Sundays &amp; Holidays'!E7)</f>
        <v>0</v>
      </c>
      <c r="F7" s="35">
        <f>Monthly!F7-(Saturdays!F7+'Sundays &amp; Holidays'!F7)</f>
        <v>0</v>
      </c>
      <c r="G7" s="42">
        <f>Monthly!G7-(Saturdays!G7+'Sundays &amp; Holidays'!G7)</f>
        <v>0</v>
      </c>
      <c r="H7" s="35">
        <f>Monthly!H7-(Saturdays!H7+'Sundays &amp; Holidays'!H7)</f>
        <v>0</v>
      </c>
      <c r="I7" s="42">
        <f>Monthly!I7-(Saturdays!I7+'Sundays &amp; Holidays'!I7)</f>
        <v>0</v>
      </c>
      <c r="J7" s="35">
        <f>Monthly!J7-(Saturdays!J7+'Sundays &amp; Holidays'!J7)</f>
        <v>0</v>
      </c>
      <c r="K7" s="42">
        <f>Monthly!K7-(Saturdays!K7+'Sundays &amp; Holidays'!K7)</f>
        <v>0</v>
      </c>
      <c r="L7" s="35">
        <f>Monthly!L7-(Saturdays!L7+'Sundays &amp; Holidays'!L7)</f>
        <v>0</v>
      </c>
      <c r="M7" s="42">
        <f>Monthly!M7-(Saturdays!M7+'Sundays &amp; Holidays'!M7)</f>
        <v>0</v>
      </c>
      <c r="N7" s="35">
        <f>Monthly!N7-(Saturdays!N7+'Sundays &amp; Holidays'!N7)</f>
        <v>0</v>
      </c>
      <c r="O7" s="42">
        <f>Monthly!O7-(Saturdays!O7+'Sundays &amp; Holidays'!O7)</f>
        <v>0</v>
      </c>
      <c r="P7" s="35">
        <f>Monthly!P7-(Saturdays!P7+'Sundays &amp; Holidays'!P7)</f>
        <v>0</v>
      </c>
      <c r="Q7" s="42">
        <f>Monthly!Q7-(Saturdays!Q7+'Sundays &amp; Holidays'!Q7)</f>
        <v>0</v>
      </c>
      <c r="R7" s="35">
        <f>Monthly!R7-(Saturdays!R7+'Sundays &amp; Holidays'!R7)</f>
        <v>0</v>
      </c>
      <c r="S7" s="42">
        <f>Monthly!S7-(Saturdays!S7+'Sundays &amp; Holidays'!S7)</f>
        <v>0</v>
      </c>
      <c r="T7" s="35">
        <f>Monthly!T7-(Saturdays!T7+'Sundays &amp; Holidays'!T7)</f>
        <v>0</v>
      </c>
      <c r="U7" s="42">
        <f>Monthly!U7-(Saturdays!U7+'Sundays &amp; Holidays'!U7)</f>
        <v>0</v>
      </c>
      <c r="V7" s="35">
        <f>Monthly!V7-(Saturdays!V7+'Sundays &amp; Holidays'!V7)</f>
        <v>0</v>
      </c>
      <c r="W7" s="42">
        <f>Monthly!W7-(Saturdays!W7+'Sundays &amp; Holidays'!W7)</f>
        <v>0</v>
      </c>
      <c r="X7" s="35">
        <f>Monthly!X7-(Saturdays!X7+'Sundays &amp; Holidays'!X7)</f>
        <v>0</v>
      </c>
      <c r="Y7" s="42">
        <f>Monthly!Y7-(Saturdays!Y7+'Sundays &amp; Holidays'!Y7)</f>
        <v>0</v>
      </c>
      <c r="Z7" s="35">
        <f>Monthly!Z7-(Saturdays!Z7+'Sundays &amp; Holidays'!Z7)</f>
        <v>0</v>
      </c>
      <c r="AA7" s="42">
        <f>Monthly!AA7-(Saturdays!AA7+'Sundays &amp; Holidays'!AA7)</f>
        <v>0</v>
      </c>
      <c r="AB7" s="112">
        <f>+B7+D7+F7+H7+J7+L7+N7+P7+R7+T7+V7+X7+Z7</f>
        <v>0</v>
      </c>
      <c r="AC7" s="113">
        <f>+C7+E7+G7+I7+K7+M7+O7+Q7+S7+U7+W7+Y7+AA7</f>
        <v>0</v>
      </c>
    </row>
    <row r="8" spans="1:29">
      <c r="A8" s="95" t="s">
        <v>17</v>
      </c>
      <c r="B8" s="3">
        <f>Monthly!B8-(Saturdays!B8+'Sundays &amp; Holidays'!B8)</f>
        <v>13556</v>
      </c>
      <c r="C8" s="32">
        <f>Monthly!C8-(Saturdays!C8+'Sundays &amp; Holidays'!C8)</f>
        <v>4</v>
      </c>
      <c r="D8" s="3">
        <f>Monthly!D8-(Saturdays!D8+'Sundays &amp; Holidays'!D8)</f>
        <v>4180</v>
      </c>
      <c r="E8" s="32">
        <f>Monthly!E8-(Saturdays!E8+'Sundays &amp; Holidays'!E8)</f>
        <v>3</v>
      </c>
      <c r="F8" s="3">
        <f>Monthly!F8-(Saturdays!F8+'Sundays &amp; Holidays'!F8)</f>
        <v>1990</v>
      </c>
      <c r="G8" s="32">
        <f>Monthly!G8-(Saturdays!G8+'Sundays &amp; Holidays'!G8)</f>
        <v>7</v>
      </c>
      <c r="H8" s="3">
        <f>Monthly!H8-(Saturdays!H8+'Sundays &amp; Holidays'!H8)</f>
        <v>5903</v>
      </c>
      <c r="I8" s="32">
        <f>Monthly!I8-(Saturdays!I8+'Sundays &amp; Holidays'!I8)</f>
        <v>237</v>
      </c>
      <c r="J8" s="3">
        <f>Monthly!J8-(Saturdays!J8+'Sundays &amp; Holidays'!J8)</f>
        <v>185</v>
      </c>
      <c r="K8" s="32">
        <f>Monthly!K8-(Saturdays!K8+'Sundays &amp; Holidays'!K8)</f>
        <v>78</v>
      </c>
      <c r="L8" s="3">
        <f>Monthly!L8-(Saturdays!L8+'Sundays &amp; Holidays'!L8)</f>
        <v>145</v>
      </c>
      <c r="M8" s="32">
        <f>Monthly!M8-(Saturdays!M8+'Sundays &amp; Holidays'!M8)</f>
        <v>355</v>
      </c>
      <c r="N8" s="3">
        <f>Monthly!N8-(Saturdays!N8+'Sundays &amp; Holidays'!N8)</f>
        <v>921</v>
      </c>
      <c r="O8" s="32">
        <f>Monthly!O8-(Saturdays!O8+'Sundays &amp; Holidays'!O8)</f>
        <v>403</v>
      </c>
      <c r="P8" s="3">
        <f>Monthly!P8-(Saturdays!P8+'Sundays &amp; Holidays'!P8)</f>
        <v>381</v>
      </c>
      <c r="Q8" s="32">
        <f>Monthly!Q8-(Saturdays!Q8+'Sundays &amp; Holidays'!Q8)</f>
        <v>202</v>
      </c>
      <c r="R8" s="3">
        <f>Monthly!R8-(Saturdays!R8+'Sundays &amp; Holidays'!R8)</f>
        <v>182</v>
      </c>
      <c r="S8" s="32">
        <f>Monthly!S8-(Saturdays!S8+'Sundays &amp; Holidays'!S8)</f>
        <v>263</v>
      </c>
      <c r="T8" s="3">
        <f>Monthly!T8-(Saturdays!T8+'Sundays &amp; Holidays'!T8)</f>
        <v>12</v>
      </c>
      <c r="U8" s="32">
        <f>Monthly!U8-(Saturdays!U8+'Sundays &amp; Holidays'!U8)</f>
        <v>11</v>
      </c>
      <c r="V8" s="3">
        <f>Monthly!V8-(Saturdays!V8+'Sundays &amp; Holidays'!V8)</f>
        <v>60</v>
      </c>
      <c r="W8" s="32">
        <f>Monthly!W8-(Saturdays!W8+'Sundays &amp; Holidays'!W8)</f>
        <v>0</v>
      </c>
      <c r="X8" s="3">
        <f>Monthly!X8-(Saturdays!X8+'Sundays &amp; Holidays'!X8)</f>
        <v>9</v>
      </c>
      <c r="Y8" s="32">
        <f>Monthly!Y8-(Saturdays!Y8+'Sundays &amp; Holidays'!Y8)</f>
        <v>0</v>
      </c>
      <c r="Z8" s="3">
        <f>Monthly!Z8-(Saturdays!Z8+'Sundays &amp; Holidays'!Z8)</f>
        <v>0</v>
      </c>
      <c r="AA8" s="32">
        <f>Monthly!AA8-(Saturdays!AA8+'Sundays &amp; Holidays'!AA8)</f>
        <v>0</v>
      </c>
      <c r="AB8" s="114">
        <f>+B8+D8+F8+H8+J8+L8+N8+P8+R8+T8+V8+X8+Z8</f>
        <v>27524</v>
      </c>
      <c r="AC8" s="19">
        <f>+C8+E8+G8+I8+K8+M8+O8+Q8+S8+U8+W8+Y8+AA8</f>
        <v>1563</v>
      </c>
    </row>
    <row r="9" spans="1:29">
      <c r="A9" s="96" t="s">
        <v>18</v>
      </c>
      <c r="B9" s="3">
        <f>Monthly!B9-(Saturdays!B9+'Sundays &amp; Holidays'!B9)</f>
        <v>71399</v>
      </c>
      <c r="C9" s="32">
        <f>Monthly!C9-(Saturdays!C9+'Sundays &amp; Holidays'!C9)</f>
        <v>291</v>
      </c>
      <c r="D9" s="3">
        <f>Monthly!D9-(Saturdays!D9+'Sundays &amp; Holidays'!D9)</f>
        <v>26009</v>
      </c>
      <c r="E9" s="32">
        <f>Monthly!E9-(Saturdays!E9+'Sundays &amp; Holidays'!E9)</f>
        <v>1156</v>
      </c>
      <c r="F9" s="3">
        <f>Monthly!F9-(Saturdays!F9+'Sundays &amp; Holidays'!F9)</f>
        <v>11194</v>
      </c>
      <c r="G9" s="32">
        <f>Monthly!G9-(Saturdays!G9+'Sundays &amp; Holidays'!G9)</f>
        <v>472</v>
      </c>
      <c r="H9" s="3">
        <f>Monthly!H9-(Saturdays!H9+'Sundays &amp; Holidays'!H9)</f>
        <v>25924</v>
      </c>
      <c r="I9" s="32">
        <f>Monthly!I9-(Saturdays!I9+'Sundays &amp; Holidays'!I9)</f>
        <v>4992</v>
      </c>
      <c r="J9" s="3">
        <f>Monthly!J9-(Saturdays!J9+'Sundays &amp; Holidays'!J9)</f>
        <v>1929</v>
      </c>
      <c r="K9" s="32">
        <f>Monthly!K9-(Saturdays!K9+'Sundays &amp; Holidays'!K9)</f>
        <v>1766</v>
      </c>
      <c r="L9" s="3">
        <f>Monthly!L9-(Saturdays!L9+'Sundays &amp; Holidays'!L9)</f>
        <v>1856</v>
      </c>
      <c r="M9" s="32">
        <f>Monthly!M9-(Saturdays!M9+'Sundays &amp; Holidays'!M9)</f>
        <v>9807</v>
      </c>
      <c r="N9" s="3">
        <f>Monthly!N9-(Saturdays!N9+'Sundays &amp; Holidays'!N9)</f>
        <v>10921</v>
      </c>
      <c r="O9" s="32">
        <f>Monthly!O9-(Saturdays!O9+'Sundays &amp; Holidays'!O9)</f>
        <v>16789</v>
      </c>
      <c r="P9" s="3">
        <f>Monthly!P9-(Saturdays!P9+'Sundays &amp; Holidays'!P9)</f>
        <v>6488</v>
      </c>
      <c r="Q9" s="32">
        <f>Monthly!Q9-(Saturdays!Q9+'Sundays &amp; Holidays'!Q9)</f>
        <v>8234</v>
      </c>
      <c r="R9" s="3">
        <f>Monthly!R9-(Saturdays!R9+'Sundays &amp; Holidays'!R9)</f>
        <v>9176</v>
      </c>
      <c r="S9" s="32">
        <f>Monthly!S9-(Saturdays!S9+'Sundays &amp; Holidays'!S9)</f>
        <v>9951</v>
      </c>
      <c r="T9" s="3">
        <f>Monthly!T9-(Saturdays!T9+'Sundays &amp; Holidays'!T9)</f>
        <v>1632</v>
      </c>
      <c r="U9" s="32">
        <f>Monthly!U9-(Saturdays!U9+'Sundays &amp; Holidays'!U9)</f>
        <v>7383</v>
      </c>
      <c r="V9" s="3">
        <f>Monthly!V9-(Saturdays!V9+'Sundays &amp; Holidays'!V9)</f>
        <v>5427</v>
      </c>
      <c r="W9" s="32">
        <f>Monthly!W9-(Saturdays!W9+'Sundays &amp; Holidays'!W9)</f>
        <v>15563</v>
      </c>
      <c r="X9" s="3">
        <f>Monthly!X9-(Saturdays!X9+'Sundays &amp; Holidays'!X9)</f>
        <v>7950</v>
      </c>
      <c r="Y9" s="32">
        <f>Monthly!Y9-(Saturdays!Y9+'Sundays &amp; Holidays'!Y9)</f>
        <v>9825</v>
      </c>
      <c r="Z9" s="3">
        <f>Monthly!Z9-(Saturdays!Z9+'Sundays &amp; Holidays'!Z9)</f>
        <v>26240</v>
      </c>
      <c r="AA9" s="32">
        <f>Monthly!AA9-(Saturdays!AA9+'Sundays &amp; Holidays'!AA9)</f>
        <v>14054</v>
      </c>
      <c r="AB9" s="114">
        <f t="shared" ref="AB9:AC30" si="0">+B9+D9+F9+H9+J9+L9+N9+P9+R9+T9+V9+X9+Z9</f>
        <v>206145</v>
      </c>
      <c r="AC9" s="19">
        <f t="shared" si="0"/>
        <v>100283</v>
      </c>
    </row>
    <row r="10" spans="1:29">
      <c r="A10" s="95" t="s">
        <v>19</v>
      </c>
      <c r="B10" s="3">
        <f>Monthly!B10-(Saturdays!B10+'Sundays &amp; Holidays'!B10)</f>
        <v>132624</v>
      </c>
      <c r="C10" s="32">
        <f>Monthly!C10-(Saturdays!C10+'Sundays &amp; Holidays'!C10)</f>
        <v>13003</v>
      </c>
      <c r="D10" s="3">
        <f>Monthly!D10-(Saturdays!D10+'Sundays &amp; Holidays'!D10)</f>
        <v>48143</v>
      </c>
      <c r="E10" s="32">
        <f>Monthly!E10-(Saturdays!E10+'Sundays &amp; Holidays'!E10)</f>
        <v>14807</v>
      </c>
      <c r="F10" s="3">
        <f>Monthly!F10-(Saturdays!F10+'Sundays &amp; Holidays'!F10)</f>
        <v>20617</v>
      </c>
      <c r="G10" s="32">
        <f>Monthly!G10-(Saturdays!G10+'Sundays &amp; Holidays'!G10)</f>
        <v>6833</v>
      </c>
      <c r="H10" s="3">
        <f>Monthly!H10-(Saturdays!H10+'Sundays &amp; Holidays'!H10)</f>
        <v>25455</v>
      </c>
      <c r="I10" s="32">
        <f>Monthly!I10-(Saturdays!I10+'Sundays &amp; Holidays'!I10)</f>
        <v>22904</v>
      </c>
      <c r="J10" s="3">
        <f>Monthly!J10-(Saturdays!J10+'Sundays &amp; Holidays'!J10)</f>
        <v>5314</v>
      </c>
      <c r="K10" s="32">
        <f>Monthly!K10-(Saturdays!K10+'Sundays &amp; Holidays'!K10)</f>
        <v>8485</v>
      </c>
      <c r="L10" s="3">
        <f>Monthly!L10-(Saturdays!L10+'Sundays &amp; Holidays'!L10)</f>
        <v>7181</v>
      </c>
      <c r="M10" s="32">
        <f>Monthly!M10-(Saturdays!M10+'Sundays &amp; Holidays'!M10)</f>
        <v>25686</v>
      </c>
      <c r="N10" s="3">
        <f>Monthly!N10-(Saturdays!N10+'Sundays &amp; Holidays'!N10)</f>
        <v>27244</v>
      </c>
      <c r="O10" s="32">
        <f>Monthly!O10-(Saturdays!O10+'Sundays &amp; Holidays'!O10)</f>
        <v>40155</v>
      </c>
      <c r="P10" s="3">
        <f>Monthly!P10-(Saturdays!P10+'Sundays &amp; Holidays'!P10)</f>
        <v>21882</v>
      </c>
      <c r="Q10" s="32">
        <f>Monthly!Q10-(Saturdays!Q10+'Sundays &amp; Holidays'!Q10)</f>
        <v>19889</v>
      </c>
      <c r="R10" s="3">
        <f>Monthly!R10-(Saturdays!R10+'Sundays &amp; Holidays'!R10)</f>
        <v>26536</v>
      </c>
      <c r="S10" s="32">
        <f>Monthly!S10-(Saturdays!S10+'Sundays &amp; Holidays'!S10)</f>
        <v>26320</v>
      </c>
      <c r="T10" s="3">
        <f>Monthly!T10-(Saturdays!T10+'Sundays &amp; Holidays'!T10)</f>
        <v>5447</v>
      </c>
      <c r="U10" s="32">
        <f>Monthly!U10-(Saturdays!U10+'Sundays &amp; Holidays'!U10)</f>
        <v>20528</v>
      </c>
      <c r="V10" s="3">
        <f>Monthly!V10-(Saturdays!V10+'Sundays &amp; Holidays'!V10)</f>
        <v>16077</v>
      </c>
      <c r="W10" s="32">
        <f>Monthly!W10-(Saturdays!W10+'Sundays &amp; Holidays'!W10)</f>
        <v>40536</v>
      </c>
      <c r="X10" s="3">
        <f>Monthly!X10-(Saturdays!X10+'Sundays &amp; Holidays'!X10)</f>
        <v>23436</v>
      </c>
      <c r="Y10" s="32">
        <f>Monthly!Y10-(Saturdays!Y10+'Sundays &amp; Holidays'!Y10)</f>
        <v>25788</v>
      </c>
      <c r="Z10" s="3">
        <f>Monthly!Z10-(Saturdays!Z10+'Sundays &amp; Holidays'!Z10)</f>
        <v>71665</v>
      </c>
      <c r="AA10" s="32">
        <f>Monthly!AA10-(Saturdays!AA10+'Sundays &amp; Holidays'!AA10)</f>
        <v>36939</v>
      </c>
      <c r="AB10" s="114">
        <f t="shared" si="0"/>
        <v>431621</v>
      </c>
      <c r="AC10" s="19">
        <f t="shared" si="0"/>
        <v>301873</v>
      </c>
    </row>
    <row r="11" spans="1:29">
      <c r="A11" s="96" t="s">
        <v>20</v>
      </c>
      <c r="B11" s="3">
        <f>Monthly!B11-(Saturdays!B11+'Sundays &amp; Holidays'!B11)</f>
        <v>118939</v>
      </c>
      <c r="C11" s="32">
        <f>Monthly!C11-(Saturdays!C11+'Sundays &amp; Holidays'!C11)</f>
        <v>21396</v>
      </c>
      <c r="D11" s="3">
        <f>Monthly!D11-(Saturdays!D11+'Sundays &amp; Holidays'!D11)</f>
        <v>36241</v>
      </c>
      <c r="E11" s="32">
        <f>Monthly!E11-(Saturdays!E11+'Sundays &amp; Holidays'!E11)</f>
        <v>26365</v>
      </c>
      <c r="F11" s="3">
        <f>Monthly!F11-(Saturdays!F11+'Sundays &amp; Holidays'!F11)</f>
        <v>19044</v>
      </c>
      <c r="G11" s="32">
        <f>Monthly!G11-(Saturdays!G11+'Sundays &amp; Holidays'!G11)</f>
        <v>13710</v>
      </c>
      <c r="H11" s="3">
        <f>Monthly!H11-(Saturdays!H11+'Sundays &amp; Holidays'!H11)</f>
        <v>24982</v>
      </c>
      <c r="I11" s="32">
        <f>Monthly!I11-(Saturdays!I11+'Sundays &amp; Holidays'!I11)</f>
        <v>33849</v>
      </c>
      <c r="J11" s="3">
        <f>Monthly!J11-(Saturdays!J11+'Sundays &amp; Holidays'!J11)</f>
        <v>9304</v>
      </c>
      <c r="K11" s="32">
        <f>Monthly!K11-(Saturdays!K11+'Sundays &amp; Holidays'!K11)</f>
        <v>18188</v>
      </c>
      <c r="L11" s="3">
        <f>Monthly!L11-(Saturdays!L11+'Sundays &amp; Holidays'!L11)</f>
        <v>10392</v>
      </c>
      <c r="M11" s="32">
        <f>Monthly!M11-(Saturdays!M11+'Sundays &amp; Holidays'!M11)</f>
        <v>44770</v>
      </c>
      <c r="N11" s="3">
        <f>Monthly!N11-(Saturdays!N11+'Sundays &amp; Holidays'!N11)</f>
        <v>35918</v>
      </c>
      <c r="O11" s="32">
        <f>Monthly!O11-(Saturdays!O11+'Sundays &amp; Holidays'!O11)</f>
        <v>57247</v>
      </c>
      <c r="P11" s="3">
        <f>Monthly!P11-(Saturdays!P11+'Sundays &amp; Holidays'!P11)</f>
        <v>30529</v>
      </c>
      <c r="Q11" s="32">
        <f>Monthly!Q11-(Saturdays!Q11+'Sundays &amp; Holidays'!Q11)</f>
        <v>30463</v>
      </c>
      <c r="R11" s="3">
        <f>Monthly!R11-(Saturdays!R11+'Sundays &amp; Holidays'!R11)</f>
        <v>36657</v>
      </c>
      <c r="S11" s="32">
        <f>Monthly!S11-(Saturdays!S11+'Sundays &amp; Holidays'!S11)</f>
        <v>33896</v>
      </c>
      <c r="T11" s="3">
        <f>Monthly!T11-(Saturdays!T11+'Sundays &amp; Holidays'!T11)</f>
        <v>6914</v>
      </c>
      <c r="U11" s="32">
        <f>Monthly!U11-(Saturdays!U11+'Sundays &amp; Holidays'!U11)</f>
        <v>35741</v>
      </c>
      <c r="V11" s="3">
        <f>Monthly!V11-(Saturdays!V11+'Sundays &amp; Holidays'!V11)</f>
        <v>20675</v>
      </c>
      <c r="W11" s="32">
        <f>Monthly!W11-(Saturdays!W11+'Sundays &amp; Holidays'!W11)</f>
        <v>53091</v>
      </c>
      <c r="X11" s="3">
        <f>Monthly!X11-(Saturdays!X11+'Sundays &amp; Holidays'!X11)</f>
        <v>28576</v>
      </c>
      <c r="Y11" s="32">
        <f>Monthly!Y11-(Saturdays!Y11+'Sundays &amp; Holidays'!Y11)</f>
        <v>33203</v>
      </c>
      <c r="Z11" s="3">
        <f>Monthly!Z11-(Saturdays!Z11+'Sundays &amp; Holidays'!Z11)</f>
        <v>95639</v>
      </c>
      <c r="AA11" s="32">
        <f>Monthly!AA11-(Saturdays!AA11+'Sundays &amp; Holidays'!AA11)</f>
        <v>48663</v>
      </c>
      <c r="AB11" s="114">
        <f t="shared" si="0"/>
        <v>473810</v>
      </c>
      <c r="AC11" s="19">
        <f t="shared" si="0"/>
        <v>450582</v>
      </c>
    </row>
    <row r="12" spans="1:29">
      <c r="A12" s="95" t="s">
        <v>21</v>
      </c>
      <c r="B12" s="3">
        <f>Monthly!B12-(Saturdays!B12+'Sundays &amp; Holidays'!B12)</f>
        <v>112597</v>
      </c>
      <c r="C12" s="32">
        <f>Monthly!C12-(Saturdays!C12+'Sundays &amp; Holidays'!C12)</f>
        <v>22863</v>
      </c>
      <c r="D12" s="3">
        <f>Monthly!D12-(Saturdays!D12+'Sundays &amp; Holidays'!D12)</f>
        <v>33441</v>
      </c>
      <c r="E12" s="32">
        <f>Monthly!E12-(Saturdays!E12+'Sundays &amp; Holidays'!E12)</f>
        <v>27422</v>
      </c>
      <c r="F12" s="3">
        <f>Monthly!F12-(Saturdays!F12+'Sundays &amp; Holidays'!F12)</f>
        <v>16906</v>
      </c>
      <c r="G12" s="32">
        <f>Monthly!G12-(Saturdays!G12+'Sundays &amp; Holidays'!G12)</f>
        <v>13096</v>
      </c>
      <c r="H12" s="3">
        <f>Monthly!H12-(Saturdays!H12+'Sundays &amp; Holidays'!H12)</f>
        <v>23715</v>
      </c>
      <c r="I12" s="32">
        <f>Monthly!I12-(Saturdays!I12+'Sundays &amp; Holidays'!I12)</f>
        <v>38404</v>
      </c>
      <c r="J12" s="3">
        <f>Monthly!J12-(Saturdays!J12+'Sundays &amp; Holidays'!J12)</f>
        <v>8217</v>
      </c>
      <c r="K12" s="32">
        <f>Monthly!K12-(Saturdays!K12+'Sundays &amp; Holidays'!K12)</f>
        <v>19617</v>
      </c>
      <c r="L12" s="3">
        <f>Monthly!L12-(Saturdays!L12+'Sundays &amp; Holidays'!L12)</f>
        <v>10469</v>
      </c>
      <c r="M12" s="32">
        <f>Monthly!M12-(Saturdays!M12+'Sundays &amp; Holidays'!M12)</f>
        <v>54625</v>
      </c>
      <c r="N12" s="3">
        <f>Monthly!N12-(Saturdays!N12+'Sundays &amp; Holidays'!N12)</f>
        <v>32783</v>
      </c>
      <c r="O12" s="32">
        <f>Monthly!O12-(Saturdays!O12+'Sundays &amp; Holidays'!O12)</f>
        <v>65980</v>
      </c>
      <c r="P12" s="3">
        <f>Monthly!P12-(Saturdays!P12+'Sundays &amp; Holidays'!P12)</f>
        <v>25361</v>
      </c>
      <c r="Q12" s="32">
        <f>Monthly!Q12-(Saturdays!Q12+'Sundays &amp; Holidays'!Q12)</f>
        <v>31954</v>
      </c>
      <c r="R12" s="3">
        <f>Monthly!R12-(Saturdays!R12+'Sundays &amp; Holidays'!R12)</f>
        <v>34821</v>
      </c>
      <c r="S12" s="32">
        <f>Monthly!S12-(Saturdays!S12+'Sundays &amp; Holidays'!S12)</f>
        <v>28865</v>
      </c>
      <c r="T12" s="3">
        <f>Monthly!T12-(Saturdays!T12+'Sundays &amp; Holidays'!T12)</f>
        <v>6495</v>
      </c>
      <c r="U12" s="32">
        <f>Monthly!U12-(Saturdays!U12+'Sundays &amp; Holidays'!U12)</f>
        <v>33463</v>
      </c>
      <c r="V12" s="3">
        <f>Monthly!V12-(Saturdays!V12+'Sundays &amp; Holidays'!V12)</f>
        <v>17810</v>
      </c>
      <c r="W12" s="32">
        <f>Monthly!W12-(Saturdays!W12+'Sundays &amp; Holidays'!W12)</f>
        <v>52984</v>
      </c>
      <c r="X12" s="3">
        <f>Monthly!X12-(Saturdays!X12+'Sundays &amp; Holidays'!X12)</f>
        <v>26742</v>
      </c>
      <c r="Y12" s="32">
        <f>Monthly!Y12-(Saturdays!Y12+'Sundays &amp; Holidays'!Y12)</f>
        <v>35649</v>
      </c>
      <c r="Z12" s="3">
        <f>Monthly!Z12-(Saturdays!Z12+'Sundays &amp; Holidays'!Z12)</f>
        <v>92638</v>
      </c>
      <c r="AA12" s="32">
        <f>Monthly!AA12-(Saturdays!AA12+'Sundays &amp; Holidays'!AA12)</f>
        <v>49257</v>
      </c>
      <c r="AB12" s="114">
        <f t="shared" si="0"/>
        <v>441995</v>
      </c>
      <c r="AC12" s="19">
        <f t="shared" si="0"/>
        <v>474179</v>
      </c>
    </row>
    <row r="13" spans="1:29">
      <c r="A13" s="96" t="s">
        <v>22</v>
      </c>
      <c r="B13" s="3">
        <f>Monthly!B13-(Saturdays!B13+'Sundays &amp; Holidays'!B13)</f>
        <v>98989</v>
      </c>
      <c r="C13" s="32">
        <f>Monthly!C13-(Saturdays!C13+'Sundays &amp; Holidays'!C13)</f>
        <v>25456</v>
      </c>
      <c r="D13" s="3">
        <f>Monthly!D13-(Saturdays!D13+'Sundays &amp; Holidays'!D13)</f>
        <v>33306</v>
      </c>
      <c r="E13" s="32">
        <f>Monthly!E13-(Saturdays!E13+'Sundays &amp; Holidays'!E13)</f>
        <v>23780</v>
      </c>
      <c r="F13" s="3">
        <f>Monthly!F13-(Saturdays!F13+'Sundays &amp; Holidays'!F13)</f>
        <v>16681</v>
      </c>
      <c r="G13" s="32">
        <f>Monthly!G13-(Saturdays!G13+'Sundays &amp; Holidays'!G13)</f>
        <v>12265</v>
      </c>
      <c r="H13" s="3">
        <f>Monthly!H13-(Saturdays!H13+'Sundays &amp; Holidays'!H13)</f>
        <v>30503</v>
      </c>
      <c r="I13" s="32">
        <f>Monthly!I13-(Saturdays!I13+'Sundays &amp; Holidays'!I13)</f>
        <v>40450</v>
      </c>
      <c r="J13" s="3">
        <f>Monthly!J13-(Saturdays!J13+'Sundays &amp; Holidays'!J13)</f>
        <v>7483</v>
      </c>
      <c r="K13" s="32">
        <f>Monthly!K13-(Saturdays!K13+'Sundays &amp; Holidays'!K13)</f>
        <v>20081</v>
      </c>
      <c r="L13" s="3">
        <f>Monthly!L13-(Saturdays!L13+'Sundays &amp; Holidays'!L13)</f>
        <v>10582</v>
      </c>
      <c r="M13" s="32">
        <f>Monthly!M13-(Saturdays!M13+'Sundays &amp; Holidays'!M13)</f>
        <v>50201</v>
      </c>
      <c r="N13" s="3">
        <f>Monthly!N13-(Saturdays!N13+'Sundays &amp; Holidays'!N13)</f>
        <v>30732</v>
      </c>
      <c r="O13" s="32">
        <f>Monthly!O13-(Saturdays!O13+'Sundays &amp; Holidays'!O13)</f>
        <v>63477</v>
      </c>
      <c r="P13" s="3">
        <f>Monthly!P13-(Saturdays!P13+'Sundays &amp; Holidays'!P13)</f>
        <v>20196</v>
      </c>
      <c r="Q13" s="32">
        <f>Monthly!Q13-(Saturdays!Q13+'Sundays &amp; Holidays'!Q13)</f>
        <v>29886</v>
      </c>
      <c r="R13" s="3">
        <f>Monthly!R13-(Saturdays!R13+'Sundays &amp; Holidays'!R13)</f>
        <v>32118</v>
      </c>
      <c r="S13" s="32">
        <f>Monthly!S13-(Saturdays!S13+'Sundays &amp; Holidays'!S13)</f>
        <v>28274</v>
      </c>
      <c r="T13" s="3">
        <f>Monthly!T13-(Saturdays!T13+'Sundays &amp; Holidays'!T13)</f>
        <v>6626</v>
      </c>
      <c r="U13" s="32">
        <f>Monthly!U13-(Saturdays!U13+'Sundays &amp; Holidays'!U13)</f>
        <v>22393</v>
      </c>
      <c r="V13" s="3">
        <f>Monthly!V13-(Saturdays!V13+'Sundays &amp; Holidays'!V13)</f>
        <v>16956</v>
      </c>
      <c r="W13" s="32">
        <f>Monthly!W13-(Saturdays!W13+'Sundays &amp; Holidays'!W13)</f>
        <v>53178</v>
      </c>
      <c r="X13" s="3">
        <f>Monthly!X13-(Saturdays!X13+'Sundays &amp; Holidays'!X13)</f>
        <v>23163</v>
      </c>
      <c r="Y13" s="32">
        <f>Monthly!Y13-(Saturdays!Y13+'Sundays &amp; Holidays'!Y13)</f>
        <v>26279</v>
      </c>
      <c r="Z13" s="3">
        <f>Monthly!Z13-(Saturdays!Z13+'Sundays &amp; Holidays'!Z13)</f>
        <v>80427</v>
      </c>
      <c r="AA13" s="32">
        <f>Monthly!AA13-(Saturdays!AA13+'Sundays &amp; Holidays'!AA13)</f>
        <v>46151</v>
      </c>
      <c r="AB13" s="114">
        <f t="shared" si="0"/>
        <v>407762</v>
      </c>
      <c r="AC13" s="19">
        <f t="shared" si="0"/>
        <v>441871</v>
      </c>
    </row>
    <row r="14" spans="1:29">
      <c r="A14" s="95" t="s">
        <v>23</v>
      </c>
      <c r="B14" s="3">
        <f>Monthly!B14-(Saturdays!B14+'Sundays &amp; Holidays'!B14)</f>
        <v>81513</v>
      </c>
      <c r="C14" s="32">
        <f>Monthly!C14-(Saturdays!C14+'Sundays &amp; Holidays'!C14)</f>
        <v>26150</v>
      </c>
      <c r="D14" s="3">
        <f>Monthly!D14-(Saturdays!D14+'Sundays &amp; Holidays'!D14)</f>
        <v>31663</v>
      </c>
      <c r="E14" s="32">
        <f>Monthly!E14-(Saturdays!E14+'Sundays &amp; Holidays'!E14)</f>
        <v>19357</v>
      </c>
      <c r="F14" s="3">
        <f>Monthly!F14-(Saturdays!F14+'Sundays &amp; Holidays'!F14)</f>
        <v>17331</v>
      </c>
      <c r="G14" s="32">
        <f>Monthly!G14-(Saturdays!G14+'Sundays &amp; Holidays'!G14)</f>
        <v>10406</v>
      </c>
      <c r="H14" s="3">
        <f>Monthly!H14-(Saturdays!H14+'Sundays &amp; Holidays'!H14)</f>
        <v>33741</v>
      </c>
      <c r="I14" s="32">
        <f>Monthly!I14-(Saturdays!I14+'Sundays &amp; Holidays'!I14)</f>
        <v>39945</v>
      </c>
      <c r="J14" s="3">
        <f>Monthly!J14-(Saturdays!J14+'Sundays &amp; Holidays'!J14)</f>
        <v>6911</v>
      </c>
      <c r="K14" s="32">
        <f>Monthly!K14-(Saturdays!K14+'Sundays &amp; Holidays'!K14)</f>
        <v>16846</v>
      </c>
      <c r="L14" s="3">
        <f>Monthly!L14-(Saturdays!L14+'Sundays &amp; Holidays'!L14)</f>
        <v>9419</v>
      </c>
      <c r="M14" s="32">
        <f>Monthly!M14-(Saturdays!M14+'Sundays &amp; Holidays'!M14)</f>
        <v>36976</v>
      </c>
      <c r="N14" s="3">
        <f>Monthly!N14-(Saturdays!N14+'Sundays &amp; Holidays'!N14)</f>
        <v>27840</v>
      </c>
      <c r="O14" s="32">
        <f>Monthly!O14-(Saturdays!O14+'Sundays &amp; Holidays'!O14)</f>
        <v>53771</v>
      </c>
      <c r="P14" s="3">
        <f>Monthly!P14-(Saturdays!P14+'Sundays &amp; Holidays'!P14)</f>
        <v>17591</v>
      </c>
      <c r="Q14" s="32">
        <f>Monthly!Q14-(Saturdays!Q14+'Sundays &amp; Holidays'!Q14)</f>
        <v>24873</v>
      </c>
      <c r="R14" s="3">
        <f>Monthly!R14-(Saturdays!R14+'Sundays &amp; Holidays'!R14)</f>
        <v>27746</v>
      </c>
      <c r="S14" s="32">
        <f>Monthly!S14-(Saturdays!S14+'Sundays &amp; Holidays'!S14)</f>
        <v>27225</v>
      </c>
      <c r="T14" s="3">
        <f>Monthly!T14-(Saturdays!T14+'Sundays &amp; Holidays'!T14)</f>
        <v>7759</v>
      </c>
      <c r="U14" s="32">
        <f>Monthly!U14-(Saturdays!U14+'Sundays &amp; Holidays'!U14)</f>
        <v>16822</v>
      </c>
      <c r="V14" s="3">
        <f>Monthly!V14-(Saturdays!V14+'Sundays &amp; Holidays'!V14)</f>
        <v>16691</v>
      </c>
      <c r="W14" s="32">
        <f>Monthly!W14-(Saturdays!W14+'Sundays &amp; Holidays'!W14)</f>
        <v>46490</v>
      </c>
      <c r="X14" s="3">
        <f>Monthly!X14-(Saturdays!X14+'Sundays &amp; Holidays'!X14)</f>
        <v>20389</v>
      </c>
      <c r="Y14" s="32">
        <f>Monthly!Y14-(Saturdays!Y14+'Sundays &amp; Holidays'!Y14)</f>
        <v>21235</v>
      </c>
      <c r="Z14" s="3">
        <f>Monthly!Z14-(Saturdays!Z14+'Sundays &amp; Holidays'!Z14)</f>
        <v>68263</v>
      </c>
      <c r="AA14" s="32">
        <f>Monthly!AA14-(Saturdays!AA14+'Sundays &amp; Holidays'!AA14)</f>
        <v>48720</v>
      </c>
      <c r="AB14" s="114">
        <f t="shared" si="0"/>
        <v>366857</v>
      </c>
      <c r="AC14" s="19">
        <f t="shared" si="0"/>
        <v>388816</v>
      </c>
    </row>
    <row r="15" spans="1:29">
      <c r="A15" s="96" t="s">
        <v>24</v>
      </c>
      <c r="B15" s="3">
        <f>Monthly!B15-(Saturdays!B15+'Sundays &amp; Holidays'!B15)</f>
        <v>79119</v>
      </c>
      <c r="C15" s="32">
        <f>Monthly!C15-(Saturdays!C15+'Sundays &amp; Holidays'!C15)</f>
        <v>26556</v>
      </c>
      <c r="D15" s="3">
        <f>Monthly!D15-(Saturdays!D15+'Sundays &amp; Holidays'!D15)</f>
        <v>32480</v>
      </c>
      <c r="E15" s="32">
        <f>Monthly!E15-(Saturdays!E15+'Sundays &amp; Holidays'!E15)</f>
        <v>17839</v>
      </c>
      <c r="F15" s="3">
        <f>Monthly!F15-(Saturdays!F15+'Sundays &amp; Holidays'!F15)</f>
        <v>17525</v>
      </c>
      <c r="G15" s="32">
        <f>Monthly!G15-(Saturdays!G15+'Sundays &amp; Holidays'!G15)</f>
        <v>9122</v>
      </c>
      <c r="H15" s="3">
        <f>Monthly!H15-(Saturdays!H15+'Sundays &amp; Holidays'!H15)</f>
        <v>39473</v>
      </c>
      <c r="I15" s="32">
        <f>Monthly!I15-(Saturdays!I15+'Sundays &amp; Holidays'!I15)</f>
        <v>41984</v>
      </c>
      <c r="J15" s="3">
        <f>Monthly!J15-(Saturdays!J15+'Sundays &amp; Holidays'!J15)</f>
        <v>7358</v>
      </c>
      <c r="K15" s="32">
        <f>Monthly!K15-(Saturdays!K15+'Sundays &amp; Holidays'!K15)</f>
        <v>12417</v>
      </c>
      <c r="L15" s="3">
        <f>Monthly!L15-(Saturdays!L15+'Sundays &amp; Holidays'!L15)</f>
        <v>10332</v>
      </c>
      <c r="M15" s="32">
        <f>Monthly!M15-(Saturdays!M15+'Sundays &amp; Holidays'!M15)</f>
        <v>34814</v>
      </c>
      <c r="N15" s="3">
        <f>Monthly!N15-(Saturdays!N15+'Sundays &amp; Holidays'!N15)</f>
        <v>28812</v>
      </c>
      <c r="O15" s="32">
        <f>Monthly!O15-(Saturdays!O15+'Sundays &amp; Holidays'!O15)</f>
        <v>50805</v>
      </c>
      <c r="P15" s="3">
        <f>Monthly!P15-(Saturdays!P15+'Sundays &amp; Holidays'!P15)</f>
        <v>16834</v>
      </c>
      <c r="Q15" s="32">
        <f>Monthly!Q15-(Saturdays!Q15+'Sundays &amp; Holidays'!Q15)</f>
        <v>22715</v>
      </c>
      <c r="R15" s="3">
        <f>Monthly!R15-(Saturdays!R15+'Sundays &amp; Holidays'!R15)</f>
        <v>26196</v>
      </c>
      <c r="S15" s="32">
        <f>Monthly!S15-(Saturdays!S15+'Sundays &amp; Holidays'!S15)</f>
        <v>27134</v>
      </c>
      <c r="T15" s="3">
        <f>Monthly!T15-(Saturdays!T15+'Sundays &amp; Holidays'!T15)</f>
        <v>8617</v>
      </c>
      <c r="U15" s="32">
        <f>Monthly!U15-(Saturdays!U15+'Sundays &amp; Holidays'!U15)</f>
        <v>15070</v>
      </c>
      <c r="V15" s="3">
        <f>Monthly!V15-(Saturdays!V15+'Sundays &amp; Holidays'!V15)</f>
        <v>18356</v>
      </c>
      <c r="W15" s="32">
        <f>Monthly!W15-(Saturdays!W15+'Sundays &amp; Holidays'!W15)</f>
        <v>46429</v>
      </c>
      <c r="X15" s="3">
        <f>Monthly!X15-(Saturdays!X15+'Sundays &amp; Holidays'!X15)</f>
        <v>20151</v>
      </c>
      <c r="Y15" s="32">
        <f>Monthly!Y15-(Saturdays!Y15+'Sundays &amp; Holidays'!Y15)</f>
        <v>17773</v>
      </c>
      <c r="Z15" s="3">
        <f>Monthly!Z15-(Saturdays!Z15+'Sundays &amp; Holidays'!Z15)</f>
        <v>64529</v>
      </c>
      <c r="AA15" s="32">
        <f>Monthly!AA15-(Saturdays!AA15+'Sundays &amp; Holidays'!AA15)</f>
        <v>53669</v>
      </c>
      <c r="AB15" s="114">
        <f t="shared" si="0"/>
        <v>369782</v>
      </c>
      <c r="AC15" s="19">
        <f t="shared" si="0"/>
        <v>376327</v>
      </c>
    </row>
    <row r="16" spans="1:29">
      <c r="A16" s="95" t="s">
        <v>25</v>
      </c>
      <c r="B16" s="3">
        <f>Monthly!B16-(Saturdays!B16+'Sundays &amp; Holidays'!B16)</f>
        <v>75489</v>
      </c>
      <c r="C16" s="32">
        <f>Monthly!C16-(Saturdays!C16+'Sundays &amp; Holidays'!C16)</f>
        <v>30125</v>
      </c>
      <c r="D16" s="3">
        <f>Monthly!D16-(Saturdays!D16+'Sundays &amp; Holidays'!D16)</f>
        <v>30263</v>
      </c>
      <c r="E16" s="32">
        <f>Monthly!E16-(Saturdays!E16+'Sundays &amp; Holidays'!E16)</f>
        <v>17466</v>
      </c>
      <c r="F16" s="3">
        <f>Monthly!F16-(Saturdays!F16+'Sundays &amp; Holidays'!F16)</f>
        <v>16495</v>
      </c>
      <c r="G16" s="32">
        <f>Monthly!G16-(Saturdays!G16+'Sundays &amp; Holidays'!G16)</f>
        <v>8735</v>
      </c>
      <c r="H16" s="3">
        <f>Monthly!H16-(Saturdays!H16+'Sundays &amp; Holidays'!H16)</f>
        <v>39018</v>
      </c>
      <c r="I16" s="32">
        <f>Monthly!I16-(Saturdays!I16+'Sundays &amp; Holidays'!I16)</f>
        <v>44392</v>
      </c>
      <c r="J16" s="3">
        <f>Monthly!J16-(Saturdays!J16+'Sundays &amp; Holidays'!J16)</f>
        <v>6775</v>
      </c>
      <c r="K16" s="32">
        <f>Monthly!K16-(Saturdays!K16+'Sundays &amp; Holidays'!K16)</f>
        <v>10201</v>
      </c>
      <c r="L16" s="3">
        <f>Monthly!L16-(Saturdays!L16+'Sundays &amp; Holidays'!L16)</f>
        <v>11090</v>
      </c>
      <c r="M16" s="32">
        <f>Monthly!M16-(Saturdays!M16+'Sundays &amp; Holidays'!M16)</f>
        <v>32431</v>
      </c>
      <c r="N16" s="3">
        <f>Monthly!N16-(Saturdays!N16+'Sundays &amp; Holidays'!N16)</f>
        <v>29692</v>
      </c>
      <c r="O16" s="32">
        <f>Monthly!O16-(Saturdays!O16+'Sundays &amp; Holidays'!O16)</f>
        <v>46569</v>
      </c>
      <c r="P16" s="3">
        <f>Monthly!P16-(Saturdays!P16+'Sundays &amp; Holidays'!P16)</f>
        <v>17607</v>
      </c>
      <c r="Q16" s="32">
        <f>Monthly!Q16-(Saturdays!Q16+'Sundays &amp; Holidays'!Q16)</f>
        <v>21867</v>
      </c>
      <c r="R16" s="3">
        <f>Monthly!R16-(Saturdays!R16+'Sundays &amp; Holidays'!R16)</f>
        <v>25025</v>
      </c>
      <c r="S16" s="32">
        <f>Monthly!S16-(Saturdays!S16+'Sundays &amp; Holidays'!S16)</f>
        <v>26440</v>
      </c>
      <c r="T16" s="3">
        <f>Monthly!T16-(Saturdays!T16+'Sundays &amp; Holidays'!T16)</f>
        <v>9271</v>
      </c>
      <c r="U16" s="32">
        <f>Monthly!U16-(Saturdays!U16+'Sundays &amp; Holidays'!U16)</f>
        <v>13272</v>
      </c>
      <c r="V16" s="3">
        <f>Monthly!V16-(Saturdays!V16+'Sundays &amp; Holidays'!V16)</f>
        <v>20824</v>
      </c>
      <c r="W16" s="32">
        <f>Monthly!W16-(Saturdays!W16+'Sundays &amp; Holidays'!W16)</f>
        <v>40538</v>
      </c>
      <c r="X16" s="3">
        <f>Monthly!X16-(Saturdays!X16+'Sundays &amp; Holidays'!X16)</f>
        <v>21852</v>
      </c>
      <c r="Y16" s="32">
        <f>Monthly!Y16-(Saturdays!Y16+'Sundays &amp; Holidays'!Y16)</f>
        <v>17627</v>
      </c>
      <c r="Z16" s="3">
        <f>Monthly!Z16-(Saturdays!Z16+'Sundays &amp; Holidays'!Z16)</f>
        <v>64252</v>
      </c>
      <c r="AA16" s="32">
        <f>Monthly!AA16-(Saturdays!AA16+'Sundays &amp; Holidays'!AA16)</f>
        <v>53688</v>
      </c>
      <c r="AB16" s="114">
        <f t="shared" si="0"/>
        <v>367653</v>
      </c>
      <c r="AC16" s="19">
        <f t="shared" si="0"/>
        <v>363351</v>
      </c>
    </row>
    <row r="17" spans="1:29">
      <c r="A17" s="96" t="s">
        <v>26</v>
      </c>
      <c r="B17" s="3">
        <f>Monthly!B17-(Saturdays!B17+'Sundays &amp; Holidays'!B17)</f>
        <v>63274</v>
      </c>
      <c r="C17" s="32">
        <f>Monthly!C17-(Saturdays!C17+'Sundays &amp; Holidays'!C17)</f>
        <v>28931</v>
      </c>
      <c r="D17" s="3">
        <f>Monthly!D17-(Saturdays!D17+'Sundays &amp; Holidays'!D17)</f>
        <v>27112</v>
      </c>
      <c r="E17" s="32">
        <f>Monthly!E17-(Saturdays!E17+'Sundays &amp; Holidays'!E17)</f>
        <v>18787</v>
      </c>
      <c r="F17" s="3">
        <f>Monthly!F17-(Saturdays!F17+'Sundays &amp; Holidays'!F17)</f>
        <v>13720</v>
      </c>
      <c r="G17" s="32">
        <f>Monthly!G17-(Saturdays!G17+'Sundays &amp; Holidays'!G17)</f>
        <v>9637</v>
      </c>
      <c r="H17" s="3">
        <f>Monthly!H17-(Saturdays!H17+'Sundays &amp; Holidays'!H17)</f>
        <v>38559</v>
      </c>
      <c r="I17" s="32">
        <f>Monthly!I17-(Saturdays!I17+'Sundays &amp; Holidays'!I17)</f>
        <v>42556</v>
      </c>
      <c r="J17" s="3">
        <f>Monthly!J17-(Saturdays!J17+'Sundays &amp; Holidays'!J17)</f>
        <v>7007</v>
      </c>
      <c r="K17" s="32">
        <f>Monthly!K17-(Saturdays!K17+'Sundays &amp; Holidays'!K17)</f>
        <v>8767</v>
      </c>
      <c r="L17" s="3">
        <f>Monthly!L17-(Saturdays!L17+'Sundays &amp; Holidays'!L17)</f>
        <v>11584</v>
      </c>
      <c r="M17" s="32">
        <f>Monthly!M17-(Saturdays!M17+'Sundays &amp; Holidays'!M17)</f>
        <v>30110</v>
      </c>
      <c r="N17" s="3">
        <f>Monthly!N17-(Saturdays!N17+'Sundays &amp; Holidays'!N17)</f>
        <v>29777</v>
      </c>
      <c r="O17" s="32">
        <f>Monthly!O17-(Saturdays!O17+'Sundays &amp; Holidays'!O17)</f>
        <v>43717</v>
      </c>
      <c r="P17" s="3">
        <f>Monthly!P17-(Saturdays!P17+'Sundays &amp; Holidays'!P17)</f>
        <v>17388</v>
      </c>
      <c r="Q17" s="32">
        <f>Monthly!Q17-(Saturdays!Q17+'Sundays &amp; Holidays'!Q17)</f>
        <v>23645</v>
      </c>
      <c r="R17" s="3">
        <f>Monthly!R17-(Saturdays!R17+'Sundays &amp; Holidays'!R17)</f>
        <v>24749</v>
      </c>
      <c r="S17" s="32">
        <f>Monthly!S17-(Saturdays!S17+'Sundays &amp; Holidays'!S17)</f>
        <v>28226</v>
      </c>
      <c r="T17" s="3">
        <f>Monthly!T17-(Saturdays!T17+'Sundays &amp; Holidays'!T17)</f>
        <v>9661</v>
      </c>
      <c r="U17" s="32">
        <f>Monthly!U17-(Saturdays!U17+'Sundays &amp; Holidays'!U17)</f>
        <v>14050</v>
      </c>
      <c r="V17" s="3">
        <f>Monthly!V17-(Saturdays!V17+'Sundays &amp; Holidays'!V17)</f>
        <v>23276</v>
      </c>
      <c r="W17" s="32">
        <f>Monthly!W17-(Saturdays!W17+'Sundays &amp; Holidays'!W17)</f>
        <v>40495</v>
      </c>
      <c r="X17" s="3">
        <f>Monthly!X17-(Saturdays!X17+'Sundays &amp; Holidays'!X17)</f>
        <v>21882</v>
      </c>
      <c r="Y17" s="32">
        <f>Monthly!Y17-(Saturdays!Y17+'Sundays &amp; Holidays'!Y17)</f>
        <v>17509</v>
      </c>
      <c r="Z17" s="3">
        <f>Monthly!Z17-(Saturdays!Z17+'Sundays &amp; Holidays'!Z17)</f>
        <v>63178</v>
      </c>
      <c r="AA17" s="32">
        <f>Monthly!AA17-(Saturdays!AA17+'Sundays &amp; Holidays'!AA17)</f>
        <v>55313</v>
      </c>
      <c r="AB17" s="114">
        <f t="shared" si="0"/>
        <v>351167</v>
      </c>
      <c r="AC17" s="19">
        <f t="shared" si="0"/>
        <v>361743</v>
      </c>
    </row>
    <row r="18" spans="1:29">
      <c r="A18" s="95" t="s">
        <v>27</v>
      </c>
      <c r="B18" s="3">
        <f>Monthly!B18-(Saturdays!B18+'Sundays &amp; Holidays'!B18)</f>
        <v>52100</v>
      </c>
      <c r="C18" s="32">
        <f>Monthly!C18-(Saturdays!C18+'Sundays &amp; Holidays'!C18)</f>
        <v>34330</v>
      </c>
      <c r="D18" s="3">
        <f>Monthly!D18-(Saturdays!D18+'Sundays &amp; Holidays'!D18)</f>
        <v>23929</v>
      </c>
      <c r="E18" s="32">
        <f>Monthly!E18-(Saturdays!E18+'Sundays &amp; Holidays'!E18)</f>
        <v>21175</v>
      </c>
      <c r="F18" s="3">
        <f>Monthly!F18-(Saturdays!F18+'Sundays &amp; Holidays'!F18)</f>
        <v>12996</v>
      </c>
      <c r="G18" s="32">
        <f>Monthly!G18-(Saturdays!G18+'Sundays &amp; Holidays'!G18)</f>
        <v>9370</v>
      </c>
      <c r="H18" s="3">
        <f>Monthly!H18-(Saturdays!H18+'Sundays &amp; Holidays'!H18)</f>
        <v>38650</v>
      </c>
      <c r="I18" s="32">
        <f>Monthly!I18-(Saturdays!I18+'Sundays &amp; Holidays'!I18)</f>
        <v>50420</v>
      </c>
      <c r="J18" s="3">
        <f>Monthly!J18-(Saturdays!J18+'Sundays &amp; Holidays'!J18)</f>
        <v>7505</v>
      </c>
      <c r="K18" s="32">
        <f>Monthly!K18-(Saturdays!K18+'Sundays &amp; Holidays'!K18)</f>
        <v>8024</v>
      </c>
      <c r="L18" s="3">
        <f>Monthly!L18-(Saturdays!L18+'Sundays &amp; Holidays'!L18)</f>
        <v>14508</v>
      </c>
      <c r="M18" s="32">
        <f>Monthly!M18-(Saturdays!M18+'Sundays &amp; Holidays'!M18)</f>
        <v>23524</v>
      </c>
      <c r="N18" s="3">
        <f>Monthly!N18-(Saturdays!N18+'Sundays &amp; Holidays'!N18)</f>
        <v>32041</v>
      </c>
      <c r="O18" s="32">
        <f>Monthly!O18-(Saturdays!O18+'Sundays &amp; Holidays'!O18)</f>
        <v>39348</v>
      </c>
      <c r="P18" s="3">
        <f>Monthly!P18-(Saturdays!P18+'Sundays &amp; Holidays'!P18)</f>
        <v>18925</v>
      </c>
      <c r="Q18" s="32">
        <f>Monthly!Q18-(Saturdays!Q18+'Sundays &amp; Holidays'!Q18)</f>
        <v>21507</v>
      </c>
      <c r="R18" s="3">
        <f>Monthly!R18-(Saturdays!R18+'Sundays &amp; Holidays'!R18)</f>
        <v>24517</v>
      </c>
      <c r="S18" s="32">
        <f>Monthly!S18-(Saturdays!S18+'Sundays &amp; Holidays'!S18)</f>
        <v>28156</v>
      </c>
      <c r="T18" s="3">
        <f>Monthly!T18-(Saturdays!T18+'Sundays &amp; Holidays'!T18)</f>
        <v>12307</v>
      </c>
      <c r="U18" s="32">
        <f>Monthly!U18-(Saturdays!U18+'Sundays &amp; Holidays'!U18)</f>
        <v>12214</v>
      </c>
      <c r="V18" s="3">
        <f>Monthly!V18-(Saturdays!V18+'Sundays &amp; Holidays'!V18)</f>
        <v>30689</v>
      </c>
      <c r="W18" s="32">
        <f>Monthly!W18-(Saturdays!W18+'Sundays &amp; Holidays'!W18)</f>
        <v>35837</v>
      </c>
      <c r="X18" s="3">
        <f>Monthly!X18-(Saturdays!X18+'Sundays &amp; Holidays'!X18)</f>
        <v>25936</v>
      </c>
      <c r="Y18" s="32">
        <f>Monthly!Y18-(Saturdays!Y18+'Sundays &amp; Holidays'!Y18)</f>
        <v>14505</v>
      </c>
      <c r="Z18" s="3">
        <f>Monthly!Z18-(Saturdays!Z18+'Sundays &amp; Holidays'!Z18)</f>
        <v>64393</v>
      </c>
      <c r="AA18" s="32">
        <f>Monthly!AA18-(Saturdays!AA18+'Sundays &amp; Holidays'!AA18)</f>
        <v>57166</v>
      </c>
      <c r="AB18" s="114">
        <f t="shared" si="0"/>
        <v>358496</v>
      </c>
      <c r="AC18" s="19">
        <f t="shared" si="0"/>
        <v>355576</v>
      </c>
    </row>
    <row r="19" spans="1:29">
      <c r="A19" s="96" t="s">
        <v>28</v>
      </c>
      <c r="B19" s="3">
        <f>Monthly!B19-(Saturdays!B19+'Sundays &amp; Holidays'!B19)</f>
        <v>45175</v>
      </c>
      <c r="C19" s="32">
        <f>Monthly!C19-(Saturdays!C19+'Sundays &amp; Holidays'!C19)</f>
        <v>42485</v>
      </c>
      <c r="D19" s="3">
        <f>Monthly!D19-(Saturdays!D19+'Sundays &amp; Holidays'!D19)</f>
        <v>23504</v>
      </c>
      <c r="E19" s="32">
        <f>Monthly!E19-(Saturdays!E19+'Sundays &amp; Holidays'!E19)</f>
        <v>23288</v>
      </c>
      <c r="F19" s="3">
        <f>Monthly!F19-(Saturdays!F19+'Sundays &amp; Holidays'!F19)</f>
        <v>13387</v>
      </c>
      <c r="G19" s="32">
        <f>Monthly!G19-(Saturdays!G19+'Sundays &amp; Holidays'!G19)</f>
        <v>9160</v>
      </c>
      <c r="H19" s="3">
        <f>Monthly!H19-(Saturdays!H19+'Sundays &amp; Holidays'!H19)</f>
        <v>40668</v>
      </c>
      <c r="I19" s="32">
        <f>Monthly!I19-(Saturdays!I19+'Sundays &amp; Holidays'!I19)</f>
        <v>56881</v>
      </c>
      <c r="J19" s="3">
        <f>Monthly!J19-(Saturdays!J19+'Sundays &amp; Holidays'!J19)</f>
        <v>8797</v>
      </c>
      <c r="K19" s="32">
        <f>Monthly!K19-(Saturdays!K19+'Sundays &amp; Holidays'!K19)</f>
        <v>7363</v>
      </c>
      <c r="L19" s="3">
        <f>Monthly!L19-(Saturdays!L19+'Sundays &amp; Holidays'!L19)</f>
        <v>19177</v>
      </c>
      <c r="M19" s="32">
        <f>Monthly!M19-(Saturdays!M19+'Sundays &amp; Holidays'!M19)</f>
        <v>22129</v>
      </c>
      <c r="N19" s="3">
        <f>Monthly!N19-(Saturdays!N19+'Sundays &amp; Holidays'!N19)</f>
        <v>37165</v>
      </c>
      <c r="O19" s="32">
        <f>Monthly!O19-(Saturdays!O19+'Sundays &amp; Holidays'!O19)</f>
        <v>38239</v>
      </c>
      <c r="P19" s="3">
        <f>Monthly!P19-(Saturdays!P19+'Sundays &amp; Holidays'!P19)</f>
        <v>19955</v>
      </c>
      <c r="Q19" s="32">
        <f>Monthly!Q19-(Saturdays!Q19+'Sundays &amp; Holidays'!Q19)</f>
        <v>22691</v>
      </c>
      <c r="R19" s="3">
        <f>Monthly!R19-(Saturdays!R19+'Sundays &amp; Holidays'!R19)</f>
        <v>25925</v>
      </c>
      <c r="S19" s="32">
        <f>Monthly!S19-(Saturdays!S19+'Sundays &amp; Holidays'!S19)</f>
        <v>30801</v>
      </c>
      <c r="T19" s="3">
        <f>Monthly!T19-(Saturdays!T19+'Sundays &amp; Holidays'!T19)</f>
        <v>16078</v>
      </c>
      <c r="U19" s="32">
        <f>Monthly!U19-(Saturdays!U19+'Sundays &amp; Holidays'!U19)</f>
        <v>9132</v>
      </c>
      <c r="V19" s="3">
        <f>Monthly!V19-(Saturdays!V19+'Sundays &amp; Holidays'!V19)</f>
        <v>42459</v>
      </c>
      <c r="W19" s="32">
        <f>Monthly!W19-(Saturdays!W19+'Sundays &amp; Holidays'!W19)</f>
        <v>29338</v>
      </c>
      <c r="X19" s="3">
        <f>Monthly!X19-(Saturdays!X19+'Sundays &amp; Holidays'!X19)</f>
        <v>33120</v>
      </c>
      <c r="Y19" s="32">
        <f>Monthly!Y19-(Saturdays!Y19+'Sundays &amp; Holidays'!Y19)</f>
        <v>13599</v>
      </c>
      <c r="Z19" s="3">
        <f>Monthly!Z19-(Saturdays!Z19+'Sundays &amp; Holidays'!Z19)</f>
        <v>67304</v>
      </c>
      <c r="AA19" s="32">
        <f>Monthly!AA19-(Saturdays!AA19+'Sundays &amp; Holidays'!AA19)</f>
        <v>61230</v>
      </c>
      <c r="AB19" s="114">
        <f t="shared" si="0"/>
        <v>392714</v>
      </c>
      <c r="AC19" s="19">
        <f t="shared" si="0"/>
        <v>366336</v>
      </c>
    </row>
    <row r="20" spans="1:29">
      <c r="A20" s="95" t="s">
        <v>29</v>
      </c>
      <c r="B20" s="3">
        <f>Monthly!B20-(Saturdays!B20+'Sundays &amp; Holidays'!B20)</f>
        <v>47291</v>
      </c>
      <c r="C20" s="32">
        <f>Monthly!C20-(Saturdays!C20+'Sundays &amp; Holidays'!C20)</f>
        <v>55375</v>
      </c>
      <c r="D20" s="3">
        <f>Monthly!D20-(Saturdays!D20+'Sundays &amp; Holidays'!D20)</f>
        <v>29636</v>
      </c>
      <c r="E20" s="32">
        <f>Monthly!E20-(Saturdays!E20+'Sundays &amp; Holidays'!E20)</f>
        <v>28717</v>
      </c>
      <c r="F20" s="3">
        <f>Monthly!F20-(Saturdays!F20+'Sundays &amp; Holidays'!F20)</f>
        <v>18795</v>
      </c>
      <c r="G20" s="32">
        <f>Monthly!G20-(Saturdays!G20+'Sundays &amp; Holidays'!G20)</f>
        <v>9502</v>
      </c>
      <c r="H20" s="3">
        <f>Monthly!H20-(Saturdays!H20+'Sundays &amp; Holidays'!H20)</f>
        <v>41716</v>
      </c>
      <c r="I20" s="32">
        <f>Monthly!I20-(Saturdays!I20+'Sundays &amp; Holidays'!I20)</f>
        <v>66036</v>
      </c>
      <c r="J20" s="3">
        <f>Monthly!J20-(Saturdays!J20+'Sundays &amp; Holidays'!J20)</f>
        <v>11076</v>
      </c>
      <c r="K20" s="32">
        <f>Monthly!K20-(Saturdays!K20+'Sundays &amp; Holidays'!K20)</f>
        <v>6441</v>
      </c>
      <c r="L20" s="3">
        <f>Monthly!L20-(Saturdays!L20+'Sundays &amp; Holidays'!L20)</f>
        <v>23261</v>
      </c>
      <c r="M20" s="32">
        <f>Monthly!M20-(Saturdays!M20+'Sundays &amp; Holidays'!M20)</f>
        <v>20413</v>
      </c>
      <c r="N20" s="3">
        <f>Monthly!N20-(Saturdays!N20+'Sundays &amp; Holidays'!N20)</f>
        <v>41318</v>
      </c>
      <c r="O20" s="32">
        <f>Monthly!O20-(Saturdays!O20+'Sundays &amp; Holidays'!O20)</f>
        <v>40890</v>
      </c>
      <c r="P20" s="3">
        <f>Monthly!P20-(Saturdays!P20+'Sundays &amp; Holidays'!P20)</f>
        <v>22129</v>
      </c>
      <c r="Q20" s="32">
        <f>Monthly!Q20-(Saturdays!Q20+'Sundays &amp; Holidays'!Q20)</f>
        <v>23433</v>
      </c>
      <c r="R20" s="3">
        <f>Monthly!R20-(Saturdays!R20+'Sundays &amp; Holidays'!R20)</f>
        <v>28826</v>
      </c>
      <c r="S20" s="32">
        <f>Monthly!S20-(Saturdays!S20+'Sundays &amp; Holidays'!S20)</f>
        <v>33845</v>
      </c>
      <c r="T20" s="3">
        <f>Monthly!T20-(Saturdays!T20+'Sundays &amp; Holidays'!T20)</f>
        <v>20789</v>
      </c>
      <c r="U20" s="32">
        <f>Monthly!U20-(Saturdays!U20+'Sundays &amp; Holidays'!U20)</f>
        <v>8139</v>
      </c>
      <c r="V20" s="3">
        <f>Monthly!V20-(Saturdays!V20+'Sundays &amp; Holidays'!V20)</f>
        <v>49865</v>
      </c>
      <c r="W20" s="32">
        <f>Monthly!W20-(Saturdays!W20+'Sundays &amp; Holidays'!W20)</f>
        <v>27992</v>
      </c>
      <c r="X20" s="3">
        <f>Monthly!X20-(Saturdays!X20+'Sundays &amp; Holidays'!X20)</f>
        <v>47142</v>
      </c>
      <c r="Y20" s="32">
        <f>Monthly!Y20-(Saturdays!Y20+'Sundays &amp; Holidays'!Y20)</f>
        <v>13124</v>
      </c>
      <c r="Z20" s="3">
        <f>Monthly!Z20-(Saturdays!Z20+'Sundays &amp; Holidays'!Z20)</f>
        <v>82714</v>
      </c>
      <c r="AA20" s="32">
        <f>Monthly!AA20-(Saturdays!AA20+'Sundays &amp; Holidays'!AA20)</f>
        <v>70246</v>
      </c>
      <c r="AB20" s="114">
        <f t="shared" si="0"/>
        <v>464558</v>
      </c>
      <c r="AC20" s="19">
        <f t="shared" si="0"/>
        <v>404153</v>
      </c>
    </row>
    <row r="21" spans="1:29">
      <c r="A21" s="96" t="s">
        <v>30</v>
      </c>
      <c r="B21" s="3">
        <f>Monthly!B21-(Saturdays!B21+'Sundays &amp; Holidays'!B21)</f>
        <v>54999</v>
      </c>
      <c r="C21" s="32">
        <f>Monthly!C21-(Saturdays!C21+'Sundays &amp; Holidays'!C21)</f>
        <v>79416</v>
      </c>
      <c r="D21" s="3">
        <f>Monthly!D21-(Saturdays!D21+'Sundays &amp; Holidays'!D21)</f>
        <v>38189</v>
      </c>
      <c r="E21" s="32">
        <f>Monthly!E21-(Saturdays!E21+'Sundays &amp; Holidays'!E21)</f>
        <v>37979</v>
      </c>
      <c r="F21" s="3">
        <f>Monthly!F21-(Saturdays!F21+'Sundays &amp; Holidays'!F21)</f>
        <v>23942</v>
      </c>
      <c r="G21" s="32">
        <f>Monthly!G21-(Saturdays!G21+'Sundays &amp; Holidays'!G21)</f>
        <v>12499</v>
      </c>
      <c r="H21" s="3">
        <f>Monthly!H21-(Saturdays!H21+'Sundays &amp; Holidays'!H21)</f>
        <v>46945</v>
      </c>
      <c r="I21" s="32">
        <f>Monthly!I21-(Saturdays!I21+'Sundays &amp; Holidays'!I21)</f>
        <v>80845</v>
      </c>
      <c r="J21" s="3">
        <f>Monthly!J21-(Saturdays!J21+'Sundays &amp; Holidays'!J21)</f>
        <v>15624</v>
      </c>
      <c r="K21" s="32">
        <f>Monthly!K21-(Saturdays!K21+'Sundays &amp; Holidays'!K21)</f>
        <v>6203</v>
      </c>
      <c r="L21" s="3">
        <f>Monthly!L21-(Saturdays!L21+'Sundays &amp; Holidays'!L21)</f>
        <v>32822</v>
      </c>
      <c r="M21" s="32">
        <f>Monthly!M21-(Saturdays!M21+'Sundays &amp; Holidays'!M21)</f>
        <v>22974</v>
      </c>
      <c r="N21" s="3">
        <f>Monthly!N21-(Saturdays!N21+'Sundays &amp; Holidays'!N21)</f>
        <v>47773</v>
      </c>
      <c r="O21" s="32">
        <f>Monthly!O21-(Saturdays!O21+'Sundays &amp; Holidays'!O21)</f>
        <v>44904</v>
      </c>
      <c r="P21" s="3">
        <f>Monthly!P21-(Saturdays!P21+'Sundays &amp; Holidays'!P21)</f>
        <v>28430</v>
      </c>
      <c r="Q21" s="32">
        <f>Monthly!Q21-(Saturdays!Q21+'Sundays &amp; Holidays'!Q21)</f>
        <v>28312</v>
      </c>
      <c r="R21" s="3">
        <f>Monthly!R21-(Saturdays!R21+'Sundays &amp; Holidays'!R21)</f>
        <v>29871</v>
      </c>
      <c r="S21" s="32">
        <f>Monthly!S21-(Saturdays!S21+'Sundays &amp; Holidays'!S21)</f>
        <v>38456</v>
      </c>
      <c r="T21" s="3">
        <f>Monthly!T21-(Saturdays!T21+'Sundays &amp; Holidays'!T21)</f>
        <v>22294</v>
      </c>
      <c r="U21" s="32">
        <f>Monthly!U21-(Saturdays!U21+'Sundays &amp; Holidays'!U21)</f>
        <v>8934</v>
      </c>
      <c r="V21" s="3">
        <f>Monthly!V21-(Saturdays!V21+'Sundays &amp; Holidays'!V21)</f>
        <v>50983</v>
      </c>
      <c r="W21" s="32">
        <f>Monthly!W21-(Saturdays!W21+'Sundays &amp; Holidays'!W21)</f>
        <v>31534</v>
      </c>
      <c r="X21" s="3">
        <f>Monthly!X21-(Saturdays!X21+'Sundays &amp; Holidays'!X21)</f>
        <v>59632</v>
      </c>
      <c r="Y21" s="32">
        <f>Monthly!Y21-(Saturdays!Y21+'Sundays &amp; Holidays'!Y21)</f>
        <v>14644</v>
      </c>
      <c r="Z21" s="3">
        <f>Monthly!Z21-(Saturdays!Z21+'Sundays &amp; Holidays'!Z21)</f>
        <v>89468</v>
      </c>
      <c r="AA21" s="32">
        <f>Monthly!AA21-(Saturdays!AA21+'Sundays &amp; Holidays'!AA21)</f>
        <v>85736</v>
      </c>
      <c r="AB21" s="114">
        <f t="shared" si="0"/>
        <v>540972</v>
      </c>
      <c r="AC21" s="19">
        <f t="shared" si="0"/>
        <v>492436</v>
      </c>
    </row>
    <row r="22" spans="1:29">
      <c r="A22" s="95" t="s">
        <v>31</v>
      </c>
      <c r="B22" s="3">
        <f>Monthly!B22-(Saturdays!B22+'Sundays &amp; Holidays'!B22)</f>
        <v>54287</v>
      </c>
      <c r="C22" s="32">
        <f>Monthly!C22-(Saturdays!C22+'Sundays &amp; Holidays'!C22)</f>
        <v>87750</v>
      </c>
      <c r="D22" s="3">
        <f>Monthly!D22-(Saturdays!D22+'Sundays &amp; Holidays'!D22)</f>
        <v>33920</v>
      </c>
      <c r="E22" s="32">
        <f>Monthly!E22-(Saturdays!E22+'Sundays &amp; Holidays'!E22)</f>
        <v>37357</v>
      </c>
      <c r="F22" s="3">
        <f>Monthly!F22-(Saturdays!F22+'Sundays &amp; Holidays'!F22)</f>
        <v>18513</v>
      </c>
      <c r="G22" s="32">
        <f>Monthly!G22-(Saturdays!G22+'Sundays &amp; Holidays'!G22)</f>
        <v>12246</v>
      </c>
      <c r="H22" s="3">
        <f>Monthly!H22-(Saturdays!H22+'Sundays &amp; Holidays'!H22)</f>
        <v>46759</v>
      </c>
      <c r="I22" s="32">
        <f>Monthly!I22-(Saturdays!I22+'Sundays &amp; Holidays'!I22)</f>
        <v>78321</v>
      </c>
      <c r="J22" s="3">
        <f>Monthly!J22-(Saturdays!J22+'Sundays &amp; Holidays'!J22)</f>
        <v>13251</v>
      </c>
      <c r="K22" s="32">
        <f>Monthly!K22-(Saturdays!K22+'Sundays &amp; Holidays'!K22)</f>
        <v>6161</v>
      </c>
      <c r="L22" s="3">
        <f>Monthly!L22-(Saturdays!L22+'Sundays &amp; Holidays'!L22)</f>
        <v>33118</v>
      </c>
      <c r="M22" s="32">
        <f>Monthly!M22-(Saturdays!M22+'Sundays &amp; Holidays'!M22)</f>
        <v>20429</v>
      </c>
      <c r="N22" s="3">
        <f>Monthly!N22-(Saturdays!N22+'Sundays &amp; Holidays'!N22)</f>
        <v>48797</v>
      </c>
      <c r="O22" s="32">
        <f>Monthly!O22-(Saturdays!O22+'Sundays &amp; Holidays'!O22)</f>
        <v>44515</v>
      </c>
      <c r="P22" s="3">
        <f>Monthly!P22-(Saturdays!P22+'Sundays &amp; Holidays'!P22)</f>
        <v>26624</v>
      </c>
      <c r="Q22" s="32">
        <f>Monthly!Q22-(Saturdays!Q22+'Sundays &amp; Holidays'!Q22)</f>
        <v>30853</v>
      </c>
      <c r="R22" s="3">
        <f>Monthly!R22-(Saturdays!R22+'Sundays &amp; Holidays'!R22)</f>
        <v>29125</v>
      </c>
      <c r="S22" s="32">
        <f>Monthly!S22-(Saturdays!S22+'Sundays &amp; Holidays'!S22)</f>
        <v>39332</v>
      </c>
      <c r="T22" s="3">
        <f>Monthly!T22-(Saturdays!T22+'Sundays &amp; Holidays'!T22)</f>
        <v>18985</v>
      </c>
      <c r="U22" s="32">
        <f>Monthly!U22-(Saturdays!U22+'Sundays &amp; Holidays'!U22)</f>
        <v>8954</v>
      </c>
      <c r="V22" s="3">
        <f>Monthly!V22-(Saturdays!V22+'Sundays &amp; Holidays'!V22)</f>
        <v>54417</v>
      </c>
      <c r="W22" s="32">
        <f>Monthly!W22-(Saturdays!W22+'Sundays &amp; Holidays'!W22)</f>
        <v>31085</v>
      </c>
      <c r="X22" s="3">
        <f>Monthly!X22-(Saturdays!X22+'Sundays &amp; Holidays'!X22)</f>
        <v>53877</v>
      </c>
      <c r="Y22" s="32">
        <f>Monthly!Y22-(Saturdays!Y22+'Sundays &amp; Holidays'!Y22)</f>
        <v>17585</v>
      </c>
      <c r="Z22" s="3">
        <f>Monthly!Z22-(Saturdays!Z22+'Sundays &amp; Holidays'!Z22)</f>
        <v>78171</v>
      </c>
      <c r="AA22" s="32">
        <f>Monthly!AA22-(Saturdays!AA22+'Sundays &amp; Holidays'!AA22)</f>
        <v>98232</v>
      </c>
      <c r="AB22" s="114">
        <f t="shared" si="0"/>
        <v>509844</v>
      </c>
      <c r="AC22" s="19">
        <f t="shared" si="0"/>
        <v>512820</v>
      </c>
    </row>
    <row r="23" spans="1:29">
      <c r="A23" s="96" t="s">
        <v>32</v>
      </c>
      <c r="B23" s="3">
        <f>Monthly!B23-(Saturdays!B23+'Sundays &amp; Holidays'!B23)</f>
        <v>55890</v>
      </c>
      <c r="C23" s="32">
        <f>Monthly!C23-(Saturdays!C23+'Sundays &amp; Holidays'!C23)</f>
        <v>82325</v>
      </c>
      <c r="D23" s="3">
        <f>Monthly!D23-(Saturdays!D23+'Sundays &amp; Holidays'!D23)</f>
        <v>26510</v>
      </c>
      <c r="E23" s="32">
        <f>Monthly!E23-(Saturdays!E23+'Sundays &amp; Holidays'!E23)</f>
        <v>33879</v>
      </c>
      <c r="F23" s="3">
        <f>Monthly!F23-(Saturdays!F23+'Sundays &amp; Holidays'!F23)</f>
        <v>13984</v>
      </c>
      <c r="G23" s="32">
        <f>Monthly!G23-(Saturdays!G23+'Sundays &amp; Holidays'!G23)</f>
        <v>11508</v>
      </c>
      <c r="H23" s="3">
        <f>Monthly!H23-(Saturdays!H23+'Sundays &amp; Holidays'!H23)</f>
        <v>42259</v>
      </c>
      <c r="I23" s="32">
        <f>Monthly!I23-(Saturdays!I23+'Sundays &amp; Holidays'!I23)</f>
        <v>72440</v>
      </c>
      <c r="J23" s="3">
        <f>Monthly!J23-(Saturdays!J23+'Sundays &amp; Holidays'!J23)</f>
        <v>8615</v>
      </c>
      <c r="K23" s="32">
        <f>Monthly!K23-(Saturdays!K23+'Sundays &amp; Holidays'!K23)</f>
        <v>4773</v>
      </c>
      <c r="L23" s="3">
        <f>Monthly!L23-(Saturdays!L23+'Sundays &amp; Holidays'!L23)</f>
        <v>24633</v>
      </c>
      <c r="M23" s="32">
        <f>Monthly!M23-(Saturdays!M23+'Sundays &amp; Holidays'!M23)</f>
        <v>18736</v>
      </c>
      <c r="N23" s="3">
        <f>Monthly!N23-(Saturdays!N23+'Sundays &amp; Holidays'!N23)</f>
        <v>42009</v>
      </c>
      <c r="O23" s="32">
        <f>Monthly!O23-(Saturdays!O23+'Sundays &amp; Holidays'!O23)</f>
        <v>43578</v>
      </c>
      <c r="P23" s="3">
        <f>Monthly!P23-(Saturdays!P23+'Sundays &amp; Holidays'!P23)</f>
        <v>24016</v>
      </c>
      <c r="Q23" s="32">
        <f>Monthly!Q23-(Saturdays!Q23+'Sundays &amp; Holidays'!Q23)</f>
        <v>33415</v>
      </c>
      <c r="R23" s="3">
        <f>Monthly!R23-(Saturdays!R23+'Sundays &amp; Holidays'!R23)</f>
        <v>26377</v>
      </c>
      <c r="S23" s="32">
        <f>Monthly!S23-(Saturdays!S23+'Sundays &amp; Holidays'!S23)</f>
        <v>38280</v>
      </c>
      <c r="T23" s="3">
        <f>Monthly!T23-(Saturdays!T23+'Sundays &amp; Holidays'!T23)</f>
        <v>17696</v>
      </c>
      <c r="U23" s="32">
        <f>Monthly!U23-(Saturdays!U23+'Sundays &amp; Holidays'!U23)</f>
        <v>9142</v>
      </c>
      <c r="V23" s="3">
        <f>Monthly!V23-(Saturdays!V23+'Sundays &amp; Holidays'!V23)</f>
        <v>53066</v>
      </c>
      <c r="W23" s="32">
        <f>Monthly!W23-(Saturdays!W23+'Sundays &amp; Holidays'!W23)</f>
        <v>31724</v>
      </c>
      <c r="X23" s="3">
        <f>Monthly!X23-(Saturdays!X23+'Sundays &amp; Holidays'!X23)</f>
        <v>45970</v>
      </c>
      <c r="Y23" s="32">
        <f>Monthly!Y23-(Saturdays!Y23+'Sundays &amp; Holidays'!Y23)</f>
        <v>18119</v>
      </c>
      <c r="Z23" s="3">
        <f>Monthly!Z23-(Saturdays!Z23+'Sundays &amp; Holidays'!Z23)</f>
        <v>71278</v>
      </c>
      <c r="AA23" s="32">
        <f>Monthly!AA23-(Saturdays!AA23+'Sundays &amp; Holidays'!AA23)</f>
        <v>91536</v>
      </c>
      <c r="AB23" s="114">
        <f t="shared" si="0"/>
        <v>452303</v>
      </c>
      <c r="AC23" s="19">
        <f t="shared" si="0"/>
        <v>489455</v>
      </c>
    </row>
    <row r="24" spans="1:29">
      <c r="A24" s="95" t="s">
        <v>33</v>
      </c>
      <c r="B24" s="3">
        <f>Monthly!B24-(Saturdays!B24+'Sundays &amp; Holidays'!B24)</f>
        <v>48000</v>
      </c>
      <c r="C24" s="32">
        <f>Monthly!C24-(Saturdays!C24+'Sundays &amp; Holidays'!C24)</f>
        <v>71954</v>
      </c>
      <c r="D24" s="3">
        <f>Monthly!D24-(Saturdays!D24+'Sundays &amp; Holidays'!D24)</f>
        <v>19053</v>
      </c>
      <c r="E24" s="32">
        <f>Monthly!E24-(Saturdays!E24+'Sundays &amp; Holidays'!E24)</f>
        <v>37289</v>
      </c>
      <c r="F24" s="3">
        <f>Monthly!F24-(Saturdays!F24+'Sundays &amp; Holidays'!F24)</f>
        <v>10677</v>
      </c>
      <c r="G24" s="32">
        <f>Monthly!G24-(Saturdays!G24+'Sundays &amp; Holidays'!G24)</f>
        <v>11473</v>
      </c>
      <c r="H24" s="3">
        <f>Monthly!H24-(Saturdays!H24+'Sundays &amp; Holidays'!H24)</f>
        <v>31466</v>
      </c>
      <c r="I24" s="32">
        <f>Monthly!I24-(Saturdays!I24+'Sundays &amp; Holidays'!I24)</f>
        <v>73569</v>
      </c>
      <c r="J24" s="3">
        <f>Monthly!J24-(Saturdays!J24+'Sundays &amp; Holidays'!J24)</f>
        <v>5991</v>
      </c>
      <c r="K24" s="32">
        <f>Monthly!K24-(Saturdays!K24+'Sundays &amp; Holidays'!K24)</f>
        <v>5181</v>
      </c>
      <c r="L24" s="3">
        <f>Monthly!L24-(Saturdays!L24+'Sundays &amp; Holidays'!L24)</f>
        <v>16850</v>
      </c>
      <c r="M24" s="32">
        <f>Monthly!M24-(Saturdays!M24+'Sundays &amp; Holidays'!M24)</f>
        <v>17865</v>
      </c>
      <c r="N24" s="3">
        <f>Monthly!N24-(Saturdays!N24+'Sundays &amp; Holidays'!N24)</f>
        <v>32678</v>
      </c>
      <c r="O24" s="32">
        <f>Monthly!O24-(Saturdays!O24+'Sundays &amp; Holidays'!O24)</f>
        <v>42098</v>
      </c>
      <c r="P24" s="3">
        <f>Monthly!P24-(Saturdays!P24+'Sundays &amp; Holidays'!P24)</f>
        <v>19037</v>
      </c>
      <c r="Q24" s="32">
        <f>Monthly!Q24-(Saturdays!Q24+'Sundays &amp; Holidays'!Q24)</f>
        <v>31501</v>
      </c>
      <c r="R24" s="3">
        <f>Monthly!R24-(Saturdays!R24+'Sundays &amp; Holidays'!R24)</f>
        <v>22453</v>
      </c>
      <c r="S24" s="32">
        <f>Monthly!S24-(Saturdays!S24+'Sundays &amp; Holidays'!S24)</f>
        <v>30073</v>
      </c>
      <c r="T24" s="3">
        <f>Monthly!T24-(Saturdays!T24+'Sundays &amp; Holidays'!T24)</f>
        <v>14159</v>
      </c>
      <c r="U24" s="32">
        <f>Monthly!U24-(Saturdays!U24+'Sundays &amp; Holidays'!U24)</f>
        <v>8712</v>
      </c>
      <c r="V24" s="3">
        <f>Monthly!V24-(Saturdays!V24+'Sundays &amp; Holidays'!V24)</f>
        <v>52596</v>
      </c>
      <c r="W24" s="32">
        <f>Monthly!W24-(Saturdays!W24+'Sundays &amp; Holidays'!W24)</f>
        <v>28179</v>
      </c>
      <c r="X24" s="3">
        <f>Monthly!X24-(Saturdays!X24+'Sundays &amp; Holidays'!X24)</f>
        <v>33499</v>
      </c>
      <c r="Y24" s="32">
        <f>Monthly!Y24-(Saturdays!Y24+'Sundays &amp; Holidays'!Y24)</f>
        <v>17458</v>
      </c>
      <c r="Z24" s="3">
        <f>Monthly!Z24-(Saturdays!Z24+'Sundays &amp; Holidays'!Z24)</f>
        <v>57839</v>
      </c>
      <c r="AA24" s="32">
        <f>Monthly!AA24-(Saturdays!AA24+'Sundays &amp; Holidays'!AA24)</f>
        <v>73670</v>
      </c>
      <c r="AB24" s="114">
        <f t="shared" si="0"/>
        <v>364298</v>
      </c>
      <c r="AC24" s="19">
        <f t="shared" si="0"/>
        <v>449022</v>
      </c>
    </row>
    <row r="25" spans="1:29">
      <c r="A25" s="96" t="s">
        <v>34</v>
      </c>
      <c r="B25" s="3">
        <f>Monthly!B25-(Saturdays!B25+'Sundays &amp; Holidays'!B25)</f>
        <v>8383</v>
      </c>
      <c r="C25" s="32">
        <f>Monthly!C25-(Saturdays!C25+'Sundays &amp; Holidays'!C25)</f>
        <v>47068</v>
      </c>
      <c r="D25" s="3">
        <f>Monthly!D25-(Saturdays!D25+'Sundays &amp; Holidays'!D25)</f>
        <v>4216</v>
      </c>
      <c r="E25" s="32">
        <f>Monthly!E25-(Saturdays!E25+'Sundays &amp; Holidays'!E25)</f>
        <v>24789</v>
      </c>
      <c r="F25" s="3">
        <f>Monthly!F25-(Saturdays!F25+'Sundays &amp; Holidays'!F25)</f>
        <v>2679</v>
      </c>
      <c r="G25" s="32">
        <f>Monthly!G25-(Saturdays!G25+'Sundays &amp; Holidays'!G25)</f>
        <v>8188</v>
      </c>
      <c r="H25" s="3">
        <f>Monthly!H25-(Saturdays!H25+'Sundays &amp; Holidays'!H25)</f>
        <v>10731</v>
      </c>
      <c r="I25" s="32">
        <f>Monthly!I25-(Saturdays!I25+'Sundays &amp; Holidays'!I25)</f>
        <v>47358</v>
      </c>
      <c r="J25" s="3">
        <f>Monthly!J25-(Saturdays!J25+'Sundays &amp; Holidays'!J25)</f>
        <v>2983</v>
      </c>
      <c r="K25" s="32">
        <f>Monthly!K25-(Saturdays!K25+'Sundays &amp; Holidays'!K25)</f>
        <v>3080</v>
      </c>
      <c r="L25" s="3">
        <f>Monthly!L25-(Saturdays!L25+'Sundays &amp; Holidays'!L25)</f>
        <v>8553</v>
      </c>
      <c r="M25" s="32">
        <f>Monthly!M25-(Saturdays!M25+'Sundays &amp; Holidays'!M25)</f>
        <v>11189</v>
      </c>
      <c r="N25" s="3">
        <f>Monthly!N25-(Saturdays!N25+'Sundays &amp; Holidays'!N25)</f>
        <v>19563</v>
      </c>
      <c r="O25" s="32">
        <f>Monthly!O25-(Saturdays!O25+'Sundays &amp; Holidays'!O25)</f>
        <v>29392</v>
      </c>
      <c r="P25" s="3">
        <f>Monthly!P25-(Saturdays!P25+'Sundays &amp; Holidays'!P25)</f>
        <v>12763</v>
      </c>
      <c r="Q25" s="32">
        <f>Monthly!Q25-(Saturdays!Q25+'Sundays &amp; Holidays'!Q25)</f>
        <v>22542</v>
      </c>
      <c r="R25" s="3">
        <f>Monthly!R25-(Saturdays!R25+'Sundays &amp; Holidays'!R25)</f>
        <v>15388</v>
      </c>
      <c r="S25" s="32">
        <f>Monthly!S25-(Saturdays!S25+'Sundays &amp; Holidays'!S25)</f>
        <v>21186</v>
      </c>
      <c r="T25" s="3">
        <f>Monthly!T25-(Saturdays!T25+'Sundays &amp; Holidays'!T25)</f>
        <v>10968</v>
      </c>
      <c r="U25" s="32">
        <f>Monthly!U25-(Saturdays!U25+'Sundays &amp; Holidays'!U25)</f>
        <v>6256</v>
      </c>
      <c r="V25" s="3">
        <f>Monthly!V25-(Saturdays!V25+'Sundays &amp; Holidays'!V25)</f>
        <v>47568</v>
      </c>
      <c r="W25" s="32">
        <f>Monthly!W25-(Saturdays!W25+'Sundays &amp; Holidays'!W25)</f>
        <v>22523</v>
      </c>
      <c r="X25" s="3">
        <f>Monthly!X25-(Saturdays!X25+'Sundays &amp; Holidays'!X25)</f>
        <v>20831</v>
      </c>
      <c r="Y25" s="32">
        <f>Monthly!Y25-(Saturdays!Y25+'Sundays &amp; Holidays'!Y25)</f>
        <v>15313</v>
      </c>
      <c r="Z25" s="3">
        <f>Monthly!Z25-(Saturdays!Z25+'Sundays &amp; Holidays'!Z25)</f>
        <v>38554</v>
      </c>
      <c r="AA25" s="32">
        <f>Monthly!AA25-(Saturdays!AA25+'Sundays &amp; Holidays'!AA25)</f>
        <v>55431</v>
      </c>
      <c r="AB25" s="114">
        <f t="shared" si="0"/>
        <v>203180</v>
      </c>
      <c r="AC25" s="19">
        <f t="shared" si="0"/>
        <v>314315</v>
      </c>
    </row>
    <row r="26" spans="1:29">
      <c r="A26" s="95" t="s">
        <v>35</v>
      </c>
      <c r="B26" s="3">
        <f>Monthly!B26-(Saturdays!B26+'Sundays &amp; Holidays'!B26)</f>
        <v>17</v>
      </c>
      <c r="C26" s="32">
        <f>Monthly!C26-(Saturdays!C26+'Sundays &amp; Holidays'!C26)</f>
        <v>30690</v>
      </c>
      <c r="D26" s="3">
        <f>Monthly!D26-(Saturdays!D26+'Sundays &amp; Holidays'!D26)</f>
        <v>113</v>
      </c>
      <c r="E26" s="32">
        <f>Monthly!E26-(Saturdays!E26+'Sundays &amp; Holidays'!E26)</f>
        <v>14191</v>
      </c>
      <c r="F26" s="3">
        <f>Monthly!F26-(Saturdays!F26+'Sundays &amp; Holidays'!F26)</f>
        <v>101</v>
      </c>
      <c r="G26" s="32">
        <f>Monthly!G26-(Saturdays!G26+'Sundays &amp; Holidays'!G26)</f>
        <v>4302</v>
      </c>
      <c r="H26" s="3">
        <f>Monthly!H26-(Saturdays!H26+'Sundays &amp; Holidays'!H26)</f>
        <v>524</v>
      </c>
      <c r="I26" s="32">
        <f>Monthly!I26-(Saturdays!I26+'Sundays &amp; Holidays'!I26)</f>
        <v>22651</v>
      </c>
      <c r="J26" s="3">
        <f>Monthly!J26-(Saturdays!J26+'Sundays &amp; Holidays'!J26)</f>
        <v>525</v>
      </c>
      <c r="K26" s="32">
        <f>Monthly!K26-(Saturdays!K26+'Sundays &amp; Holidays'!K26)</f>
        <v>1450</v>
      </c>
      <c r="L26" s="3">
        <f>Monthly!L26-(Saturdays!L26+'Sundays &amp; Holidays'!L26)</f>
        <v>1332</v>
      </c>
      <c r="M26" s="32">
        <f>Monthly!M26-(Saturdays!M26+'Sundays &amp; Holidays'!M26)</f>
        <v>2461</v>
      </c>
      <c r="N26" s="3">
        <f>Monthly!N26-(Saturdays!N26+'Sundays &amp; Holidays'!N26)</f>
        <v>2692</v>
      </c>
      <c r="O26" s="32">
        <f>Monthly!O26-(Saturdays!O26+'Sundays &amp; Holidays'!O26)</f>
        <v>5316</v>
      </c>
      <c r="P26" s="3">
        <f>Monthly!P26-(Saturdays!P26+'Sundays &amp; Holidays'!P26)</f>
        <v>2708</v>
      </c>
      <c r="Q26" s="32">
        <f>Monthly!Q26-(Saturdays!Q26+'Sundays &amp; Holidays'!Q26)</f>
        <v>3226</v>
      </c>
      <c r="R26" s="3">
        <f>Monthly!R26-(Saturdays!R26+'Sundays &amp; Holidays'!R26)</f>
        <v>2118</v>
      </c>
      <c r="S26" s="32">
        <f>Monthly!S26-(Saturdays!S26+'Sundays &amp; Holidays'!S26)</f>
        <v>1929</v>
      </c>
      <c r="T26" s="3">
        <f>Monthly!T26-(Saturdays!T26+'Sundays &amp; Holidays'!T26)</f>
        <v>1160</v>
      </c>
      <c r="U26" s="32">
        <f>Monthly!U26-(Saturdays!U26+'Sundays &amp; Holidays'!U26)</f>
        <v>162</v>
      </c>
      <c r="V26" s="3">
        <f>Monthly!V26-(Saturdays!V26+'Sundays &amp; Holidays'!V26)</f>
        <v>2236</v>
      </c>
      <c r="W26" s="32">
        <f>Monthly!W26-(Saturdays!W26+'Sundays &amp; Holidays'!W26)</f>
        <v>715</v>
      </c>
      <c r="X26" s="3">
        <f>Monthly!X26-(Saturdays!X26+'Sundays &amp; Holidays'!X26)</f>
        <v>1867</v>
      </c>
      <c r="Y26" s="32">
        <f>Monthly!Y26-(Saturdays!Y26+'Sundays &amp; Holidays'!Y26)</f>
        <v>350</v>
      </c>
      <c r="Z26" s="3">
        <f>Monthly!Z26-(Saturdays!Z26+'Sundays &amp; Holidays'!Z26)</f>
        <v>525</v>
      </c>
      <c r="AA26" s="32">
        <f>Monthly!AA26-(Saturdays!AA26+'Sundays &amp; Holidays'!AA26)</f>
        <v>2212</v>
      </c>
      <c r="AB26" s="114">
        <f t="shared" si="0"/>
        <v>15918</v>
      </c>
      <c r="AC26" s="19">
        <f t="shared" si="0"/>
        <v>89655</v>
      </c>
    </row>
    <row r="27" spans="1:29">
      <c r="A27" s="96" t="s">
        <v>36</v>
      </c>
      <c r="B27" s="3">
        <f>Monthly!B27-(Saturdays!B27+'Sundays &amp; Holidays'!B27)</f>
        <v>0</v>
      </c>
      <c r="C27" s="32">
        <f>Monthly!C27-(Saturdays!C27+'Sundays &amp; Holidays'!C27)</f>
        <v>0</v>
      </c>
      <c r="D27" s="3">
        <f>Monthly!D27-(Saturdays!D27+'Sundays &amp; Holidays'!D27)</f>
        <v>1</v>
      </c>
      <c r="E27" s="32">
        <f>Monthly!E27-(Saturdays!E27+'Sundays &amp; Holidays'!E27)</f>
        <v>1</v>
      </c>
      <c r="F27" s="3">
        <f>Monthly!F27-(Saturdays!F27+'Sundays &amp; Holidays'!F27)</f>
        <v>0</v>
      </c>
      <c r="G27" s="32">
        <f>Monthly!G27-(Saturdays!G27+'Sundays &amp; Holidays'!G27)</f>
        <v>0</v>
      </c>
      <c r="H27" s="3">
        <f>Monthly!H27-(Saturdays!H27+'Sundays &amp; Holidays'!H27)</f>
        <v>0</v>
      </c>
      <c r="I27" s="32">
        <f>Monthly!I27-(Saturdays!I27+'Sundays &amp; Holidays'!I27)</f>
        <v>0</v>
      </c>
      <c r="J27" s="3">
        <f>Monthly!J27-(Saturdays!J27+'Sundays &amp; Holidays'!J27)</f>
        <v>0</v>
      </c>
      <c r="K27" s="32">
        <f>Monthly!K27-(Saturdays!K27+'Sundays &amp; Holidays'!K27)</f>
        <v>0</v>
      </c>
      <c r="L27" s="3">
        <f>Monthly!L27-(Saturdays!L27+'Sundays &amp; Holidays'!L27)</f>
        <v>0</v>
      </c>
      <c r="M27" s="32">
        <f>Monthly!M27-(Saturdays!M27+'Sundays &amp; Holidays'!M27)</f>
        <v>45</v>
      </c>
      <c r="N27" s="3">
        <f>Monthly!N27-(Saturdays!N27+'Sundays &amp; Holidays'!N27)</f>
        <v>0</v>
      </c>
      <c r="O27" s="32">
        <f>Monthly!O27-(Saturdays!O27+'Sundays &amp; Holidays'!O27)</f>
        <v>0</v>
      </c>
      <c r="P27" s="3">
        <f>Monthly!P27-(Saturdays!P27+'Sundays &amp; Holidays'!P27)</f>
        <v>0</v>
      </c>
      <c r="Q27" s="32">
        <f>Monthly!Q27-(Saturdays!Q27+'Sundays &amp; Holidays'!Q27)</f>
        <v>0</v>
      </c>
      <c r="R27" s="3">
        <f>Monthly!R27-(Saturdays!R27+'Sundays &amp; Holidays'!R27)</f>
        <v>0</v>
      </c>
      <c r="S27" s="32">
        <f>Monthly!S27-(Saturdays!S27+'Sundays &amp; Holidays'!S27)</f>
        <v>0</v>
      </c>
      <c r="T27" s="3">
        <f>Monthly!T27-(Saturdays!T27+'Sundays &amp; Holidays'!T27)</f>
        <v>0</v>
      </c>
      <c r="U27" s="32">
        <f>Monthly!U27-(Saturdays!U27+'Sundays &amp; Holidays'!U27)</f>
        <v>0</v>
      </c>
      <c r="V27" s="3">
        <f>Monthly!V27-(Saturdays!V27+'Sundays &amp; Holidays'!V27)</f>
        <v>0</v>
      </c>
      <c r="W27" s="32">
        <f>Monthly!W27-(Saturdays!W27+'Sundays &amp; Holidays'!W27)</f>
        <v>0</v>
      </c>
      <c r="X27" s="3">
        <f>Monthly!X27-(Saturdays!X27+'Sundays &amp; Holidays'!X27)</f>
        <v>0</v>
      </c>
      <c r="Y27" s="32">
        <f>Monthly!Y27-(Saturdays!Y27+'Sundays &amp; Holidays'!Y27)</f>
        <v>0</v>
      </c>
      <c r="Z27" s="3">
        <f>Monthly!Z27-(Saturdays!Z27+'Sundays &amp; Holidays'!Z27)</f>
        <v>0</v>
      </c>
      <c r="AA27" s="32">
        <f>Monthly!AA27-(Saturdays!AA27+'Sundays &amp; Holidays'!AA27)</f>
        <v>0</v>
      </c>
      <c r="AB27" s="114">
        <f t="shared" si="0"/>
        <v>1</v>
      </c>
      <c r="AC27" s="19">
        <f t="shared" si="0"/>
        <v>46</v>
      </c>
    </row>
    <row r="28" spans="1:29">
      <c r="A28" s="95" t="s">
        <v>37</v>
      </c>
      <c r="B28" s="3">
        <f>Monthly!B28-(Saturdays!B28+'Sundays &amp; Holidays'!B28)</f>
        <v>0</v>
      </c>
      <c r="C28" s="32">
        <f>Monthly!C28-(Saturdays!C28+'Sundays &amp; Holidays'!C28)</f>
        <v>0</v>
      </c>
      <c r="D28" s="3">
        <f>Monthly!D28-(Saturdays!D28+'Sundays &amp; Holidays'!D28)</f>
        <v>0</v>
      </c>
      <c r="E28" s="32">
        <f>Monthly!E28-(Saturdays!E28+'Sundays &amp; Holidays'!E28)</f>
        <v>0</v>
      </c>
      <c r="F28" s="3">
        <f>Monthly!F28-(Saturdays!F28+'Sundays &amp; Holidays'!F28)</f>
        <v>0</v>
      </c>
      <c r="G28" s="32">
        <f>Monthly!G28-(Saturdays!G28+'Sundays &amp; Holidays'!G28)</f>
        <v>0</v>
      </c>
      <c r="H28" s="3">
        <f>Monthly!H28-(Saturdays!H28+'Sundays &amp; Holidays'!H28)</f>
        <v>0</v>
      </c>
      <c r="I28" s="32">
        <f>Monthly!I28-(Saturdays!I28+'Sundays &amp; Holidays'!I28)</f>
        <v>0</v>
      </c>
      <c r="J28" s="3">
        <f>Monthly!J28-(Saturdays!J28+'Sundays &amp; Holidays'!J28)</f>
        <v>0</v>
      </c>
      <c r="K28" s="32">
        <f>Monthly!K28-(Saturdays!K28+'Sundays &amp; Holidays'!K28)</f>
        <v>0</v>
      </c>
      <c r="L28" s="3">
        <f>Monthly!L28-(Saturdays!L28+'Sundays &amp; Holidays'!L28)</f>
        <v>0</v>
      </c>
      <c r="M28" s="32">
        <f>Monthly!M28-(Saturdays!M28+'Sundays &amp; Holidays'!M28)</f>
        <v>0</v>
      </c>
      <c r="N28" s="3">
        <f>Monthly!N28-(Saturdays!N28+'Sundays &amp; Holidays'!N28)</f>
        <v>0</v>
      </c>
      <c r="O28" s="32">
        <f>Monthly!O28-(Saturdays!O28+'Sundays &amp; Holidays'!O28)</f>
        <v>0</v>
      </c>
      <c r="P28" s="3">
        <f>Monthly!P28-(Saturdays!P28+'Sundays &amp; Holidays'!P28)</f>
        <v>0</v>
      </c>
      <c r="Q28" s="32">
        <f>Monthly!Q28-(Saturdays!Q28+'Sundays &amp; Holidays'!Q28)</f>
        <v>0</v>
      </c>
      <c r="R28" s="3">
        <f>Monthly!R28-(Saturdays!R28+'Sundays &amp; Holidays'!R28)</f>
        <v>0</v>
      </c>
      <c r="S28" s="32">
        <f>Monthly!S28-(Saturdays!S28+'Sundays &amp; Holidays'!S28)</f>
        <v>0</v>
      </c>
      <c r="T28" s="3">
        <f>Monthly!T28-(Saturdays!T28+'Sundays &amp; Holidays'!T28)</f>
        <v>0</v>
      </c>
      <c r="U28" s="32">
        <f>Monthly!U28-(Saturdays!U28+'Sundays &amp; Holidays'!U28)</f>
        <v>0</v>
      </c>
      <c r="V28" s="3">
        <f>Monthly!V28-(Saturdays!V28+'Sundays &amp; Holidays'!V28)</f>
        <v>0</v>
      </c>
      <c r="W28" s="32">
        <f>Monthly!W28-(Saturdays!W28+'Sundays &amp; Holidays'!W28)</f>
        <v>0</v>
      </c>
      <c r="X28" s="3">
        <f>Monthly!X28-(Saturdays!X28+'Sundays &amp; Holidays'!X28)</f>
        <v>0</v>
      </c>
      <c r="Y28" s="32">
        <f>Monthly!Y28-(Saturdays!Y28+'Sundays &amp; Holidays'!Y28)</f>
        <v>0</v>
      </c>
      <c r="Z28" s="3">
        <f>Monthly!Z28-(Saturdays!Z28+'Sundays &amp; Holidays'!Z28)</f>
        <v>0</v>
      </c>
      <c r="AA28" s="32">
        <f>Monthly!AA28-(Saturdays!AA28+'Sundays &amp; Holidays'!AA28)</f>
        <v>0</v>
      </c>
      <c r="AB28" s="114">
        <f t="shared" si="0"/>
        <v>0</v>
      </c>
      <c r="AC28" s="19">
        <f t="shared" si="0"/>
        <v>0</v>
      </c>
    </row>
    <row r="29" spans="1:29">
      <c r="A29" s="96" t="s">
        <v>38</v>
      </c>
      <c r="B29" s="3">
        <f>Monthly!B29-(Saturdays!B29+'Sundays &amp; Holidays'!B29)</f>
        <v>0</v>
      </c>
      <c r="C29" s="32">
        <f>Monthly!C29-(Saturdays!C29+'Sundays &amp; Holidays'!C29)</f>
        <v>0</v>
      </c>
      <c r="D29" s="3">
        <f>Monthly!D29-(Saturdays!D29+'Sundays &amp; Holidays'!D29)</f>
        <v>0</v>
      </c>
      <c r="E29" s="32">
        <f>Monthly!E29-(Saturdays!E29+'Sundays &amp; Holidays'!E29)</f>
        <v>0</v>
      </c>
      <c r="F29" s="3">
        <f>Monthly!F29-(Saturdays!F29+'Sundays &amp; Holidays'!F29)</f>
        <v>0</v>
      </c>
      <c r="G29" s="32">
        <f>Monthly!G29-(Saturdays!G29+'Sundays &amp; Holidays'!G29)</f>
        <v>0</v>
      </c>
      <c r="H29" s="3">
        <f>Monthly!H29-(Saturdays!H29+'Sundays &amp; Holidays'!H29)</f>
        <v>0</v>
      </c>
      <c r="I29" s="32">
        <f>Monthly!I29-(Saturdays!I29+'Sundays &amp; Holidays'!I29)</f>
        <v>0</v>
      </c>
      <c r="J29" s="3">
        <f>Monthly!J29-(Saturdays!J29+'Sundays &amp; Holidays'!J29)</f>
        <v>0</v>
      </c>
      <c r="K29" s="32">
        <f>Monthly!K29-(Saturdays!K29+'Sundays &amp; Holidays'!K29)</f>
        <v>0</v>
      </c>
      <c r="L29" s="3">
        <f>Monthly!L29-(Saturdays!L29+'Sundays &amp; Holidays'!L29)</f>
        <v>0</v>
      </c>
      <c r="M29" s="32">
        <f>Monthly!M29-(Saturdays!M29+'Sundays &amp; Holidays'!M29)</f>
        <v>0</v>
      </c>
      <c r="N29" s="3">
        <f>Monthly!N29-(Saturdays!N29+'Sundays &amp; Holidays'!N29)</f>
        <v>0</v>
      </c>
      <c r="O29" s="32">
        <f>Monthly!O29-(Saturdays!O29+'Sundays &amp; Holidays'!O29)</f>
        <v>0</v>
      </c>
      <c r="P29" s="3">
        <f>Monthly!P29-(Saturdays!P29+'Sundays &amp; Holidays'!P29)</f>
        <v>0</v>
      </c>
      <c r="Q29" s="32">
        <f>Monthly!Q29-(Saturdays!Q29+'Sundays &amp; Holidays'!Q29)</f>
        <v>0</v>
      </c>
      <c r="R29" s="3">
        <f>Monthly!R29-(Saturdays!R29+'Sundays &amp; Holidays'!R29)</f>
        <v>0</v>
      </c>
      <c r="S29" s="32">
        <f>Monthly!S29-(Saturdays!S29+'Sundays &amp; Holidays'!S29)</f>
        <v>0</v>
      </c>
      <c r="T29" s="3">
        <f>Monthly!T29-(Saturdays!T29+'Sundays &amp; Holidays'!T29)</f>
        <v>0</v>
      </c>
      <c r="U29" s="32">
        <f>Monthly!U29-(Saturdays!U29+'Sundays &amp; Holidays'!U29)</f>
        <v>0</v>
      </c>
      <c r="V29" s="3">
        <f>Monthly!V29-(Saturdays!V29+'Sundays &amp; Holidays'!V29)</f>
        <v>0</v>
      </c>
      <c r="W29" s="32">
        <f>Monthly!W29-(Saturdays!W29+'Sundays &amp; Holidays'!W29)</f>
        <v>0</v>
      </c>
      <c r="X29" s="3">
        <f>Monthly!X29-(Saturdays!X29+'Sundays &amp; Holidays'!X29)</f>
        <v>0</v>
      </c>
      <c r="Y29" s="32">
        <f>Monthly!Y29-(Saturdays!Y29+'Sundays &amp; Holidays'!Y29)</f>
        <v>0</v>
      </c>
      <c r="Z29" s="3">
        <f>Monthly!Z29-(Saturdays!Z29+'Sundays &amp; Holidays'!Z29)</f>
        <v>0</v>
      </c>
      <c r="AA29" s="32">
        <f>Monthly!AA29-(Saturdays!AA29+'Sundays &amp; Holidays'!AA29)</f>
        <v>0</v>
      </c>
      <c r="AB29" s="114">
        <f t="shared" si="0"/>
        <v>0</v>
      </c>
      <c r="AC29" s="19">
        <f t="shared" si="0"/>
        <v>0</v>
      </c>
    </row>
    <row r="30" spans="1:29" ht="14" thickBot="1">
      <c r="A30" s="95" t="s">
        <v>39</v>
      </c>
      <c r="B30" s="16">
        <f>Monthly!B30-(Saturdays!B30+'Sundays &amp; Holidays'!B30)</f>
        <v>0</v>
      </c>
      <c r="C30" s="43">
        <f>Monthly!C30-(Saturdays!C30+'Sundays &amp; Holidays'!C30)</f>
        <v>0</v>
      </c>
      <c r="D30" s="16">
        <f>Monthly!D30-(Saturdays!D30+'Sundays &amp; Holidays'!D30)</f>
        <v>0</v>
      </c>
      <c r="E30" s="43">
        <f>Monthly!E30-(Saturdays!E30+'Sundays &amp; Holidays'!E30)</f>
        <v>0</v>
      </c>
      <c r="F30" s="16">
        <f>Monthly!F30-(Saturdays!F30+'Sundays &amp; Holidays'!F30)</f>
        <v>0</v>
      </c>
      <c r="G30" s="43">
        <f>Monthly!G30-(Saturdays!G30+'Sundays &amp; Holidays'!G30)</f>
        <v>0</v>
      </c>
      <c r="H30" s="16">
        <f>Monthly!H30-(Saturdays!H30+'Sundays &amp; Holidays'!H30)</f>
        <v>0</v>
      </c>
      <c r="I30" s="43">
        <f>Monthly!I30-(Saturdays!I30+'Sundays &amp; Holidays'!I30)</f>
        <v>0</v>
      </c>
      <c r="J30" s="16">
        <f>Monthly!J30-(Saturdays!J30+'Sundays &amp; Holidays'!J30)</f>
        <v>0</v>
      </c>
      <c r="K30" s="43">
        <f>Monthly!K30-(Saturdays!K30+'Sundays &amp; Holidays'!K30)</f>
        <v>0</v>
      </c>
      <c r="L30" s="16">
        <f>Monthly!L30-(Saturdays!L30+'Sundays &amp; Holidays'!L30)</f>
        <v>0</v>
      </c>
      <c r="M30" s="43">
        <f>Monthly!M30-(Saturdays!M30+'Sundays &amp; Holidays'!M30)</f>
        <v>0</v>
      </c>
      <c r="N30" s="16">
        <f>Monthly!N30-(Saturdays!N30+'Sundays &amp; Holidays'!N30)</f>
        <v>0</v>
      </c>
      <c r="O30" s="43">
        <f>Monthly!O30-(Saturdays!O30+'Sundays &amp; Holidays'!O30)</f>
        <v>0</v>
      </c>
      <c r="P30" s="16">
        <f>Monthly!P30-(Saturdays!P30+'Sundays &amp; Holidays'!P30)</f>
        <v>0</v>
      </c>
      <c r="Q30" s="43">
        <f>Monthly!Q30-(Saturdays!Q30+'Sundays &amp; Holidays'!Q30)</f>
        <v>0</v>
      </c>
      <c r="R30" s="16">
        <f>Monthly!R30-(Saturdays!R30+'Sundays &amp; Holidays'!R30)</f>
        <v>0</v>
      </c>
      <c r="S30" s="43">
        <f>Monthly!S30-(Saturdays!S30+'Sundays &amp; Holidays'!S30)</f>
        <v>0</v>
      </c>
      <c r="T30" s="16">
        <f>Monthly!T30-(Saturdays!T30+'Sundays &amp; Holidays'!T30)</f>
        <v>0</v>
      </c>
      <c r="U30" s="43">
        <f>Monthly!U30-(Saturdays!U30+'Sundays &amp; Holidays'!U30)</f>
        <v>0</v>
      </c>
      <c r="V30" s="16">
        <f>Monthly!V30-(Saturdays!V30+'Sundays &amp; Holidays'!V30)</f>
        <v>0</v>
      </c>
      <c r="W30" s="43">
        <f>Monthly!W30-(Saturdays!W30+'Sundays &amp; Holidays'!W30)</f>
        <v>0</v>
      </c>
      <c r="X30" s="16">
        <f>Monthly!X30-(Saturdays!X30+'Sundays &amp; Holidays'!X30)</f>
        <v>0</v>
      </c>
      <c r="Y30" s="43">
        <f>Monthly!Y30-(Saturdays!Y30+'Sundays &amp; Holidays'!Y30)</f>
        <v>0</v>
      </c>
      <c r="Z30" s="16">
        <f>Monthly!Z30-(Saturdays!Z30+'Sundays &amp; Holidays'!Z30)</f>
        <v>0</v>
      </c>
      <c r="AA30" s="43">
        <f>Monthly!AA30-(Saturdays!AA30+'Sundays &amp; Holidays'!AA30)</f>
        <v>0</v>
      </c>
      <c r="AB30" s="115">
        <f t="shared" si="0"/>
        <v>0</v>
      </c>
      <c r="AC30" s="116">
        <f t="shared" si="0"/>
        <v>0</v>
      </c>
    </row>
    <row r="31" spans="1:29" ht="15" thickTop="1" thickBot="1">
      <c r="A31" s="44" t="s">
        <v>13</v>
      </c>
      <c r="B31" s="14">
        <f t="shared" ref="B31:AA31" si="1">SUM(B7:B30)</f>
        <v>1213641</v>
      </c>
      <c r="C31" s="1">
        <f t="shared" si="1"/>
        <v>726168</v>
      </c>
      <c r="D31" s="45">
        <f t="shared" si="1"/>
        <v>501909</v>
      </c>
      <c r="E31" s="46">
        <f t="shared" si="1"/>
        <v>425647</v>
      </c>
      <c r="F31" s="14">
        <f t="shared" si="1"/>
        <v>266577</v>
      </c>
      <c r="G31" s="1">
        <f t="shared" si="1"/>
        <v>172531</v>
      </c>
      <c r="H31" s="45">
        <f t="shared" si="1"/>
        <v>586991</v>
      </c>
      <c r="I31" s="46">
        <f t="shared" si="1"/>
        <v>858234</v>
      </c>
      <c r="J31" s="14">
        <f t="shared" si="1"/>
        <v>134850</v>
      </c>
      <c r="K31" s="1">
        <f t="shared" si="1"/>
        <v>165122</v>
      </c>
      <c r="L31" s="45">
        <f t="shared" si="1"/>
        <v>257304</v>
      </c>
      <c r="M31" s="46">
        <f t="shared" si="1"/>
        <v>479540</v>
      </c>
      <c r="N31" s="14">
        <f t="shared" si="1"/>
        <v>558676</v>
      </c>
      <c r="O31" s="1">
        <f t="shared" si="1"/>
        <v>767193</v>
      </c>
      <c r="P31" s="45">
        <f t="shared" si="1"/>
        <v>348844</v>
      </c>
      <c r="Q31" s="46">
        <f t="shared" si="1"/>
        <v>431208</v>
      </c>
      <c r="R31" s="14">
        <f t="shared" si="1"/>
        <v>447806</v>
      </c>
      <c r="S31" s="1">
        <f t="shared" si="1"/>
        <v>498652</v>
      </c>
      <c r="T31" s="45">
        <f t="shared" si="1"/>
        <v>196870</v>
      </c>
      <c r="U31" s="46">
        <f t="shared" si="1"/>
        <v>250378</v>
      </c>
      <c r="V31" s="14">
        <f t="shared" si="1"/>
        <v>540031</v>
      </c>
      <c r="W31" s="1">
        <f t="shared" si="1"/>
        <v>628231</v>
      </c>
      <c r="X31" s="45">
        <f t="shared" si="1"/>
        <v>516024</v>
      </c>
      <c r="Y31" s="46">
        <f t="shared" si="1"/>
        <v>329585</v>
      </c>
      <c r="Z31" s="14">
        <f t="shared" si="1"/>
        <v>1177077</v>
      </c>
      <c r="AA31" s="1">
        <f t="shared" si="1"/>
        <v>1001913</v>
      </c>
      <c r="AB31" s="45">
        <f>SUM(AB7:AB30)</f>
        <v>6746600</v>
      </c>
      <c r="AC31" s="1">
        <f>SUM(AC7:AC30)</f>
        <v>6734402</v>
      </c>
    </row>
    <row r="32" spans="1:29" ht="17" thickTop="1">
      <c r="AB32" s="184" t="str">
        <f>IF(AB31='Daily Total'!D44,"Correct","Wrong")</f>
        <v>Correct</v>
      </c>
      <c r="AC32" s="184" t="str">
        <f>IF(AC31='Daily Total'!E44,"Correct","Wrong")</f>
        <v>Correct</v>
      </c>
    </row>
    <row r="35" spans="1:29">
      <c r="A35" s="47" t="s">
        <v>68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20" t="s">
        <v>0</v>
      </c>
      <c r="B37" s="311" t="s">
        <v>1</v>
      </c>
      <c r="C37" s="312"/>
      <c r="D37" s="311" t="s">
        <v>2</v>
      </c>
      <c r="E37" s="312"/>
      <c r="F37" s="311" t="s">
        <v>3</v>
      </c>
      <c r="G37" s="312"/>
      <c r="H37" s="311" t="s">
        <v>4</v>
      </c>
      <c r="I37" s="312"/>
      <c r="J37" s="311" t="s">
        <v>5</v>
      </c>
      <c r="K37" s="312"/>
      <c r="L37" s="311" t="s">
        <v>6</v>
      </c>
      <c r="M37" s="312"/>
      <c r="N37" s="311" t="s">
        <v>7</v>
      </c>
      <c r="O37" s="312"/>
      <c r="P37" s="311" t="s">
        <v>8</v>
      </c>
      <c r="Q37" s="312"/>
      <c r="R37" s="311" t="s">
        <v>9</v>
      </c>
      <c r="S37" s="312"/>
      <c r="T37" s="311" t="s">
        <v>10</v>
      </c>
      <c r="U37" s="312"/>
      <c r="V37" s="311" t="s">
        <v>11</v>
      </c>
      <c r="W37" s="312"/>
      <c r="X37" s="311" t="s">
        <v>12</v>
      </c>
      <c r="Y37" s="312"/>
      <c r="Z37" s="311" t="s">
        <v>40</v>
      </c>
      <c r="AA37" s="312"/>
      <c r="AB37" s="311" t="s">
        <v>47</v>
      </c>
      <c r="AC37" s="312"/>
    </row>
    <row r="38" spans="1:29" ht="15" thickTop="1" thickBot="1">
      <c r="A38" s="321"/>
      <c r="B38" s="65" t="s">
        <v>14</v>
      </c>
      <c r="C38" s="66" t="s">
        <v>15</v>
      </c>
      <c r="D38" s="67" t="s">
        <v>14</v>
      </c>
      <c r="E38" s="68" t="s">
        <v>15</v>
      </c>
      <c r="F38" s="69" t="s">
        <v>14</v>
      </c>
      <c r="G38" s="66" t="s">
        <v>15</v>
      </c>
      <c r="H38" s="67" t="s">
        <v>14</v>
      </c>
      <c r="I38" s="68" t="s">
        <v>15</v>
      </c>
      <c r="J38" s="69" t="s">
        <v>14</v>
      </c>
      <c r="K38" s="66" t="s">
        <v>15</v>
      </c>
      <c r="L38" s="67" t="s">
        <v>14</v>
      </c>
      <c r="M38" s="69" t="s">
        <v>15</v>
      </c>
      <c r="N38" s="65" t="s">
        <v>14</v>
      </c>
      <c r="O38" s="70" t="s">
        <v>15</v>
      </c>
      <c r="P38" s="69" t="s">
        <v>14</v>
      </c>
      <c r="Q38" s="66" t="s">
        <v>15</v>
      </c>
      <c r="R38" s="67" t="s">
        <v>14</v>
      </c>
      <c r="S38" s="68" t="s">
        <v>15</v>
      </c>
      <c r="T38" s="69" t="s">
        <v>14</v>
      </c>
      <c r="U38" s="66" t="s">
        <v>15</v>
      </c>
      <c r="V38" s="67" t="s">
        <v>14</v>
      </c>
      <c r="W38" s="68" t="s">
        <v>15</v>
      </c>
      <c r="X38" s="69" t="s">
        <v>14</v>
      </c>
      <c r="Y38" s="66" t="s">
        <v>15</v>
      </c>
      <c r="Z38" s="67" t="s">
        <v>14</v>
      </c>
      <c r="AA38" s="69" t="s">
        <v>15</v>
      </c>
      <c r="AB38" s="65" t="s">
        <v>14</v>
      </c>
      <c r="AC38" s="70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2">
        <f>+B39+D39+F39+H39+J39+L39+N39+P39+R39+T39+V39+X39+Z39</f>
        <v>0</v>
      </c>
      <c r="AC39" s="113">
        <f>+C39+E39+G39+I39+K39+M39+O39+Q39+S39+U39+W39+Y39+AA39</f>
        <v>0</v>
      </c>
    </row>
    <row r="40" spans="1:29">
      <c r="A40" s="91" t="s">
        <v>17</v>
      </c>
      <c r="B40" s="3">
        <f t="shared" ref="B40:AA40" si="3">+B8/$B$65</f>
        <v>645.52380952380952</v>
      </c>
      <c r="C40" s="32">
        <f t="shared" si="3"/>
        <v>0.19047619047619047</v>
      </c>
      <c r="D40" s="3">
        <f t="shared" si="3"/>
        <v>199.04761904761904</v>
      </c>
      <c r="E40" s="32">
        <f t="shared" si="3"/>
        <v>0.14285714285714285</v>
      </c>
      <c r="F40" s="3">
        <f t="shared" si="3"/>
        <v>94.761904761904759</v>
      </c>
      <c r="G40" s="32">
        <f t="shared" si="3"/>
        <v>0.33333333333333331</v>
      </c>
      <c r="H40" s="3">
        <f t="shared" si="3"/>
        <v>281.09523809523807</v>
      </c>
      <c r="I40" s="32">
        <f t="shared" si="3"/>
        <v>11.285714285714286</v>
      </c>
      <c r="J40" s="3">
        <f t="shared" si="3"/>
        <v>8.8095238095238102</v>
      </c>
      <c r="K40" s="32">
        <f t="shared" si="3"/>
        <v>3.7142857142857144</v>
      </c>
      <c r="L40" s="3">
        <f t="shared" si="3"/>
        <v>6.9047619047619051</v>
      </c>
      <c r="M40" s="32">
        <f t="shared" si="3"/>
        <v>16.904761904761905</v>
      </c>
      <c r="N40" s="3">
        <f t="shared" si="3"/>
        <v>43.857142857142854</v>
      </c>
      <c r="O40" s="32">
        <f t="shared" si="3"/>
        <v>19.19047619047619</v>
      </c>
      <c r="P40" s="3">
        <f t="shared" si="3"/>
        <v>18.142857142857142</v>
      </c>
      <c r="Q40" s="32">
        <f t="shared" si="3"/>
        <v>9.6190476190476186</v>
      </c>
      <c r="R40" s="3">
        <f t="shared" si="3"/>
        <v>8.6666666666666661</v>
      </c>
      <c r="S40" s="32">
        <f t="shared" si="3"/>
        <v>12.523809523809524</v>
      </c>
      <c r="T40" s="3">
        <f t="shared" si="3"/>
        <v>0.5714285714285714</v>
      </c>
      <c r="U40" s="32">
        <f t="shared" si="3"/>
        <v>0.52380952380952384</v>
      </c>
      <c r="V40" s="3">
        <f t="shared" si="3"/>
        <v>2.8571428571428572</v>
      </c>
      <c r="W40" s="32">
        <f t="shared" si="3"/>
        <v>0</v>
      </c>
      <c r="X40" s="3">
        <f t="shared" si="3"/>
        <v>0.42857142857142855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4">
        <f>+B40+D40+F40+H40+J40+L40+N40+P40+R40+T40+V40+X40+Z40</f>
        <v>1310.6666666666667</v>
      </c>
      <c r="AC40" s="19">
        <f>+C40+E40+G40+I40+K40+M40+O40+Q40+S40+U40+W40+Y40+AA40</f>
        <v>74.428571428571416</v>
      </c>
    </row>
    <row r="41" spans="1:29">
      <c r="A41" s="92" t="s">
        <v>18</v>
      </c>
      <c r="B41" s="3">
        <f t="shared" ref="B41:AA41" si="4">+B9/$B$65</f>
        <v>3399.9523809523807</v>
      </c>
      <c r="C41" s="32">
        <f t="shared" si="4"/>
        <v>13.857142857142858</v>
      </c>
      <c r="D41" s="3">
        <f t="shared" si="4"/>
        <v>1238.5238095238096</v>
      </c>
      <c r="E41" s="32">
        <f t="shared" si="4"/>
        <v>55.047619047619051</v>
      </c>
      <c r="F41" s="3">
        <f t="shared" si="4"/>
        <v>533.04761904761904</v>
      </c>
      <c r="G41" s="32">
        <f t="shared" si="4"/>
        <v>22.476190476190474</v>
      </c>
      <c r="H41" s="3">
        <f t="shared" si="4"/>
        <v>1234.4761904761904</v>
      </c>
      <c r="I41" s="32">
        <f t="shared" si="4"/>
        <v>237.71428571428572</v>
      </c>
      <c r="J41" s="3">
        <f t="shared" si="4"/>
        <v>91.857142857142861</v>
      </c>
      <c r="K41" s="32">
        <f t="shared" si="4"/>
        <v>84.095238095238102</v>
      </c>
      <c r="L41" s="3">
        <f t="shared" si="4"/>
        <v>88.38095238095238</v>
      </c>
      <c r="M41" s="32">
        <f t="shared" si="4"/>
        <v>467</v>
      </c>
      <c r="N41" s="3">
        <f t="shared" si="4"/>
        <v>520.04761904761904</v>
      </c>
      <c r="O41" s="32">
        <f t="shared" si="4"/>
        <v>799.47619047619048</v>
      </c>
      <c r="P41" s="3">
        <f t="shared" si="4"/>
        <v>308.95238095238096</v>
      </c>
      <c r="Q41" s="32">
        <f t="shared" si="4"/>
        <v>392.09523809523807</v>
      </c>
      <c r="R41" s="3">
        <f t="shared" si="4"/>
        <v>436.95238095238096</v>
      </c>
      <c r="S41" s="32">
        <f t="shared" si="4"/>
        <v>473.85714285714283</v>
      </c>
      <c r="T41" s="3">
        <f t="shared" si="4"/>
        <v>77.714285714285708</v>
      </c>
      <c r="U41" s="32">
        <f t="shared" si="4"/>
        <v>351.57142857142856</v>
      </c>
      <c r="V41" s="3">
        <f t="shared" si="4"/>
        <v>258.42857142857144</v>
      </c>
      <c r="W41" s="32">
        <f t="shared" si="4"/>
        <v>741.09523809523807</v>
      </c>
      <c r="X41" s="3">
        <f t="shared" si="4"/>
        <v>378.57142857142856</v>
      </c>
      <c r="Y41" s="32">
        <f t="shared" si="4"/>
        <v>467.85714285714283</v>
      </c>
      <c r="Z41" s="3">
        <f t="shared" si="4"/>
        <v>1249.5238095238096</v>
      </c>
      <c r="AA41" s="32">
        <f t="shared" si="4"/>
        <v>669.23809523809518</v>
      </c>
      <c r="AB41" s="114">
        <f t="shared" ref="AB41:AB62" si="5">+B41+D41+F41+H41+J41+L41+N41+P41+R41+T41+V41+X41+Z41</f>
        <v>9816.4285714285706</v>
      </c>
      <c r="AC41" s="19">
        <f t="shared" ref="AC41:AC62" si="6">+C41+E41+G41+I41+K41+M41+O41+Q41+S41+U41+W41+Y41+AA41</f>
        <v>4775.3809523809523</v>
      </c>
    </row>
    <row r="42" spans="1:29">
      <c r="A42" s="91" t="s">
        <v>19</v>
      </c>
      <c r="B42" s="3">
        <f t="shared" ref="B42:AA42" si="7">+B10/$B$65</f>
        <v>6315.4285714285716</v>
      </c>
      <c r="C42" s="32">
        <f t="shared" si="7"/>
        <v>619.19047619047615</v>
      </c>
      <c r="D42" s="3">
        <f t="shared" si="7"/>
        <v>2292.5238095238096</v>
      </c>
      <c r="E42" s="32">
        <f t="shared" si="7"/>
        <v>705.09523809523807</v>
      </c>
      <c r="F42" s="3">
        <f t="shared" si="7"/>
        <v>981.76190476190482</v>
      </c>
      <c r="G42" s="32">
        <f t="shared" si="7"/>
        <v>325.38095238095241</v>
      </c>
      <c r="H42" s="3">
        <f t="shared" si="7"/>
        <v>1212.1428571428571</v>
      </c>
      <c r="I42" s="32">
        <f t="shared" si="7"/>
        <v>1090.6666666666667</v>
      </c>
      <c r="J42" s="3">
        <f t="shared" si="7"/>
        <v>253.04761904761904</v>
      </c>
      <c r="K42" s="32">
        <f t="shared" si="7"/>
        <v>404.04761904761904</v>
      </c>
      <c r="L42" s="3">
        <f t="shared" si="7"/>
        <v>341.95238095238096</v>
      </c>
      <c r="M42" s="32">
        <f t="shared" si="7"/>
        <v>1223.1428571428571</v>
      </c>
      <c r="N42" s="3">
        <f t="shared" si="7"/>
        <v>1297.3333333333333</v>
      </c>
      <c r="O42" s="32">
        <f t="shared" si="7"/>
        <v>1912.1428571428571</v>
      </c>
      <c r="P42" s="3">
        <f t="shared" si="7"/>
        <v>1042</v>
      </c>
      <c r="Q42" s="32">
        <f t="shared" si="7"/>
        <v>947.09523809523807</v>
      </c>
      <c r="R42" s="3">
        <f t="shared" si="7"/>
        <v>1263.6190476190477</v>
      </c>
      <c r="S42" s="32">
        <f t="shared" si="7"/>
        <v>1253.3333333333333</v>
      </c>
      <c r="T42" s="3">
        <f t="shared" si="7"/>
        <v>259.38095238095241</v>
      </c>
      <c r="U42" s="32">
        <f t="shared" si="7"/>
        <v>977.52380952380952</v>
      </c>
      <c r="V42" s="3">
        <f t="shared" si="7"/>
        <v>765.57142857142856</v>
      </c>
      <c r="W42" s="32">
        <f t="shared" si="7"/>
        <v>1930.2857142857142</v>
      </c>
      <c r="X42" s="3">
        <f t="shared" si="7"/>
        <v>1116</v>
      </c>
      <c r="Y42" s="32">
        <f t="shared" si="7"/>
        <v>1228</v>
      </c>
      <c r="Z42" s="3">
        <f t="shared" si="7"/>
        <v>3412.6190476190477</v>
      </c>
      <c r="AA42" s="32">
        <f t="shared" si="7"/>
        <v>1759</v>
      </c>
      <c r="AB42" s="114">
        <f t="shared" si="5"/>
        <v>20553.380952380954</v>
      </c>
      <c r="AC42" s="19">
        <f t="shared" si="6"/>
        <v>14374.904761904761</v>
      </c>
    </row>
    <row r="43" spans="1:29">
      <c r="A43" s="92" t="s">
        <v>20</v>
      </c>
      <c r="B43" s="3">
        <f t="shared" ref="B43:AA43" si="8">+B11/$B$65</f>
        <v>5663.7619047619046</v>
      </c>
      <c r="C43" s="32">
        <f t="shared" si="8"/>
        <v>1018.8571428571429</v>
      </c>
      <c r="D43" s="3">
        <f t="shared" si="8"/>
        <v>1725.7619047619048</v>
      </c>
      <c r="E43" s="32">
        <f t="shared" si="8"/>
        <v>1255.4761904761904</v>
      </c>
      <c r="F43" s="3">
        <f t="shared" si="8"/>
        <v>906.85714285714289</v>
      </c>
      <c r="G43" s="32">
        <f t="shared" si="8"/>
        <v>652.85714285714289</v>
      </c>
      <c r="H43" s="3">
        <f t="shared" si="8"/>
        <v>1189.6190476190477</v>
      </c>
      <c r="I43" s="32">
        <f t="shared" si="8"/>
        <v>1611.8571428571429</v>
      </c>
      <c r="J43" s="3">
        <f t="shared" si="8"/>
        <v>443.04761904761904</v>
      </c>
      <c r="K43" s="32">
        <f t="shared" si="8"/>
        <v>866.09523809523807</v>
      </c>
      <c r="L43" s="3">
        <f t="shared" si="8"/>
        <v>494.85714285714283</v>
      </c>
      <c r="M43" s="32">
        <f t="shared" si="8"/>
        <v>2131.9047619047619</v>
      </c>
      <c r="N43" s="3">
        <f t="shared" si="8"/>
        <v>1710.3809523809523</v>
      </c>
      <c r="O43" s="32">
        <f t="shared" si="8"/>
        <v>2726.0476190476193</v>
      </c>
      <c r="P43" s="3">
        <f t="shared" si="8"/>
        <v>1453.7619047619048</v>
      </c>
      <c r="Q43" s="32">
        <f t="shared" si="8"/>
        <v>1450.6190476190477</v>
      </c>
      <c r="R43" s="3">
        <f t="shared" si="8"/>
        <v>1745.5714285714287</v>
      </c>
      <c r="S43" s="32">
        <f t="shared" si="8"/>
        <v>1614.0952380952381</v>
      </c>
      <c r="T43" s="3">
        <f t="shared" si="8"/>
        <v>329.23809523809524</v>
      </c>
      <c r="U43" s="32">
        <f t="shared" si="8"/>
        <v>1701.952380952381</v>
      </c>
      <c r="V43" s="3">
        <f t="shared" si="8"/>
        <v>984.52380952380952</v>
      </c>
      <c r="W43" s="32">
        <f t="shared" si="8"/>
        <v>2528.1428571428573</v>
      </c>
      <c r="X43" s="3">
        <f t="shared" si="8"/>
        <v>1360.7619047619048</v>
      </c>
      <c r="Y43" s="32">
        <f t="shared" si="8"/>
        <v>1581.0952380952381</v>
      </c>
      <c r="Z43" s="3">
        <f t="shared" si="8"/>
        <v>4554.2380952380954</v>
      </c>
      <c r="AA43" s="32">
        <f t="shared" si="8"/>
        <v>2317.2857142857142</v>
      </c>
      <c r="AB43" s="114">
        <f t="shared" si="5"/>
        <v>22562.380952380954</v>
      </c>
      <c r="AC43" s="19">
        <f t="shared" si="6"/>
        <v>21456.285714285714</v>
      </c>
    </row>
    <row r="44" spans="1:29">
      <c r="A44" s="91" t="s">
        <v>21</v>
      </c>
      <c r="B44" s="3">
        <f t="shared" ref="B44:AA44" si="9">+B12/$B$65</f>
        <v>5361.7619047619046</v>
      </c>
      <c r="C44" s="32">
        <f t="shared" si="9"/>
        <v>1088.7142857142858</v>
      </c>
      <c r="D44" s="3">
        <f t="shared" si="9"/>
        <v>1592.4285714285713</v>
      </c>
      <c r="E44" s="32">
        <f t="shared" si="9"/>
        <v>1305.8095238095239</v>
      </c>
      <c r="F44" s="3">
        <f t="shared" si="9"/>
        <v>805.04761904761904</v>
      </c>
      <c r="G44" s="32">
        <f t="shared" si="9"/>
        <v>623.61904761904759</v>
      </c>
      <c r="H44" s="3">
        <f t="shared" si="9"/>
        <v>1129.2857142857142</v>
      </c>
      <c r="I44" s="32">
        <f t="shared" si="9"/>
        <v>1828.7619047619048</v>
      </c>
      <c r="J44" s="3">
        <f t="shared" si="9"/>
        <v>391.28571428571428</v>
      </c>
      <c r="K44" s="32">
        <f t="shared" si="9"/>
        <v>934.14285714285711</v>
      </c>
      <c r="L44" s="3">
        <f t="shared" si="9"/>
        <v>498.52380952380952</v>
      </c>
      <c r="M44" s="32">
        <f t="shared" si="9"/>
        <v>2601.1904761904761</v>
      </c>
      <c r="N44" s="3">
        <f t="shared" si="9"/>
        <v>1561.0952380952381</v>
      </c>
      <c r="O44" s="32">
        <f t="shared" si="9"/>
        <v>3141.9047619047619</v>
      </c>
      <c r="P44" s="3">
        <f t="shared" si="9"/>
        <v>1207.6666666666667</v>
      </c>
      <c r="Q44" s="32">
        <f t="shared" si="9"/>
        <v>1521.6190476190477</v>
      </c>
      <c r="R44" s="3">
        <f t="shared" si="9"/>
        <v>1658.1428571428571</v>
      </c>
      <c r="S44" s="32">
        <f t="shared" si="9"/>
        <v>1374.5238095238096</v>
      </c>
      <c r="T44" s="3">
        <f t="shared" si="9"/>
        <v>309.28571428571428</v>
      </c>
      <c r="U44" s="32">
        <f t="shared" si="9"/>
        <v>1593.4761904761904</v>
      </c>
      <c r="V44" s="3">
        <f t="shared" si="9"/>
        <v>848.09523809523807</v>
      </c>
      <c r="W44" s="32">
        <f t="shared" si="9"/>
        <v>2523.0476190476193</v>
      </c>
      <c r="X44" s="3">
        <f t="shared" si="9"/>
        <v>1273.4285714285713</v>
      </c>
      <c r="Y44" s="32">
        <f t="shared" si="9"/>
        <v>1697.5714285714287</v>
      </c>
      <c r="Z44" s="3">
        <f t="shared" si="9"/>
        <v>4411.333333333333</v>
      </c>
      <c r="AA44" s="32">
        <f t="shared" si="9"/>
        <v>2345.5714285714284</v>
      </c>
      <c r="AB44" s="114">
        <f t="shared" si="5"/>
        <v>21047.38095238095</v>
      </c>
      <c r="AC44" s="19">
        <f t="shared" si="6"/>
        <v>22579.952380952378</v>
      </c>
    </row>
    <row r="45" spans="1:29">
      <c r="A45" s="92" t="s">
        <v>22</v>
      </c>
      <c r="B45" s="3">
        <f t="shared" ref="B45:AA45" si="10">+B13/$B$65</f>
        <v>4713.7619047619046</v>
      </c>
      <c r="C45" s="32">
        <f t="shared" si="10"/>
        <v>1212.1904761904761</v>
      </c>
      <c r="D45" s="3">
        <f t="shared" si="10"/>
        <v>1586</v>
      </c>
      <c r="E45" s="32">
        <f t="shared" si="10"/>
        <v>1132.3809523809523</v>
      </c>
      <c r="F45" s="3">
        <f t="shared" si="10"/>
        <v>794.33333333333337</v>
      </c>
      <c r="G45" s="32">
        <f t="shared" si="10"/>
        <v>584.04761904761904</v>
      </c>
      <c r="H45" s="3">
        <f t="shared" si="10"/>
        <v>1452.5238095238096</v>
      </c>
      <c r="I45" s="32">
        <f t="shared" si="10"/>
        <v>1926.1904761904761</v>
      </c>
      <c r="J45" s="3">
        <f t="shared" si="10"/>
        <v>356.33333333333331</v>
      </c>
      <c r="K45" s="32">
        <f t="shared" si="10"/>
        <v>956.23809523809518</v>
      </c>
      <c r="L45" s="3">
        <f t="shared" si="10"/>
        <v>503.90476190476193</v>
      </c>
      <c r="M45" s="32">
        <f t="shared" si="10"/>
        <v>2390.5238095238096</v>
      </c>
      <c r="N45" s="3">
        <f t="shared" si="10"/>
        <v>1463.4285714285713</v>
      </c>
      <c r="O45" s="32">
        <f t="shared" si="10"/>
        <v>3022.7142857142858</v>
      </c>
      <c r="P45" s="3">
        <f t="shared" si="10"/>
        <v>961.71428571428567</v>
      </c>
      <c r="Q45" s="32">
        <f t="shared" si="10"/>
        <v>1423.1428571428571</v>
      </c>
      <c r="R45" s="3">
        <f t="shared" si="10"/>
        <v>1529.4285714285713</v>
      </c>
      <c r="S45" s="32">
        <f t="shared" si="10"/>
        <v>1346.3809523809523</v>
      </c>
      <c r="T45" s="3">
        <f t="shared" si="10"/>
        <v>315.52380952380952</v>
      </c>
      <c r="U45" s="32">
        <f t="shared" si="10"/>
        <v>1066.3333333333333</v>
      </c>
      <c r="V45" s="3">
        <f t="shared" si="10"/>
        <v>807.42857142857144</v>
      </c>
      <c r="W45" s="32">
        <f t="shared" si="10"/>
        <v>2532.2857142857142</v>
      </c>
      <c r="X45" s="3">
        <f t="shared" si="10"/>
        <v>1103</v>
      </c>
      <c r="Y45" s="32">
        <f t="shared" si="10"/>
        <v>1251.3809523809523</v>
      </c>
      <c r="Z45" s="3">
        <f t="shared" si="10"/>
        <v>3829.8571428571427</v>
      </c>
      <c r="AA45" s="32">
        <f t="shared" si="10"/>
        <v>2197.6666666666665</v>
      </c>
      <c r="AB45" s="114">
        <f t="shared" si="5"/>
        <v>19417.238095238092</v>
      </c>
      <c r="AC45" s="19">
        <f t="shared" si="6"/>
        <v>21041.476190476194</v>
      </c>
    </row>
    <row r="46" spans="1:29">
      <c r="A46" s="91" t="s">
        <v>23</v>
      </c>
      <c r="B46" s="3">
        <f t="shared" ref="B46:AA46" si="11">+B14/$B$65</f>
        <v>3881.5714285714284</v>
      </c>
      <c r="C46" s="32">
        <f t="shared" si="11"/>
        <v>1245.2380952380952</v>
      </c>
      <c r="D46" s="3">
        <f t="shared" si="11"/>
        <v>1507.7619047619048</v>
      </c>
      <c r="E46" s="32">
        <f t="shared" si="11"/>
        <v>921.76190476190482</v>
      </c>
      <c r="F46" s="3">
        <f t="shared" si="11"/>
        <v>825.28571428571433</v>
      </c>
      <c r="G46" s="32">
        <f t="shared" si="11"/>
        <v>495.52380952380952</v>
      </c>
      <c r="H46" s="3">
        <f t="shared" si="11"/>
        <v>1606.7142857142858</v>
      </c>
      <c r="I46" s="32">
        <f t="shared" si="11"/>
        <v>1902.1428571428571</v>
      </c>
      <c r="J46" s="3">
        <f t="shared" si="11"/>
        <v>329.09523809523807</v>
      </c>
      <c r="K46" s="32">
        <f t="shared" si="11"/>
        <v>802.19047619047615</v>
      </c>
      <c r="L46" s="3">
        <f t="shared" si="11"/>
        <v>448.52380952380952</v>
      </c>
      <c r="M46" s="32">
        <f t="shared" si="11"/>
        <v>1760.7619047619048</v>
      </c>
      <c r="N46" s="3">
        <f t="shared" si="11"/>
        <v>1325.7142857142858</v>
      </c>
      <c r="O46" s="32">
        <f t="shared" si="11"/>
        <v>2560.5238095238096</v>
      </c>
      <c r="P46" s="3">
        <f t="shared" si="11"/>
        <v>837.66666666666663</v>
      </c>
      <c r="Q46" s="32">
        <f t="shared" si="11"/>
        <v>1184.4285714285713</v>
      </c>
      <c r="R46" s="3">
        <f t="shared" si="11"/>
        <v>1321.2380952380952</v>
      </c>
      <c r="S46" s="32">
        <f t="shared" si="11"/>
        <v>1296.4285714285713</v>
      </c>
      <c r="T46" s="3">
        <f t="shared" si="11"/>
        <v>369.47619047619048</v>
      </c>
      <c r="U46" s="32">
        <f t="shared" si="11"/>
        <v>801.04761904761904</v>
      </c>
      <c r="V46" s="3">
        <f t="shared" si="11"/>
        <v>794.80952380952385</v>
      </c>
      <c r="W46" s="32">
        <f t="shared" si="11"/>
        <v>2213.8095238095239</v>
      </c>
      <c r="X46" s="3">
        <f t="shared" si="11"/>
        <v>970.90476190476193</v>
      </c>
      <c r="Y46" s="32">
        <f t="shared" si="11"/>
        <v>1011.1904761904761</v>
      </c>
      <c r="Z46" s="3">
        <f t="shared" si="11"/>
        <v>3250.6190476190477</v>
      </c>
      <c r="AA46" s="32">
        <f t="shared" si="11"/>
        <v>2320</v>
      </c>
      <c r="AB46" s="114">
        <f t="shared" si="5"/>
        <v>17469.380952380954</v>
      </c>
      <c r="AC46" s="19">
        <f t="shared" si="6"/>
        <v>18515.047619047618</v>
      </c>
    </row>
    <row r="47" spans="1:29">
      <c r="A47" s="92" t="s">
        <v>24</v>
      </c>
      <c r="B47" s="3">
        <f t="shared" ref="B47:AA47" si="12">+B15/$B$65</f>
        <v>3767.5714285714284</v>
      </c>
      <c r="C47" s="32">
        <f t="shared" si="12"/>
        <v>1264.5714285714287</v>
      </c>
      <c r="D47" s="3">
        <f t="shared" si="12"/>
        <v>1546.6666666666667</v>
      </c>
      <c r="E47" s="32">
        <f t="shared" si="12"/>
        <v>849.47619047619048</v>
      </c>
      <c r="F47" s="3">
        <f t="shared" si="12"/>
        <v>834.52380952380952</v>
      </c>
      <c r="G47" s="32">
        <f t="shared" si="12"/>
        <v>434.38095238095241</v>
      </c>
      <c r="H47" s="3">
        <f t="shared" si="12"/>
        <v>1879.6666666666667</v>
      </c>
      <c r="I47" s="32">
        <f t="shared" si="12"/>
        <v>1999.2380952380952</v>
      </c>
      <c r="J47" s="3">
        <f t="shared" si="12"/>
        <v>350.38095238095241</v>
      </c>
      <c r="K47" s="32">
        <f t="shared" si="12"/>
        <v>591.28571428571433</v>
      </c>
      <c r="L47" s="3">
        <f t="shared" si="12"/>
        <v>492</v>
      </c>
      <c r="M47" s="32">
        <f t="shared" si="12"/>
        <v>1657.8095238095239</v>
      </c>
      <c r="N47" s="3">
        <f t="shared" si="12"/>
        <v>1372</v>
      </c>
      <c r="O47" s="32">
        <f t="shared" si="12"/>
        <v>2419.2857142857142</v>
      </c>
      <c r="P47" s="3">
        <f t="shared" si="12"/>
        <v>801.61904761904759</v>
      </c>
      <c r="Q47" s="32">
        <f t="shared" si="12"/>
        <v>1081.6666666666667</v>
      </c>
      <c r="R47" s="3">
        <f t="shared" si="12"/>
        <v>1247.4285714285713</v>
      </c>
      <c r="S47" s="32">
        <f t="shared" si="12"/>
        <v>1292.0952380952381</v>
      </c>
      <c r="T47" s="3">
        <f t="shared" si="12"/>
        <v>410.33333333333331</v>
      </c>
      <c r="U47" s="32">
        <f t="shared" si="12"/>
        <v>717.61904761904759</v>
      </c>
      <c r="V47" s="3">
        <f t="shared" si="12"/>
        <v>874.09523809523807</v>
      </c>
      <c r="W47" s="32">
        <f t="shared" si="12"/>
        <v>2210.9047619047619</v>
      </c>
      <c r="X47" s="3">
        <f t="shared" si="12"/>
        <v>959.57142857142856</v>
      </c>
      <c r="Y47" s="32">
        <f t="shared" si="12"/>
        <v>846.33333333333337</v>
      </c>
      <c r="Z47" s="3">
        <f t="shared" si="12"/>
        <v>3072.8095238095239</v>
      </c>
      <c r="AA47" s="32">
        <f t="shared" si="12"/>
        <v>2555.6666666666665</v>
      </c>
      <c r="AB47" s="114">
        <f t="shared" si="5"/>
        <v>17608.666666666668</v>
      </c>
      <c r="AC47" s="19">
        <f t="shared" si="6"/>
        <v>17920.333333333336</v>
      </c>
    </row>
    <row r="48" spans="1:29">
      <c r="A48" s="91" t="s">
        <v>25</v>
      </c>
      <c r="B48" s="3">
        <f t="shared" ref="B48:AA48" si="13">+B16/$B$65</f>
        <v>3594.7142857142858</v>
      </c>
      <c r="C48" s="32">
        <f t="shared" si="13"/>
        <v>1434.5238095238096</v>
      </c>
      <c r="D48" s="3">
        <f t="shared" si="13"/>
        <v>1441.0952380952381</v>
      </c>
      <c r="E48" s="32">
        <f t="shared" si="13"/>
        <v>831.71428571428567</v>
      </c>
      <c r="F48" s="3">
        <f t="shared" si="13"/>
        <v>785.47619047619048</v>
      </c>
      <c r="G48" s="32">
        <f t="shared" si="13"/>
        <v>415.95238095238096</v>
      </c>
      <c r="H48" s="3">
        <f t="shared" si="13"/>
        <v>1858</v>
      </c>
      <c r="I48" s="32">
        <f t="shared" si="13"/>
        <v>2113.9047619047619</v>
      </c>
      <c r="J48" s="3">
        <f t="shared" si="13"/>
        <v>322.61904761904759</v>
      </c>
      <c r="K48" s="32">
        <f t="shared" si="13"/>
        <v>485.76190476190476</v>
      </c>
      <c r="L48" s="3">
        <f t="shared" si="13"/>
        <v>528.09523809523807</v>
      </c>
      <c r="M48" s="32">
        <f t="shared" si="13"/>
        <v>1544.3333333333333</v>
      </c>
      <c r="N48" s="3">
        <f t="shared" si="13"/>
        <v>1413.9047619047619</v>
      </c>
      <c r="O48" s="32">
        <f t="shared" si="13"/>
        <v>2217.5714285714284</v>
      </c>
      <c r="P48" s="3">
        <f t="shared" si="13"/>
        <v>838.42857142857144</v>
      </c>
      <c r="Q48" s="32">
        <f t="shared" si="13"/>
        <v>1041.2857142857142</v>
      </c>
      <c r="R48" s="3">
        <f t="shared" si="13"/>
        <v>1191.6666666666667</v>
      </c>
      <c r="S48" s="32">
        <f t="shared" si="13"/>
        <v>1259.047619047619</v>
      </c>
      <c r="T48" s="3">
        <f t="shared" si="13"/>
        <v>441.47619047619048</v>
      </c>
      <c r="U48" s="32">
        <f t="shared" si="13"/>
        <v>632</v>
      </c>
      <c r="V48" s="3">
        <f t="shared" si="13"/>
        <v>991.61904761904759</v>
      </c>
      <c r="W48" s="32">
        <f t="shared" si="13"/>
        <v>1930.3809523809523</v>
      </c>
      <c r="X48" s="3">
        <f t="shared" si="13"/>
        <v>1040.5714285714287</v>
      </c>
      <c r="Y48" s="32">
        <f t="shared" si="13"/>
        <v>839.38095238095241</v>
      </c>
      <c r="Z48" s="3">
        <f t="shared" si="13"/>
        <v>3059.6190476190477</v>
      </c>
      <c r="AA48" s="32">
        <f t="shared" si="13"/>
        <v>2556.5714285714284</v>
      </c>
      <c r="AB48" s="114">
        <f t="shared" si="5"/>
        <v>17507.285714285714</v>
      </c>
      <c r="AC48" s="19">
        <f t="shared" si="6"/>
        <v>17302.428571428569</v>
      </c>
    </row>
    <row r="49" spans="1:29">
      <c r="A49" s="92" t="s">
        <v>26</v>
      </c>
      <c r="B49" s="3">
        <f t="shared" ref="B49:AA49" si="14">+B17/$B$65</f>
        <v>3013.0476190476193</v>
      </c>
      <c r="C49" s="32">
        <f t="shared" si="14"/>
        <v>1377.6666666666667</v>
      </c>
      <c r="D49" s="3">
        <f t="shared" si="14"/>
        <v>1291.047619047619</v>
      </c>
      <c r="E49" s="32">
        <f t="shared" si="14"/>
        <v>894.61904761904759</v>
      </c>
      <c r="F49" s="3">
        <f t="shared" si="14"/>
        <v>653.33333333333337</v>
      </c>
      <c r="G49" s="32">
        <f t="shared" si="14"/>
        <v>458.90476190476193</v>
      </c>
      <c r="H49" s="3">
        <f t="shared" si="14"/>
        <v>1836.1428571428571</v>
      </c>
      <c r="I49" s="32">
        <f t="shared" si="14"/>
        <v>2026.4761904761904</v>
      </c>
      <c r="J49" s="3">
        <f t="shared" si="14"/>
        <v>333.66666666666669</v>
      </c>
      <c r="K49" s="32">
        <f t="shared" si="14"/>
        <v>417.47619047619048</v>
      </c>
      <c r="L49" s="3">
        <f t="shared" si="14"/>
        <v>551.61904761904759</v>
      </c>
      <c r="M49" s="32">
        <f t="shared" si="14"/>
        <v>1433.8095238095239</v>
      </c>
      <c r="N49" s="3">
        <f t="shared" si="14"/>
        <v>1417.952380952381</v>
      </c>
      <c r="O49" s="32">
        <f t="shared" si="14"/>
        <v>2081.7619047619046</v>
      </c>
      <c r="P49" s="3">
        <f t="shared" si="14"/>
        <v>828</v>
      </c>
      <c r="Q49" s="32">
        <f t="shared" si="14"/>
        <v>1125.952380952381</v>
      </c>
      <c r="R49" s="3">
        <f t="shared" si="14"/>
        <v>1178.5238095238096</v>
      </c>
      <c r="S49" s="32">
        <f t="shared" si="14"/>
        <v>1344.0952380952381</v>
      </c>
      <c r="T49" s="3">
        <f t="shared" si="14"/>
        <v>460.04761904761904</v>
      </c>
      <c r="U49" s="32">
        <f t="shared" si="14"/>
        <v>669.04761904761904</v>
      </c>
      <c r="V49" s="3">
        <f t="shared" si="14"/>
        <v>1108.3809523809523</v>
      </c>
      <c r="W49" s="32">
        <f t="shared" si="14"/>
        <v>1928.3333333333333</v>
      </c>
      <c r="X49" s="3">
        <f t="shared" si="14"/>
        <v>1042</v>
      </c>
      <c r="Y49" s="32">
        <f t="shared" si="14"/>
        <v>833.76190476190482</v>
      </c>
      <c r="Z49" s="3">
        <f t="shared" si="14"/>
        <v>3008.4761904761904</v>
      </c>
      <c r="AA49" s="32">
        <f t="shared" si="14"/>
        <v>2633.9523809523807</v>
      </c>
      <c r="AB49" s="114">
        <f t="shared" si="5"/>
        <v>16722.238095238095</v>
      </c>
      <c r="AC49" s="19">
        <f t="shared" si="6"/>
        <v>17225.857142857145</v>
      </c>
    </row>
    <row r="50" spans="1:29">
      <c r="A50" s="91" t="s">
        <v>27</v>
      </c>
      <c r="B50" s="3">
        <f t="shared" ref="B50:AA50" si="15">+B18/$B$65</f>
        <v>2480.9523809523807</v>
      </c>
      <c r="C50" s="32">
        <f t="shared" si="15"/>
        <v>1634.7619047619048</v>
      </c>
      <c r="D50" s="3">
        <f t="shared" si="15"/>
        <v>1139.4761904761904</v>
      </c>
      <c r="E50" s="32">
        <f t="shared" si="15"/>
        <v>1008.3333333333334</v>
      </c>
      <c r="F50" s="3">
        <f t="shared" si="15"/>
        <v>618.85714285714289</v>
      </c>
      <c r="G50" s="32">
        <f t="shared" si="15"/>
        <v>446.1904761904762</v>
      </c>
      <c r="H50" s="3">
        <f t="shared" si="15"/>
        <v>1840.4761904761904</v>
      </c>
      <c r="I50" s="32">
        <f t="shared" si="15"/>
        <v>2400.9523809523807</v>
      </c>
      <c r="J50" s="3">
        <f t="shared" si="15"/>
        <v>357.38095238095241</v>
      </c>
      <c r="K50" s="32">
        <f t="shared" si="15"/>
        <v>382.09523809523807</v>
      </c>
      <c r="L50" s="3">
        <f t="shared" si="15"/>
        <v>690.85714285714289</v>
      </c>
      <c r="M50" s="32">
        <f t="shared" si="15"/>
        <v>1120.1904761904761</v>
      </c>
      <c r="N50" s="3">
        <f t="shared" si="15"/>
        <v>1525.7619047619048</v>
      </c>
      <c r="O50" s="32">
        <f t="shared" si="15"/>
        <v>1873.7142857142858</v>
      </c>
      <c r="P50" s="3">
        <f t="shared" si="15"/>
        <v>901.19047619047615</v>
      </c>
      <c r="Q50" s="32">
        <f t="shared" si="15"/>
        <v>1024.1428571428571</v>
      </c>
      <c r="R50" s="3">
        <f t="shared" si="15"/>
        <v>1167.4761904761904</v>
      </c>
      <c r="S50" s="32">
        <f t="shared" si="15"/>
        <v>1340.7619047619048</v>
      </c>
      <c r="T50" s="3">
        <f t="shared" si="15"/>
        <v>586.04761904761904</v>
      </c>
      <c r="U50" s="32">
        <f t="shared" si="15"/>
        <v>581.61904761904759</v>
      </c>
      <c r="V50" s="3">
        <f t="shared" si="15"/>
        <v>1461.3809523809523</v>
      </c>
      <c r="W50" s="32">
        <f t="shared" si="15"/>
        <v>1706.5238095238096</v>
      </c>
      <c r="X50" s="3">
        <f t="shared" si="15"/>
        <v>1235.047619047619</v>
      </c>
      <c r="Y50" s="32">
        <f t="shared" si="15"/>
        <v>690.71428571428567</v>
      </c>
      <c r="Z50" s="3">
        <f t="shared" si="15"/>
        <v>3066.3333333333335</v>
      </c>
      <c r="AA50" s="32">
        <f t="shared" si="15"/>
        <v>2722.1904761904761</v>
      </c>
      <c r="AB50" s="114">
        <f t="shared" si="5"/>
        <v>17071.238095238095</v>
      </c>
      <c r="AC50" s="19">
        <f t="shared" si="6"/>
        <v>16932.190476190477</v>
      </c>
    </row>
    <row r="51" spans="1:29">
      <c r="A51" s="92" t="s">
        <v>28</v>
      </c>
      <c r="B51" s="3">
        <f t="shared" ref="B51:AA51" si="16">+B19/$B$65</f>
        <v>2151.1904761904761</v>
      </c>
      <c r="C51" s="32">
        <f t="shared" si="16"/>
        <v>2023.0952380952381</v>
      </c>
      <c r="D51" s="3">
        <f t="shared" si="16"/>
        <v>1119.2380952380952</v>
      </c>
      <c r="E51" s="32">
        <f t="shared" si="16"/>
        <v>1108.952380952381</v>
      </c>
      <c r="F51" s="3">
        <f t="shared" si="16"/>
        <v>637.47619047619048</v>
      </c>
      <c r="G51" s="32">
        <f t="shared" si="16"/>
        <v>436.1904761904762</v>
      </c>
      <c r="H51" s="3">
        <f t="shared" si="16"/>
        <v>1936.5714285714287</v>
      </c>
      <c r="I51" s="32">
        <f t="shared" si="16"/>
        <v>2708.6190476190477</v>
      </c>
      <c r="J51" s="3">
        <f t="shared" si="16"/>
        <v>418.90476190476193</v>
      </c>
      <c r="K51" s="32">
        <f t="shared" si="16"/>
        <v>350.61904761904759</v>
      </c>
      <c r="L51" s="3">
        <f t="shared" si="16"/>
        <v>913.19047619047615</v>
      </c>
      <c r="M51" s="32">
        <f t="shared" si="16"/>
        <v>1053.7619047619048</v>
      </c>
      <c r="N51" s="3">
        <f t="shared" si="16"/>
        <v>1769.7619047619048</v>
      </c>
      <c r="O51" s="32">
        <f t="shared" si="16"/>
        <v>1820.9047619047619</v>
      </c>
      <c r="P51" s="3">
        <f t="shared" si="16"/>
        <v>950.23809523809518</v>
      </c>
      <c r="Q51" s="32">
        <f t="shared" si="16"/>
        <v>1080.5238095238096</v>
      </c>
      <c r="R51" s="3">
        <f t="shared" si="16"/>
        <v>1234.5238095238096</v>
      </c>
      <c r="S51" s="32">
        <f t="shared" si="16"/>
        <v>1466.7142857142858</v>
      </c>
      <c r="T51" s="3">
        <f t="shared" si="16"/>
        <v>765.61904761904759</v>
      </c>
      <c r="U51" s="32">
        <f t="shared" si="16"/>
        <v>434.85714285714283</v>
      </c>
      <c r="V51" s="3">
        <f t="shared" si="16"/>
        <v>2021.8571428571429</v>
      </c>
      <c r="W51" s="32">
        <f t="shared" si="16"/>
        <v>1397.047619047619</v>
      </c>
      <c r="X51" s="3">
        <f t="shared" si="16"/>
        <v>1577.1428571428571</v>
      </c>
      <c r="Y51" s="32">
        <f t="shared" si="16"/>
        <v>647.57142857142856</v>
      </c>
      <c r="Z51" s="3">
        <f t="shared" si="16"/>
        <v>3204.9523809523807</v>
      </c>
      <c r="AA51" s="32">
        <f t="shared" si="16"/>
        <v>2915.7142857142858</v>
      </c>
      <c r="AB51" s="114">
        <f t="shared" si="5"/>
        <v>18700.666666666668</v>
      </c>
      <c r="AC51" s="19">
        <f t="shared" si="6"/>
        <v>17444.571428571428</v>
      </c>
    </row>
    <row r="52" spans="1:29">
      <c r="A52" s="91" t="s">
        <v>29</v>
      </c>
      <c r="B52" s="3">
        <f t="shared" ref="B52:AA52" si="17">+B20/$B$65</f>
        <v>2251.9523809523807</v>
      </c>
      <c r="C52" s="32">
        <f t="shared" si="17"/>
        <v>2636.9047619047619</v>
      </c>
      <c r="D52" s="3">
        <f t="shared" si="17"/>
        <v>1411.2380952380952</v>
      </c>
      <c r="E52" s="32">
        <f t="shared" si="17"/>
        <v>1367.4761904761904</v>
      </c>
      <c r="F52" s="3">
        <f t="shared" si="17"/>
        <v>895</v>
      </c>
      <c r="G52" s="32">
        <f t="shared" si="17"/>
        <v>452.47619047619048</v>
      </c>
      <c r="H52" s="3">
        <f t="shared" si="17"/>
        <v>1986.4761904761904</v>
      </c>
      <c r="I52" s="32">
        <f t="shared" si="17"/>
        <v>3144.5714285714284</v>
      </c>
      <c r="J52" s="3">
        <f t="shared" si="17"/>
        <v>527.42857142857144</v>
      </c>
      <c r="K52" s="32">
        <f t="shared" si="17"/>
        <v>306.71428571428572</v>
      </c>
      <c r="L52" s="3">
        <f t="shared" si="17"/>
        <v>1107.6666666666667</v>
      </c>
      <c r="M52" s="32">
        <f t="shared" si="17"/>
        <v>972.04761904761904</v>
      </c>
      <c r="N52" s="3">
        <f t="shared" si="17"/>
        <v>1967.5238095238096</v>
      </c>
      <c r="O52" s="32">
        <f t="shared" si="17"/>
        <v>1947.1428571428571</v>
      </c>
      <c r="P52" s="3">
        <f t="shared" si="17"/>
        <v>1053.7619047619048</v>
      </c>
      <c r="Q52" s="32">
        <f t="shared" si="17"/>
        <v>1115.8571428571429</v>
      </c>
      <c r="R52" s="3">
        <f t="shared" si="17"/>
        <v>1372.6666666666667</v>
      </c>
      <c r="S52" s="32">
        <f t="shared" si="17"/>
        <v>1611.6666666666667</v>
      </c>
      <c r="T52" s="3">
        <f t="shared" si="17"/>
        <v>989.95238095238096</v>
      </c>
      <c r="U52" s="32">
        <f t="shared" si="17"/>
        <v>387.57142857142856</v>
      </c>
      <c r="V52" s="3">
        <f t="shared" si="17"/>
        <v>2374.5238095238096</v>
      </c>
      <c r="W52" s="32">
        <f t="shared" si="17"/>
        <v>1332.952380952381</v>
      </c>
      <c r="X52" s="3">
        <f t="shared" si="17"/>
        <v>2244.8571428571427</v>
      </c>
      <c r="Y52" s="32">
        <f t="shared" si="17"/>
        <v>624.95238095238096</v>
      </c>
      <c r="Z52" s="3">
        <f t="shared" si="17"/>
        <v>3938.7619047619046</v>
      </c>
      <c r="AA52" s="32">
        <f t="shared" si="17"/>
        <v>3345.0476190476193</v>
      </c>
      <c r="AB52" s="114">
        <f t="shared" si="5"/>
        <v>22121.809523809523</v>
      </c>
      <c r="AC52" s="19">
        <f t="shared" si="6"/>
        <v>19245.380952380954</v>
      </c>
    </row>
    <row r="53" spans="1:29">
      <c r="A53" s="92" t="s">
        <v>30</v>
      </c>
      <c r="B53" s="3">
        <f t="shared" ref="B53:AA53" si="18">+B21/$B$65</f>
        <v>2619</v>
      </c>
      <c r="C53" s="32">
        <f t="shared" si="18"/>
        <v>3781.7142857142858</v>
      </c>
      <c r="D53" s="3">
        <f t="shared" si="18"/>
        <v>1818.5238095238096</v>
      </c>
      <c r="E53" s="32">
        <f t="shared" si="18"/>
        <v>1808.5238095238096</v>
      </c>
      <c r="F53" s="3">
        <f t="shared" si="18"/>
        <v>1140.0952380952381</v>
      </c>
      <c r="G53" s="32">
        <f t="shared" si="18"/>
        <v>595.19047619047615</v>
      </c>
      <c r="H53" s="3">
        <f t="shared" si="18"/>
        <v>2235.4761904761904</v>
      </c>
      <c r="I53" s="32">
        <f t="shared" si="18"/>
        <v>3849.7619047619046</v>
      </c>
      <c r="J53" s="3">
        <f t="shared" si="18"/>
        <v>744</v>
      </c>
      <c r="K53" s="32">
        <f t="shared" si="18"/>
        <v>295.38095238095241</v>
      </c>
      <c r="L53" s="3">
        <f t="shared" si="18"/>
        <v>1562.952380952381</v>
      </c>
      <c r="M53" s="32">
        <f t="shared" si="18"/>
        <v>1094</v>
      </c>
      <c r="N53" s="3">
        <f t="shared" si="18"/>
        <v>2274.9047619047619</v>
      </c>
      <c r="O53" s="32">
        <f t="shared" si="18"/>
        <v>2138.2857142857142</v>
      </c>
      <c r="P53" s="3">
        <f t="shared" si="18"/>
        <v>1353.8095238095239</v>
      </c>
      <c r="Q53" s="32">
        <f t="shared" si="18"/>
        <v>1348.1904761904761</v>
      </c>
      <c r="R53" s="3">
        <f t="shared" si="18"/>
        <v>1422.4285714285713</v>
      </c>
      <c r="S53" s="32">
        <f t="shared" si="18"/>
        <v>1831.2380952380952</v>
      </c>
      <c r="T53" s="3">
        <f t="shared" si="18"/>
        <v>1061.6190476190477</v>
      </c>
      <c r="U53" s="32">
        <f t="shared" si="18"/>
        <v>425.42857142857144</v>
      </c>
      <c r="V53" s="3">
        <f t="shared" si="18"/>
        <v>2427.7619047619046</v>
      </c>
      <c r="W53" s="32">
        <f t="shared" si="18"/>
        <v>1501.6190476190477</v>
      </c>
      <c r="X53" s="3">
        <f t="shared" si="18"/>
        <v>2839.6190476190477</v>
      </c>
      <c r="Y53" s="32">
        <f t="shared" si="18"/>
        <v>697.33333333333337</v>
      </c>
      <c r="Z53" s="3">
        <f t="shared" si="18"/>
        <v>4260.3809523809523</v>
      </c>
      <c r="AA53" s="32">
        <f t="shared" si="18"/>
        <v>4082.6666666666665</v>
      </c>
      <c r="AB53" s="114">
        <f t="shared" si="5"/>
        <v>25760.571428571428</v>
      </c>
      <c r="AC53" s="19">
        <f t="shared" si="6"/>
        <v>23449.333333333336</v>
      </c>
    </row>
    <row r="54" spans="1:29">
      <c r="A54" s="91" t="s">
        <v>31</v>
      </c>
      <c r="B54" s="3">
        <f t="shared" ref="B54:AA54" si="19">+B22/$B$65</f>
        <v>2585.0952380952381</v>
      </c>
      <c r="C54" s="32">
        <f t="shared" si="19"/>
        <v>4178.5714285714284</v>
      </c>
      <c r="D54" s="3">
        <f t="shared" si="19"/>
        <v>1615.2380952380952</v>
      </c>
      <c r="E54" s="32">
        <f t="shared" si="19"/>
        <v>1778.9047619047619</v>
      </c>
      <c r="F54" s="3">
        <f t="shared" si="19"/>
        <v>881.57142857142856</v>
      </c>
      <c r="G54" s="32">
        <f t="shared" si="19"/>
        <v>583.14285714285711</v>
      </c>
      <c r="H54" s="3">
        <f t="shared" si="19"/>
        <v>2226.6190476190477</v>
      </c>
      <c r="I54" s="32">
        <f t="shared" si="19"/>
        <v>3729.5714285714284</v>
      </c>
      <c r="J54" s="3">
        <f t="shared" si="19"/>
        <v>631</v>
      </c>
      <c r="K54" s="32">
        <f t="shared" si="19"/>
        <v>293.38095238095241</v>
      </c>
      <c r="L54" s="3">
        <f t="shared" si="19"/>
        <v>1577.047619047619</v>
      </c>
      <c r="M54" s="32">
        <f t="shared" si="19"/>
        <v>972.80952380952385</v>
      </c>
      <c r="N54" s="3">
        <f t="shared" si="19"/>
        <v>2323.6666666666665</v>
      </c>
      <c r="O54" s="32">
        <f t="shared" si="19"/>
        <v>2119.7619047619046</v>
      </c>
      <c r="P54" s="3">
        <f t="shared" si="19"/>
        <v>1267.8095238095239</v>
      </c>
      <c r="Q54" s="32">
        <f t="shared" si="19"/>
        <v>1469.1904761904761</v>
      </c>
      <c r="R54" s="3">
        <f t="shared" si="19"/>
        <v>1386.9047619047619</v>
      </c>
      <c r="S54" s="32">
        <f t="shared" si="19"/>
        <v>1872.952380952381</v>
      </c>
      <c r="T54" s="3">
        <f t="shared" si="19"/>
        <v>904.04761904761904</v>
      </c>
      <c r="U54" s="32">
        <f t="shared" si="19"/>
        <v>426.38095238095241</v>
      </c>
      <c r="V54" s="3">
        <f t="shared" si="19"/>
        <v>2591.2857142857142</v>
      </c>
      <c r="W54" s="32">
        <f t="shared" si="19"/>
        <v>1480.2380952380952</v>
      </c>
      <c r="X54" s="3">
        <f t="shared" si="19"/>
        <v>2565.5714285714284</v>
      </c>
      <c r="Y54" s="32">
        <f t="shared" si="19"/>
        <v>837.38095238095241</v>
      </c>
      <c r="Z54" s="3">
        <f t="shared" si="19"/>
        <v>3722.4285714285716</v>
      </c>
      <c r="AA54" s="32">
        <f t="shared" si="19"/>
        <v>4677.7142857142853</v>
      </c>
      <c r="AB54" s="114">
        <f t="shared" si="5"/>
        <v>24278.285714285714</v>
      </c>
      <c r="AC54" s="19">
        <f t="shared" si="6"/>
        <v>24420.000000000007</v>
      </c>
    </row>
    <row r="55" spans="1:29">
      <c r="A55" s="92" t="s">
        <v>32</v>
      </c>
      <c r="B55" s="3">
        <f t="shared" ref="B55:AA55" si="20">+B23/$B$65</f>
        <v>2661.4285714285716</v>
      </c>
      <c r="C55" s="32">
        <f t="shared" si="20"/>
        <v>3920.2380952380954</v>
      </c>
      <c r="D55" s="3">
        <f t="shared" si="20"/>
        <v>1262.3809523809523</v>
      </c>
      <c r="E55" s="32">
        <f t="shared" si="20"/>
        <v>1613.2857142857142</v>
      </c>
      <c r="F55" s="3">
        <f t="shared" si="20"/>
        <v>665.90476190476193</v>
      </c>
      <c r="G55" s="32">
        <f t="shared" si="20"/>
        <v>548</v>
      </c>
      <c r="H55" s="3">
        <f t="shared" si="20"/>
        <v>2012.3333333333333</v>
      </c>
      <c r="I55" s="32">
        <f t="shared" si="20"/>
        <v>3449.5238095238096</v>
      </c>
      <c r="J55" s="3">
        <f t="shared" si="20"/>
        <v>410.23809523809524</v>
      </c>
      <c r="K55" s="32">
        <f t="shared" si="20"/>
        <v>227.28571428571428</v>
      </c>
      <c r="L55" s="3">
        <f t="shared" si="20"/>
        <v>1173</v>
      </c>
      <c r="M55" s="32">
        <f t="shared" si="20"/>
        <v>892.19047619047615</v>
      </c>
      <c r="N55" s="3">
        <f t="shared" si="20"/>
        <v>2000.4285714285713</v>
      </c>
      <c r="O55" s="32">
        <f t="shared" si="20"/>
        <v>2075.1428571428573</v>
      </c>
      <c r="P55" s="3">
        <f t="shared" si="20"/>
        <v>1143.6190476190477</v>
      </c>
      <c r="Q55" s="32">
        <f t="shared" si="20"/>
        <v>1591.1904761904761</v>
      </c>
      <c r="R55" s="3">
        <f t="shared" si="20"/>
        <v>1256.047619047619</v>
      </c>
      <c r="S55" s="32">
        <f t="shared" si="20"/>
        <v>1822.8571428571429</v>
      </c>
      <c r="T55" s="3">
        <f t="shared" si="20"/>
        <v>842.66666666666663</v>
      </c>
      <c r="U55" s="32">
        <f t="shared" si="20"/>
        <v>435.33333333333331</v>
      </c>
      <c r="V55" s="3">
        <f t="shared" si="20"/>
        <v>2526.9523809523807</v>
      </c>
      <c r="W55" s="32">
        <f t="shared" si="20"/>
        <v>1510.6666666666667</v>
      </c>
      <c r="X55" s="3">
        <f t="shared" si="20"/>
        <v>2189.0476190476193</v>
      </c>
      <c r="Y55" s="32">
        <f t="shared" si="20"/>
        <v>862.80952380952385</v>
      </c>
      <c r="Z55" s="3">
        <f t="shared" si="20"/>
        <v>3394.1904761904761</v>
      </c>
      <c r="AA55" s="32">
        <f t="shared" si="20"/>
        <v>4358.8571428571431</v>
      </c>
      <c r="AB55" s="114">
        <f t="shared" si="5"/>
        <v>21538.238095238095</v>
      </c>
      <c r="AC55" s="19">
        <f t="shared" si="6"/>
        <v>23307.380952380954</v>
      </c>
    </row>
    <row r="56" spans="1:29">
      <c r="A56" s="91" t="s">
        <v>33</v>
      </c>
      <c r="B56" s="3">
        <f t="shared" ref="B56:AA56" si="21">+B24/$B$65</f>
        <v>2285.7142857142858</v>
      </c>
      <c r="C56" s="32">
        <f t="shared" si="21"/>
        <v>3426.3809523809523</v>
      </c>
      <c r="D56" s="3">
        <f t="shared" si="21"/>
        <v>907.28571428571433</v>
      </c>
      <c r="E56" s="32">
        <f t="shared" si="21"/>
        <v>1775.6666666666667</v>
      </c>
      <c r="F56" s="3">
        <f t="shared" si="21"/>
        <v>508.42857142857144</v>
      </c>
      <c r="G56" s="32">
        <f t="shared" si="21"/>
        <v>546.33333333333337</v>
      </c>
      <c r="H56" s="3">
        <f t="shared" si="21"/>
        <v>1498.3809523809523</v>
      </c>
      <c r="I56" s="32">
        <f t="shared" si="21"/>
        <v>3503.2857142857142</v>
      </c>
      <c r="J56" s="3">
        <f t="shared" si="21"/>
        <v>285.28571428571428</v>
      </c>
      <c r="K56" s="32">
        <f t="shared" si="21"/>
        <v>246.71428571428572</v>
      </c>
      <c r="L56" s="3">
        <f t="shared" si="21"/>
        <v>802.38095238095241</v>
      </c>
      <c r="M56" s="32">
        <f t="shared" si="21"/>
        <v>850.71428571428567</v>
      </c>
      <c r="N56" s="3">
        <f t="shared" si="21"/>
        <v>1556.0952380952381</v>
      </c>
      <c r="O56" s="32">
        <f t="shared" si="21"/>
        <v>2004.6666666666667</v>
      </c>
      <c r="P56" s="3">
        <f t="shared" si="21"/>
        <v>906.52380952380952</v>
      </c>
      <c r="Q56" s="32">
        <f t="shared" si="21"/>
        <v>1500.047619047619</v>
      </c>
      <c r="R56" s="3">
        <f t="shared" si="21"/>
        <v>1069.1904761904761</v>
      </c>
      <c r="S56" s="32">
        <f t="shared" si="21"/>
        <v>1432.047619047619</v>
      </c>
      <c r="T56" s="3">
        <f t="shared" si="21"/>
        <v>674.23809523809518</v>
      </c>
      <c r="U56" s="32">
        <f t="shared" si="21"/>
        <v>414.85714285714283</v>
      </c>
      <c r="V56" s="3">
        <f t="shared" si="21"/>
        <v>2504.5714285714284</v>
      </c>
      <c r="W56" s="32">
        <f t="shared" si="21"/>
        <v>1341.8571428571429</v>
      </c>
      <c r="X56" s="3">
        <f t="shared" si="21"/>
        <v>1595.1904761904761</v>
      </c>
      <c r="Y56" s="32">
        <f t="shared" si="21"/>
        <v>831.33333333333337</v>
      </c>
      <c r="Z56" s="3">
        <f t="shared" si="21"/>
        <v>2754.2380952380954</v>
      </c>
      <c r="AA56" s="32">
        <f t="shared" si="21"/>
        <v>3508.0952380952381</v>
      </c>
      <c r="AB56" s="114">
        <f t="shared" si="5"/>
        <v>17347.523809523809</v>
      </c>
      <c r="AC56" s="19">
        <f t="shared" si="6"/>
        <v>21381.999999999996</v>
      </c>
    </row>
    <row r="57" spans="1:29">
      <c r="A57" s="92" t="s">
        <v>34</v>
      </c>
      <c r="B57" s="3">
        <f t="shared" ref="B57:AA57" si="22">+B25/$B$65</f>
        <v>399.1904761904762</v>
      </c>
      <c r="C57" s="32">
        <f t="shared" si="22"/>
        <v>2241.3333333333335</v>
      </c>
      <c r="D57" s="3">
        <f t="shared" si="22"/>
        <v>200.76190476190476</v>
      </c>
      <c r="E57" s="32">
        <f t="shared" si="22"/>
        <v>1180.4285714285713</v>
      </c>
      <c r="F57" s="3">
        <f t="shared" si="22"/>
        <v>127.57142857142857</v>
      </c>
      <c r="G57" s="32">
        <f t="shared" si="22"/>
        <v>389.90476190476193</v>
      </c>
      <c r="H57" s="3">
        <f t="shared" si="22"/>
        <v>511</v>
      </c>
      <c r="I57" s="32">
        <f t="shared" si="22"/>
        <v>2255.1428571428573</v>
      </c>
      <c r="J57" s="3">
        <f t="shared" si="22"/>
        <v>142.04761904761904</v>
      </c>
      <c r="K57" s="32">
        <f t="shared" si="22"/>
        <v>146.66666666666666</v>
      </c>
      <c r="L57" s="3">
        <f t="shared" si="22"/>
        <v>407.28571428571428</v>
      </c>
      <c r="M57" s="32">
        <f t="shared" si="22"/>
        <v>532.80952380952385</v>
      </c>
      <c r="N57" s="3">
        <f t="shared" si="22"/>
        <v>931.57142857142856</v>
      </c>
      <c r="O57" s="32">
        <f t="shared" si="22"/>
        <v>1399.6190476190477</v>
      </c>
      <c r="P57" s="3">
        <f t="shared" si="22"/>
        <v>607.76190476190482</v>
      </c>
      <c r="Q57" s="32">
        <f t="shared" si="22"/>
        <v>1073.4285714285713</v>
      </c>
      <c r="R57" s="3">
        <f t="shared" si="22"/>
        <v>732.76190476190482</v>
      </c>
      <c r="S57" s="32">
        <f t="shared" si="22"/>
        <v>1008.8571428571429</v>
      </c>
      <c r="T57" s="3">
        <f t="shared" si="22"/>
        <v>522.28571428571433</v>
      </c>
      <c r="U57" s="32">
        <f t="shared" si="22"/>
        <v>297.90476190476193</v>
      </c>
      <c r="V57" s="3">
        <f t="shared" si="22"/>
        <v>2265.1428571428573</v>
      </c>
      <c r="W57" s="32">
        <f t="shared" si="22"/>
        <v>1072.5238095238096</v>
      </c>
      <c r="X57" s="3">
        <f t="shared" si="22"/>
        <v>991.95238095238096</v>
      </c>
      <c r="Y57" s="32">
        <f t="shared" si="22"/>
        <v>729.19047619047615</v>
      </c>
      <c r="Z57" s="3">
        <f t="shared" si="22"/>
        <v>1835.9047619047619</v>
      </c>
      <c r="AA57" s="32">
        <f t="shared" si="22"/>
        <v>2639.5714285714284</v>
      </c>
      <c r="AB57" s="114">
        <f t="shared" si="5"/>
        <v>9675.2380952380954</v>
      </c>
      <c r="AC57" s="19">
        <f t="shared" si="6"/>
        <v>14967.38095238095</v>
      </c>
    </row>
    <row r="58" spans="1:29">
      <c r="A58" s="91" t="s">
        <v>35</v>
      </c>
      <c r="B58" s="3">
        <f t="shared" ref="B58:AA58" si="23">+B26/$B$65</f>
        <v>0.80952380952380953</v>
      </c>
      <c r="C58" s="32">
        <f t="shared" si="23"/>
        <v>1461.4285714285713</v>
      </c>
      <c r="D58" s="3">
        <f t="shared" si="23"/>
        <v>5.3809523809523814</v>
      </c>
      <c r="E58" s="32">
        <f t="shared" si="23"/>
        <v>675.76190476190482</v>
      </c>
      <c r="F58" s="3">
        <f t="shared" si="23"/>
        <v>4.8095238095238093</v>
      </c>
      <c r="G58" s="32">
        <f t="shared" si="23"/>
        <v>204.85714285714286</v>
      </c>
      <c r="H58" s="3">
        <f t="shared" si="23"/>
        <v>24.952380952380953</v>
      </c>
      <c r="I58" s="32">
        <f t="shared" si="23"/>
        <v>1078.6190476190477</v>
      </c>
      <c r="J58" s="3">
        <f t="shared" si="23"/>
        <v>25</v>
      </c>
      <c r="K58" s="32">
        <f t="shared" si="23"/>
        <v>69.047619047619051</v>
      </c>
      <c r="L58" s="3">
        <f t="shared" si="23"/>
        <v>63.428571428571431</v>
      </c>
      <c r="M58" s="32">
        <f t="shared" si="23"/>
        <v>117.19047619047619</v>
      </c>
      <c r="N58" s="3">
        <f t="shared" si="23"/>
        <v>128.1904761904762</v>
      </c>
      <c r="O58" s="32">
        <f t="shared" si="23"/>
        <v>253.14285714285714</v>
      </c>
      <c r="P58" s="3">
        <f t="shared" si="23"/>
        <v>128.95238095238096</v>
      </c>
      <c r="Q58" s="32">
        <f t="shared" si="23"/>
        <v>153.61904761904762</v>
      </c>
      <c r="R58" s="3">
        <f t="shared" si="23"/>
        <v>100.85714285714286</v>
      </c>
      <c r="S58" s="32">
        <f t="shared" si="23"/>
        <v>91.857142857142861</v>
      </c>
      <c r="T58" s="3">
        <f t="shared" si="23"/>
        <v>55.238095238095241</v>
      </c>
      <c r="U58" s="32">
        <f t="shared" si="23"/>
        <v>7.7142857142857144</v>
      </c>
      <c r="V58" s="3">
        <f t="shared" si="23"/>
        <v>106.47619047619048</v>
      </c>
      <c r="W58" s="32">
        <f t="shared" si="23"/>
        <v>34.047619047619051</v>
      </c>
      <c r="X58" s="3">
        <f t="shared" si="23"/>
        <v>88.904761904761898</v>
      </c>
      <c r="Y58" s="32">
        <f t="shared" si="23"/>
        <v>16.666666666666668</v>
      </c>
      <c r="Z58" s="3">
        <f t="shared" si="23"/>
        <v>25</v>
      </c>
      <c r="AA58" s="32">
        <f t="shared" si="23"/>
        <v>105.33333333333333</v>
      </c>
      <c r="AB58" s="114">
        <f t="shared" si="5"/>
        <v>758.00000000000011</v>
      </c>
      <c r="AC58" s="19">
        <f t="shared" si="6"/>
        <v>4269.2857142857147</v>
      </c>
    </row>
    <row r="59" spans="1:29">
      <c r="A59" s="92" t="s">
        <v>36</v>
      </c>
      <c r="B59" s="3">
        <f t="shared" ref="B59:AA59" si="24">+B27/$B$65</f>
        <v>0</v>
      </c>
      <c r="C59" s="32">
        <f t="shared" si="24"/>
        <v>0</v>
      </c>
      <c r="D59" s="3">
        <f t="shared" si="24"/>
        <v>4.7619047619047616E-2</v>
      </c>
      <c r="E59" s="32">
        <f t="shared" si="24"/>
        <v>4.7619047619047616E-2</v>
      </c>
      <c r="F59" s="3">
        <f t="shared" si="24"/>
        <v>0</v>
      </c>
      <c r="G59" s="32">
        <f t="shared" si="24"/>
        <v>0</v>
      </c>
      <c r="H59" s="3">
        <f t="shared" si="24"/>
        <v>0</v>
      </c>
      <c r="I59" s="32">
        <f t="shared" si="24"/>
        <v>0</v>
      </c>
      <c r="J59" s="3">
        <f t="shared" si="24"/>
        <v>0</v>
      </c>
      <c r="K59" s="32">
        <f t="shared" si="24"/>
        <v>0</v>
      </c>
      <c r="L59" s="3">
        <f t="shared" si="24"/>
        <v>0</v>
      </c>
      <c r="M59" s="32">
        <f t="shared" si="24"/>
        <v>2.1428571428571428</v>
      </c>
      <c r="N59" s="3">
        <f t="shared" si="24"/>
        <v>0</v>
      </c>
      <c r="O59" s="32">
        <f t="shared" si="24"/>
        <v>0</v>
      </c>
      <c r="P59" s="3">
        <f t="shared" si="24"/>
        <v>0</v>
      </c>
      <c r="Q59" s="32">
        <f t="shared" si="24"/>
        <v>0</v>
      </c>
      <c r="R59" s="3">
        <f t="shared" si="24"/>
        <v>0</v>
      </c>
      <c r="S59" s="32">
        <f t="shared" si="24"/>
        <v>0</v>
      </c>
      <c r="T59" s="3">
        <f t="shared" si="24"/>
        <v>0</v>
      </c>
      <c r="U59" s="32">
        <f t="shared" si="24"/>
        <v>0</v>
      </c>
      <c r="V59" s="3">
        <f t="shared" si="24"/>
        <v>0</v>
      </c>
      <c r="W59" s="32">
        <f t="shared" si="24"/>
        <v>0</v>
      </c>
      <c r="X59" s="3">
        <f t="shared" si="24"/>
        <v>0</v>
      </c>
      <c r="Y59" s="32">
        <f t="shared" si="24"/>
        <v>0</v>
      </c>
      <c r="Z59" s="3">
        <f t="shared" si="24"/>
        <v>0</v>
      </c>
      <c r="AA59" s="32">
        <f t="shared" si="24"/>
        <v>0</v>
      </c>
      <c r="AB59" s="114">
        <f t="shared" si="5"/>
        <v>4.7619047619047616E-2</v>
      </c>
      <c r="AC59" s="19">
        <f t="shared" si="6"/>
        <v>2.1904761904761902</v>
      </c>
    </row>
    <row r="60" spans="1:29">
      <c r="A60" s="91" t="s">
        <v>37</v>
      </c>
      <c r="B60" s="3">
        <f t="shared" ref="B60:AA60" si="25">+B28/$B$65</f>
        <v>0</v>
      </c>
      <c r="C60" s="32">
        <f t="shared" si="25"/>
        <v>0</v>
      </c>
      <c r="D60" s="3">
        <f t="shared" si="25"/>
        <v>0</v>
      </c>
      <c r="E60" s="32">
        <f t="shared" si="25"/>
        <v>0</v>
      </c>
      <c r="F60" s="3">
        <f t="shared" si="25"/>
        <v>0</v>
      </c>
      <c r="G60" s="32">
        <f t="shared" si="25"/>
        <v>0</v>
      </c>
      <c r="H60" s="3">
        <f t="shared" si="25"/>
        <v>0</v>
      </c>
      <c r="I60" s="32">
        <f t="shared" si="25"/>
        <v>0</v>
      </c>
      <c r="J60" s="3">
        <f t="shared" si="25"/>
        <v>0</v>
      </c>
      <c r="K60" s="32">
        <f t="shared" si="25"/>
        <v>0</v>
      </c>
      <c r="L60" s="3">
        <f t="shared" si="25"/>
        <v>0</v>
      </c>
      <c r="M60" s="32">
        <f t="shared" si="25"/>
        <v>0</v>
      </c>
      <c r="N60" s="3">
        <f t="shared" si="25"/>
        <v>0</v>
      </c>
      <c r="O60" s="32">
        <f t="shared" si="25"/>
        <v>0</v>
      </c>
      <c r="P60" s="3">
        <f t="shared" si="25"/>
        <v>0</v>
      </c>
      <c r="Q60" s="32">
        <f t="shared" si="25"/>
        <v>0</v>
      </c>
      <c r="R60" s="3">
        <f t="shared" si="25"/>
        <v>0</v>
      </c>
      <c r="S60" s="32">
        <f t="shared" si="25"/>
        <v>0</v>
      </c>
      <c r="T60" s="3">
        <f t="shared" si="25"/>
        <v>0</v>
      </c>
      <c r="U60" s="32">
        <f t="shared" si="25"/>
        <v>0</v>
      </c>
      <c r="V60" s="3">
        <f t="shared" si="25"/>
        <v>0</v>
      </c>
      <c r="W60" s="32">
        <f t="shared" si="25"/>
        <v>0</v>
      </c>
      <c r="X60" s="3">
        <f t="shared" si="25"/>
        <v>0</v>
      </c>
      <c r="Y60" s="32">
        <f t="shared" si="25"/>
        <v>0</v>
      </c>
      <c r="Z60" s="3">
        <f t="shared" si="25"/>
        <v>0</v>
      </c>
      <c r="AA60" s="32">
        <f t="shared" si="25"/>
        <v>0</v>
      </c>
      <c r="AB60" s="114">
        <f t="shared" si="5"/>
        <v>0</v>
      </c>
      <c r="AC60" s="19">
        <f t="shared" si="6"/>
        <v>0</v>
      </c>
    </row>
    <row r="61" spans="1:29">
      <c r="A61" s="92" t="s">
        <v>38</v>
      </c>
      <c r="B61" s="3">
        <f t="shared" ref="B61:AA62" si="26">B29/5</f>
        <v>0</v>
      </c>
      <c r="C61" s="32">
        <f t="shared" si="26"/>
        <v>0</v>
      </c>
      <c r="D61" s="3">
        <f t="shared" si="26"/>
        <v>0</v>
      </c>
      <c r="E61" s="32">
        <f t="shared" si="26"/>
        <v>0</v>
      </c>
      <c r="F61" s="3">
        <f t="shared" si="26"/>
        <v>0</v>
      </c>
      <c r="G61" s="32">
        <f t="shared" si="26"/>
        <v>0</v>
      </c>
      <c r="H61" s="3">
        <f t="shared" si="26"/>
        <v>0</v>
      </c>
      <c r="I61" s="32">
        <f t="shared" si="26"/>
        <v>0</v>
      </c>
      <c r="J61" s="3">
        <f t="shared" si="26"/>
        <v>0</v>
      </c>
      <c r="K61" s="32">
        <f t="shared" si="26"/>
        <v>0</v>
      </c>
      <c r="L61" s="3">
        <f t="shared" si="26"/>
        <v>0</v>
      </c>
      <c r="M61" s="32">
        <f t="shared" si="26"/>
        <v>0</v>
      </c>
      <c r="N61" s="3">
        <f t="shared" si="26"/>
        <v>0</v>
      </c>
      <c r="O61" s="32">
        <f t="shared" si="26"/>
        <v>0</v>
      </c>
      <c r="P61" s="3">
        <f t="shared" si="26"/>
        <v>0</v>
      </c>
      <c r="Q61" s="32">
        <f t="shared" si="26"/>
        <v>0</v>
      </c>
      <c r="R61" s="3">
        <f t="shared" si="26"/>
        <v>0</v>
      </c>
      <c r="S61" s="32">
        <f t="shared" si="26"/>
        <v>0</v>
      </c>
      <c r="T61" s="3">
        <f t="shared" si="26"/>
        <v>0</v>
      </c>
      <c r="U61" s="32">
        <f t="shared" si="26"/>
        <v>0</v>
      </c>
      <c r="V61" s="3">
        <f t="shared" si="26"/>
        <v>0</v>
      </c>
      <c r="W61" s="32">
        <f t="shared" si="26"/>
        <v>0</v>
      </c>
      <c r="X61" s="3">
        <f t="shared" si="26"/>
        <v>0</v>
      </c>
      <c r="Y61" s="32">
        <f t="shared" si="26"/>
        <v>0</v>
      </c>
      <c r="Z61" s="3">
        <f t="shared" si="26"/>
        <v>0</v>
      </c>
      <c r="AA61" s="32">
        <f t="shared" si="26"/>
        <v>0</v>
      </c>
      <c r="AB61" s="114">
        <f t="shared" si="5"/>
        <v>0</v>
      </c>
      <c r="AC61" s="19">
        <f t="shared" si="6"/>
        <v>0</v>
      </c>
    </row>
    <row r="62" spans="1:29" ht="14" thickBot="1">
      <c r="A62" s="91" t="s">
        <v>39</v>
      </c>
      <c r="B62" s="16">
        <f t="shared" si="26"/>
        <v>0</v>
      </c>
      <c r="C62" s="43">
        <f t="shared" si="26"/>
        <v>0</v>
      </c>
      <c r="D62" s="16">
        <f t="shared" si="26"/>
        <v>0</v>
      </c>
      <c r="E62" s="43">
        <f t="shared" si="26"/>
        <v>0</v>
      </c>
      <c r="F62" s="16">
        <f t="shared" si="26"/>
        <v>0</v>
      </c>
      <c r="G62" s="43">
        <f t="shared" si="26"/>
        <v>0</v>
      </c>
      <c r="H62" s="16">
        <f t="shared" si="26"/>
        <v>0</v>
      </c>
      <c r="I62" s="43">
        <f t="shared" si="26"/>
        <v>0</v>
      </c>
      <c r="J62" s="16">
        <f t="shared" si="26"/>
        <v>0</v>
      </c>
      <c r="K62" s="43">
        <f t="shared" si="26"/>
        <v>0</v>
      </c>
      <c r="L62" s="16">
        <f t="shared" si="26"/>
        <v>0</v>
      </c>
      <c r="M62" s="43">
        <f t="shared" si="26"/>
        <v>0</v>
      </c>
      <c r="N62" s="16">
        <f t="shared" si="26"/>
        <v>0</v>
      </c>
      <c r="O62" s="43">
        <f t="shared" si="26"/>
        <v>0</v>
      </c>
      <c r="P62" s="16">
        <f t="shared" si="26"/>
        <v>0</v>
      </c>
      <c r="Q62" s="43">
        <f t="shared" si="26"/>
        <v>0</v>
      </c>
      <c r="R62" s="16">
        <f t="shared" si="26"/>
        <v>0</v>
      </c>
      <c r="S62" s="43">
        <f t="shared" si="26"/>
        <v>0</v>
      </c>
      <c r="T62" s="16">
        <f t="shared" si="26"/>
        <v>0</v>
      </c>
      <c r="U62" s="43">
        <f t="shared" si="26"/>
        <v>0</v>
      </c>
      <c r="V62" s="16">
        <f t="shared" si="26"/>
        <v>0</v>
      </c>
      <c r="W62" s="43">
        <f t="shared" si="26"/>
        <v>0</v>
      </c>
      <c r="X62" s="16">
        <f t="shared" si="26"/>
        <v>0</v>
      </c>
      <c r="Y62" s="43">
        <f t="shared" si="26"/>
        <v>0</v>
      </c>
      <c r="Z62" s="16">
        <f t="shared" si="26"/>
        <v>0</v>
      </c>
      <c r="AA62" s="43">
        <f t="shared" si="26"/>
        <v>0</v>
      </c>
      <c r="AB62" s="115">
        <f t="shared" si="5"/>
        <v>0</v>
      </c>
      <c r="AC62" s="116">
        <f t="shared" si="6"/>
        <v>0</v>
      </c>
    </row>
    <row r="63" spans="1:29" s="93" customFormat="1" ht="15" thickTop="1" thickBot="1">
      <c r="A63" s="9" t="s">
        <v>47</v>
      </c>
      <c r="B63" s="14">
        <f t="shared" ref="B63:AA63" si="27">SUM(B39:B62)</f>
        <v>57792.428571428565</v>
      </c>
      <c r="C63" s="1">
        <f t="shared" si="27"/>
        <v>34579.428571428572</v>
      </c>
      <c r="D63" s="45">
        <f t="shared" si="27"/>
        <v>23900.428571428572</v>
      </c>
      <c r="E63" s="46">
        <f t="shared" si="27"/>
        <v>20268.904761904763</v>
      </c>
      <c r="F63" s="14">
        <f t="shared" si="27"/>
        <v>12694.142857142857</v>
      </c>
      <c r="G63" s="1">
        <f t="shared" si="27"/>
        <v>8215.7619047619046</v>
      </c>
      <c r="H63" s="45">
        <f t="shared" si="27"/>
        <v>27951.952380952382</v>
      </c>
      <c r="I63" s="46">
        <f t="shared" si="27"/>
        <v>40868.285714285717</v>
      </c>
      <c r="J63" s="14">
        <f t="shared" si="27"/>
        <v>6421.4285714285716</v>
      </c>
      <c r="K63" s="1">
        <f t="shared" si="27"/>
        <v>7862.9523809523807</v>
      </c>
      <c r="L63" s="45">
        <f t="shared" si="27"/>
        <v>12252.571428571428</v>
      </c>
      <c r="M63" s="46">
        <f t="shared" si="27"/>
        <v>22835.238095238099</v>
      </c>
      <c r="N63" s="14">
        <f t="shared" si="27"/>
        <v>26603.61904761905</v>
      </c>
      <c r="O63" s="1">
        <f t="shared" si="27"/>
        <v>36532.999999999993</v>
      </c>
      <c r="P63" s="45">
        <f t="shared" si="27"/>
        <v>16611.61904761905</v>
      </c>
      <c r="Q63" s="46">
        <f t="shared" si="27"/>
        <v>20533.714285714286</v>
      </c>
      <c r="R63" s="14">
        <f t="shared" si="27"/>
        <v>21324.095238095237</v>
      </c>
      <c r="S63" s="1">
        <f t="shared" si="27"/>
        <v>23745.333333333328</v>
      </c>
      <c r="T63" s="45">
        <f t="shared" si="27"/>
        <v>9374.7619047619046</v>
      </c>
      <c r="U63" s="46">
        <f t="shared" si="27"/>
        <v>11922.761904761905</v>
      </c>
      <c r="V63" s="14">
        <f t="shared" si="27"/>
        <v>25715.761904761908</v>
      </c>
      <c r="W63" s="1">
        <f t="shared" si="27"/>
        <v>29915.761904761905</v>
      </c>
      <c r="X63" s="45">
        <f t="shared" si="27"/>
        <v>24572.571428571431</v>
      </c>
      <c r="Y63" s="46">
        <f t="shared" si="27"/>
        <v>15694.523809523811</v>
      </c>
      <c r="Z63" s="14">
        <f t="shared" si="27"/>
        <v>56051.28571428571</v>
      </c>
      <c r="AA63" s="1">
        <f t="shared" si="27"/>
        <v>47710.142857142862</v>
      </c>
      <c r="AB63" s="45">
        <f>SUM(AB39:AB62)</f>
        <v>321266.66666666669</v>
      </c>
      <c r="AC63" s="1">
        <f>SUM(AC39:AC62)</f>
        <v>320685.80952380958</v>
      </c>
    </row>
    <row r="64" spans="1:29" ht="17" thickTop="1">
      <c r="A64" s="125"/>
      <c r="AB64" s="184" t="str">
        <f>IF(AB63='Daily Total'!D45,"Correct","Wrong")</f>
        <v>Correct</v>
      </c>
      <c r="AC64" s="184" t="str">
        <f>IF(AC63='Daily Total'!E45,"Correct","Wrong")</f>
        <v>Correct</v>
      </c>
    </row>
    <row r="65" spans="1:31">
      <c r="A65" t="s">
        <v>85</v>
      </c>
      <c r="B65">
        <f>COUNTIF('Daily Total'!$G$7:$G$37,1)</f>
        <v>21</v>
      </c>
    </row>
    <row r="67" spans="1:31" s="8" customFormat="1">
      <c r="A67" s="47" t="s">
        <v>52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20" t="s">
        <v>0</v>
      </c>
      <c r="B69" s="311" t="s">
        <v>1</v>
      </c>
      <c r="C69" s="312"/>
      <c r="D69" s="311" t="s">
        <v>2</v>
      </c>
      <c r="E69" s="312"/>
      <c r="F69" s="311" t="s">
        <v>3</v>
      </c>
      <c r="G69" s="312"/>
      <c r="H69" s="311" t="s">
        <v>4</v>
      </c>
      <c r="I69" s="312"/>
      <c r="J69" s="311" t="s">
        <v>5</v>
      </c>
      <c r="K69" s="312"/>
      <c r="L69" s="311" t="s">
        <v>6</v>
      </c>
      <c r="M69" s="312"/>
      <c r="N69" s="311" t="s">
        <v>7</v>
      </c>
      <c r="O69" s="312"/>
      <c r="P69" s="311" t="s">
        <v>8</v>
      </c>
      <c r="Q69" s="312"/>
      <c r="R69" s="311" t="s">
        <v>9</v>
      </c>
      <c r="S69" s="312"/>
      <c r="T69" s="311" t="s">
        <v>10</v>
      </c>
      <c r="U69" s="312"/>
      <c r="V69" s="311" t="s">
        <v>11</v>
      </c>
      <c r="W69" s="312"/>
      <c r="X69" s="311" t="s">
        <v>12</v>
      </c>
      <c r="Y69" s="312"/>
      <c r="Z69" s="311" t="s">
        <v>40</v>
      </c>
      <c r="AA69" s="312"/>
      <c r="AB69" s="311" t="s">
        <v>51</v>
      </c>
      <c r="AC69" s="312"/>
    </row>
    <row r="70" spans="1:31" s="71" customFormat="1" ht="15" thickTop="1" thickBot="1">
      <c r="A70" s="321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28">C7/C31</f>
        <v>0</v>
      </c>
      <c r="D71" s="63">
        <f t="shared" si="28"/>
        <v>0</v>
      </c>
      <c r="E71" s="64">
        <f t="shared" si="28"/>
        <v>0</v>
      </c>
      <c r="F71" s="63">
        <f t="shared" si="28"/>
        <v>0</v>
      </c>
      <c r="G71" s="64">
        <f t="shared" si="28"/>
        <v>0</v>
      </c>
      <c r="H71" s="63">
        <f t="shared" si="28"/>
        <v>0</v>
      </c>
      <c r="I71" s="64">
        <f t="shared" si="28"/>
        <v>0</v>
      </c>
      <c r="J71" s="63">
        <f t="shared" si="28"/>
        <v>0</v>
      </c>
      <c r="K71" s="64">
        <f t="shared" si="28"/>
        <v>0</v>
      </c>
      <c r="L71" s="63">
        <f t="shared" si="28"/>
        <v>0</v>
      </c>
      <c r="M71" s="64">
        <f t="shared" si="28"/>
        <v>0</v>
      </c>
      <c r="N71" s="63">
        <f t="shared" si="28"/>
        <v>0</v>
      </c>
      <c r="O71" s="64">
        <f t="shared" si="28"/>
        <v>0</v>
      </c>
      <c r="P71" s="63">
        <f t="shared" si="28"/>
        <v>0</v>
      </c>
      <c r="Q71" s="64">
        <f t="shared" si="28"/>
        <v>0</v>
      </c>
      <c r="R71" s="63">
        <f t="shared" si="28"/>
        <v>0</v>
      </c>
      <c r="S71" s="64">
        <f t="shared" si="28"/>
        <v>0</v>
      </c>
      <c r="T71" s="63">
        <f t="shared" si="28"/>
        <v>0</v>
      </c>
      <c r="U71" s="64">
        <f t="shared" si="28"/>
        <v>0</v>
      </c>
      <c r="V71" s="63">
        <f t="shared" si="28"/>
        <v>0</v>
      </c>
      <c r="W71" s="64">
        <f t="shared" si="28"/>
        <v>0</v>
      </c>
      <c r="X71" s="63">
        <f t="shared" si="28"/>
        <v>0</v>
      </c>
      <c r="Y71" s="64">
        <f t="shared" si="28"/>
        <v>0</v>
      </c>
      <c r="Z71" s="63">
        <f t="shared" si="28"/>
        <v>0</v>
      </c>
      <c r="AA71" s="63">
        <f t="shared" si="28"/>
        <v>0</v>
      </c>
      <c r="AB71" s="104">
        <f t="shared" si="28"/>
        <v>0</v>
      </c>
      <c r="AC71" s="105">
        <f t="shared" si="28"/>
        <v>0</v>
      </c>
      <c r="AD71" s="18"/>
      <c r="AE71" s="18"/>
    </row>
    <row r="72" spans="1:31" s="8" customFormat="1">
      <c r="A72" s="91" t="s">
        <v>17</v>
      </c>
      <c r="B72" s="86">
        <f>B8/B31</f>
        <v>1.1169695156969812E-2</v>
      </c>
      <c r="C72" s="87">
        <f t="shared" ref="C72:AC72" si="29">C8/C31</f>
        <v>5.5083672097916739E-6</v>
      </c>
      <c r="D72" s="86">
        <f t="shared" si="29"/>
        <v>8.3282029212466795E-3</v>
      </c>
      <c r="E72" s="87">
        <f t="shared" si="29"/>
        <v>7.0480938430201553E-6</v>
      </c>
      <c r="F72" s="86">
        <f t="shared" si="29"/>
        <v>7.4650101096493697E-3</v>
      </c>
      <c r="G72" s="87">
        <f t="shared" si="29"/>
        <v>4.0572418869652407E-5</v>
      </c>
      <c r="H72" s="86">
        <f t="shared" si="29"/>
        <v>1.0056372244208174E-2</v>
      </c>
      <c r="I72" s="87">
        <f t="shared" si="29"/>
        <v>2.7614846300659263E-4</v>
      </c>
      <c r="J72" s="86">
        <f t="shared" si="29"/>
        <v>1.3718946978123841E-3</v>
      </c>
      <c r="K72" s="87">
        <f t="shared" si="29"/>
        <v>4.7237799929748911E-4</v>
      </c>
      <c r="L72" s="86">
        <f t="shared" si="29"/>
        <v>5.6353573982526506E-4</v>
      </c>
      <c r="M72" s="87">
        <f t="shared" si="29"/>
        <v>7.4029278058139047E-4</v>
      </c>
      <c r="N72" s="86">
        <f t="shared" si="29"/>
        <v>1.6485404778440456E-3</v>
      </c>
      <c r="O72" s="87">
        <f t="shared" si="29"/>
        <v>5.2529154984469353E-4</v>
      </c>
      <c r="P72" s="86">
        <f t="shared" si="29"/>
        <v>1.092178738920549E-3</v>
      </c>
      <c r="Q72" s="87">
        <f t="shared" si="29"/>
        <v>4.684514201962858E-4</v>
      </c>
      <c r="R72" s="86">
        <f t="shared" si="29"/>
        <v>4.0642599697190301E-4</v>
      </c>
      <c r="S72" s="87">
        <f t="shared" si="29"/>
        <v>5.2742192952199131E-4</v>
      </c>
      <c r="T72" s="86">
        <f t="shared" si="29"/>
        <v>6.0953928988672729E-5</v>
      </c>
      <c r="U72" s="87">
        <f t="shared" si="29"/>
        <v>4.3933572438473028E-5</v>
      </c>
      <c r="V72" s="86">
        <f t="shared" si="29"/>
        <v>1.1110473287644598E-4</v>
      </c>
      <c r="W72" s="87">
        <f t="shared" si="29"/>
        <v>0</v>
      </c>
      <c r="X72" s="86">
        <f t="shared" si="29"/>
        <v>1.7441049253523092E-5</v>
      </c>
      <c r="Y72" s="87">
        <f t="shared" si="29"/>
        <v>0</v>
      </c>
      <c r="Z72" s="86">
        <f t="shared" si="29"/>
        <v>0</v>
      </c>
      <c r="AA72" s="86">
        <f t="shared" si="29"/>
        <v>0</v>
      </c>
      <c r="AB72" s="106">
        <f t="shared" si="29"/>
        <v>4.0796845818634568E-3</v>
      </c>
      <c r="AC72" s="107">
        <f t="shared" si="29"/>
        <v>2.3209187690310143E-4</v>
      </c>
      <c r="AD72" s="18"/>
      <c r="AE72" s="18"/>
    </row>
    <row r="73" spans="1:31" s="8" customFormat="1">
      <c r="A73" s="92" t="s">
        <v>18</v>
      </c>
      <c r="B73" s="86">
        <f>B9/B31</f>
        <v>5.8830411958725848E-2</v>
      </c>
      <c r="C73" s="87">
        <f t="shared" ref="C73:AC73" si="30">C9/C31</f>
        <v>4.0073371451234427E-4</v>
      </c>
      <c r="D73" s="86">
        <f t="shared" si="30"/>
        <v>5.1820150664761942E-2</v>
      </c>
      <c r="E73" s="87">
        <f t="shared" si="30"/>
        <v>2.7158654941770999E-3</v>
      </c>
      <c r="F73" s="86">
        <f t="shared" si="30"/>
        <v>4.1991619682118113E-2</v>
      </c>
      <c r="G73" s="87">
        <f t="shared" si="30"/>
        <v>2.7357402437822769E-3</v>
      </c>
      <c r="H73" s="86">
        <f t="shared" si="30"/>
        <v>4.4164220575783959E-2</v>
      </c>
      <c r="I73" s="87">
        <f t="shared" si="30"/>
        <v>5.8165954739616468E-3</v>
      </c>
      <c r="J73" s="86">
        <f t="shared" si="30"/>
        <v>1.4304783092324806E-2</v>
      </c>
      <c r="K73" s="87">
        <f t="shared" si="30"/>
        <v>1.0695122394350843E-2</v>
      </c>
      <c r="L73" s="86">
        <f t="shared" si="30"/>
        <v>7.2132574697633929E-3</v>
      </c>
      <c r="M73" s="87">
        <f t="shared" si="30"/>
        <v>2.0450848730032948E-2</v>
      </c>
      <c r="N73" s="86">
        <f t="shared" si="30"/>
        <v>1.9548002777996547E-2</v>
      </c>
      <c r="O73" s="87">
        <f t="shared" si="30"/>
        <v>2.1883672035589479E-2</v>
      </c>
      <c r="P73" s="86">
        <f t="shared" si="30"/>
        <v>1.8598571281145726E-2</v>
      </c>
      <c r="Q73" s="87">
        <f t="shared" si="30"/>
        <v>1.9095193039090182E-2</v>
      </c>
      <c r="R73" s="86">
        <f t="shared" si="30"/>
        <v>2.0491016198979022E-2</v>
      </c>
      <c r="S73" s="87">
        <f t="shared" si="30"/>
        <v>1.9955800839062111E-2</v>
      </c>
      <c r="T73" s="86">
        <f t="shared" si="30"/>
        <v>8.2897343424594913E-3</v>
      </c>
      <c r="U73" s="87">
        <f t="shared" si="30"/>
        <v>2.9487415028476942E-2</v>
      </c>
      <c r="V73" s="86">
        <f t="shared" si="30"/>
        <v>1.0049423088674538E-2</v>
      </c>
      <c r="W73" s="87">
        <f t="shared" si="30"/>
        <v>2.4772734869816994E-2</v>
      </c>
      <c r="X73" s="86">
        <f t="shared" si="30"/>
        <v>1.5406260173945398E-2</v>
      </c>
      <c r="Y73" s="87">
        <f t="shared" si="30"/>
        <v>2.981021587754297E-2</v>
      </c>
      <c r="Z73" s="86">
        <f t="shared" si="30"/>
        <v>2.229250932606788E-2</v>
      </c>
      <c r="AA73" s="86">
        <f t="shared" si="30"/>
        <v>1.4027166031381967E-2</v>
      </c>
      <c r="AB73" s="106">
        <f t="shared" si="30"/>
        <v>3.0555390863546084E-2</v>
      </c>
      <c r="AC73" s="107">
        <f t="shared" si="30"/>
        <v>1.4891151434084274E-2</v>
      </c>
      <c r="AD73" s="18"/>
      <c r="AE73" s="18"/>
    </row>
    <row r="74" spans="1:31" s="8" customFormat="1">
      <c r="A74" s="91" t="s">
        <v>19</v>
      </c>
      <c r="B74" s="86">
        <f>B10/B31</f>
        <v>0.10927778478149634</v>
      </c>
      <c r="C74" s="87">
        <f t="shared" ref="C74:AC74" si="31">C10/C31</f>
        <v>1.7906324707230283E-2</v>
      </c>
      <c r="D74" s="86">
        <f t="shared" si="31"/>
        <v>9.5919778286502139E-2</v>
      </c>
      <c r="E74" s="87">
        <f t="shared" si="31"/>
        <v>3.4787041844533149E-2</v>
      </c>
      <c r="F74" s="86">
        <f t="shared" si="31"/>
        <v>7.7339755492784448E-2</v>
      </c>
      <c r="G74" s="87">
        <f t="shared" si="31"/>
        <v>3.9604476876619277E-2</v>
      </c>
      <c r="H74" s="86">
        <f t="shared" si="31"/>
        <v>4.3365230472017458E-2</v>
      </c>
      <c r="I74" s="87">
        <f t="shared" si="31"/>
        <v>2.6687360323641336E-2</v>
      </c>
      <c r="J74" s="86">
        <f t="shared" si="31"/>
        <v>3.9406748238783831E-2</v>
      </c>
      <c r="K74" s="87">
        <f t="shared" si="31"/>
        <v>5.1386247744092249E-2</v>
      </c>
      <c r="L74" s="86">
        <f t="shared" si="31"/>
        <v>2.790862170817399E-2</v>
      </c>
      <c r="M74" s="87">
        <f t="shared" si="31"/>
        <v>5.35638320056721E-2</v>
      </c>
      <c r="N74" s="86">
        <f t="shared" si="31"/>
        <v>4.8765295090535482E-2</v>
      </c>
      <c r="O74" s="87">
        <f t="shared" si="31"/>
        <v>5.2340154302763453E-2</v>
      </c>
      <c r="P74" s="86">
        <f t="shared" si="31"/>
        <v>6.2727178910917197E-2</v>
      </c>
      <c r="Q74" s="87">
        <f t="shared" si="31"/>
        <v>4.6123912357841225E-2</v>
      </c>
      <c r="R74" s="86">
        <f t="shared" si="31"/>
        <v>5.9257803602452849E-2</v>
      </c>
      <c r="S74" s="87">
        <f t="shared" si="31"/>
        <v>5.2782301083721714E-2</v>
      </c>
      <c r="T74" s="86">
        <f t="shared" si="31"/>
        <v>2.7668004266775029E-2</v>
      </c>
      <c r="U74" s="87">
        <f t="shared" si="31"/>
        <v>8.1988034092452214E-2</v>
      </c>
      <c r="V74" s="86">
        <f t="shared" si="31"/>
        <v>2.9770513174243701E-2</v>
      </c>
      <c r="W74" s="87">
        <f t="shared" si="31"/>
        <v>6.4524036540699201E-2</v>
      </c>
      <c r="X74" s="86">
        <f t="shared" si="31"/>
        <v>4.5416492256174133E-2</v>
      </c>
      <c r="Y74" s="87">
        <f t="shared" si="31"/>
        <v>7.8243852117056298E-2</v>
      </c>
      <c r="Z74" s="86">
        <f t="shared" si="31"/>
        <v>6.0883867410543233E-2</v>
      </c>
      <c r="AA74" s="86">
        <f t="shared" si="31"/>
        <v>3.6868470615712141E-2</v>
      </c>
      <c r="AB74" s="106">
        <f t="shared" si="31"/>
        <v>6.3976076838703946E-2</v>
      </c>
      <c r="AC74" s="107">
        <f t="shared" si="31"/>
        <v>4.4825509377076092E-2</v>
      </c>
      <c r="AD74" s="18"/>
      <c r="AE74" s="18"/>
    </row>
    <row r="75" spans="1:31" s="8" customFormat="1">
      <c r="A75" s="92" t="s">
        <v>20</v>
      </c>
      <c r="B75" s="86">
        <f>B11/B31</f>
        <v>9.8001797895753362E-2</v>
      </c>
      <c r="C75" s="87">
        <f t="shared" ref="C75:AC75" si="32">C11/C31</f>
        <v>2.9464256205175662E-2</v>
      </c>
      <c r="D75" s="86">
        <f t="shared" si="32"/>
        <v>7.2206316284426059E-2</v>
      </c>
      <c r="E75" s="87">
        <f t="shared" si="32"/>
        <v>6.1940998057075466E-2</v>
      </c>
      <c r="F75" s="86">
        <f t="shared" si="32"/>
        <v>7.1439021370935982E-2</v>
      </c>
      <c r="G75" s="87">
        <f t="shared" si="32"/>
        <v>7.9463980386133504E-2</v>
      </c>
      <c r="H75" s="86">
        <f t="shared" si="32"/>
        <v>4.2559425953719907E-2</v>
      </c>
      <c r="I75" s="87">
        <f t="shared" si="32"/>
        <v>3.9440292507637774E-2</v>
      </c>
      <c r="J75" s="86">
        <f t="shared" si="32"/>
        <v>6.8995179829440118E-2</v>
      </c>
      <c r="K75" s="87">
        <f t="shared" si="32"/>
        <v>0.11014885963106066</v>
      </c>
      <c r="L75" s="86">
        <f t="shared" si="32"/>
        <v>4.0388023505270029E-2</v>
      </c>
      <c r="M75" s="87">
        <f t="shared" si="32"/>
        <v>9.3360303624306626E-2</v>
      </c>
      <c r="N75" s="86">
        <f t="shared" si="32"/>
        <v>6.4291288689687767E-2</v>
      </c>
      <c r="O75" s="87">
        <f t="shared" si="32"/>
        <v>7.4618772590469409E-2</v>
      </c>
      <c r="P75" s="86">
        <f t="shared" si="32"/>
        <v>8.7514763045946034E-2</v>
      </c>
      <c r="Q75" s="87">
        <f t="shared" si="32"/>
        <v>7.0645720858611163E-2</v>
      </c>
      <c r="R75" s="86">
        <f t="shared" si="32"/>
        <v>8.1859108631862909E-2</v>
      </c>
      <c r="S75" s="87">
        <f t="shared" si="32"/>
        <v>6.7975261304476869E-2</v>
      </c>
      <c r="T75" s="86">
        <f t="shared" si="32"/>
        <v>3.5119622085640269E-2</v>
      </c>
      <c r="U75" s="87">
        <f t="shared" si="32"/>
        <v>0.14274816477486041</v>
      </c>
      <c r="V75" s="86">
        <f t="shared" si="32"/>
        <v>3.8284839203675342E-2</v>
      </c>
      <c r="W75" s="87">
        <f t="shared" si="32"/>
        <v>8.4508723701950395E-2</v>
      </c>
      <c r="X75" s="86">
        <f t="shared" si="32"/>
        <v>5.5377269274297321E-2</v>
      </c>
      <c r="Y75" s="87">
        <f t="shared" si="32"/>
        <v>0.10074184201344115</v>
      </c>
      <c r="Z75" s="86">
        <f t="shared" si="32"/>
        <v>8.1251269033376747E-2</v>
      </c>
      <c r="AA75" s="86">
        <f t="shared" si="32"/>
        <v>4.8570085426578952E-2</v>
      </c>
      <c r="AB75" s="106">
        <f t="shared" si="32"/>
        <v>7.0229448907597899E-2</v>
      </c>
      <c r="AC75" s="107">
        <f t="shared" si="32"/>
        <v>6.6907499730488318E-2</v>
      </c>
      <c r="AD75" s="18"/>
      <c r="AE75" s="18"/>
    </row>
    <row r="76" spans="1:31" s="8" customFormat="1">
      <c r="A76" s="91" t="s">
        <v>21</v>
      </c>
      <c r="B76" s="86">
        <f>B12/B31</f>
        <v>9.2776199881183977E-2</v>
      </c>
      <c r="C76" s="87">
        <f t="shared" ref="C76:AC76" si="33">C12/C31</f>
        <v>3.1484449879366758E-2</v>
      </c>
      <c r="D76" s="86">
        <f t="shared" si="33"/>
        <v>6.6627615763016804E-2</v>
      </c>
      <c r="E76" s="87">
        <f t="shared" si="33"/>
        <v>6.4424276454432897E-2</v>
      </c>
      <c r="F76" s="86">
        <f t="shared" si="33"/>
        <v>6.3418824579764943E-2</v>
      </c>
      <c r="G76" s="87">
        <f t="shared" si="33"/>
        <v>7.5905199645281141E-2</v>
      </c>
      <c r="H76" s="86">
        <f t="shared" si="33"/>
        <v>4.0400960151007428E-2</v>
      </c>
      <c r="I76" s="87">
        <f t="shared" si="33"/>
        <v>4.4747702840950136E-2</v>
      </c>
      <c r="J76" s="86">
        <f t="shared" si="33"/>
        <v>6.0934371523915461E-2</v>
      </c>
      <c r="K76" s="87">
        <f t="shared" si="33"/>
        <v>0.11880306682331851</v>
      </c>
      <c r="L76" s="86">
        <f t="shared" si="33"/>
        <v>4.0687280415384136E-2</v>
      </c>
      <c r="M76" s="87">
        <f t="shared" si="33"/>
        <v>0.11391124827960128</v>
      </c>
      <c r="N76" s="86">
        <f t="shared" si="33"/>
        <v>5.8679807258589949E-2</v>
      </c>
      <c r="O76" s="87">
        <f t="shared" si="33"/>
        <v>8.6001827441074152E-2</v>
      </c>
      <c r="P76" s="86">
        <f t="shared" si="33"/>
        <v>7.2700118104367564E-2</v>
      </c>
      <c r="Q76" s="87">
        <f t="shared" si="33"/>
        <v>7.4103448915604539E-2</v>
      </c>
      <c r="R76" s="86">
        <f t="shared" si="33"/>
        <v>7.7759118904168326E-2</v>
      </c>
      <c r="S76" s="87">
        <f t="shared" si="33"/>
        <v>5.7886060819970643E-2</v>
      </c>
      <c r="T76" s="86">
        <f t="shared" si="33"/>
        <v>3.2991314065119112E-2</v>
      </c>
      <c r="U76" s="87">
        <f t="shared" si="33"/>
        <v>0.13364992131896572</v>
      </c>
      <c r="V76" s="86">
        <f t="shared" si="33"/>
        <v>3.2979588208825052E-2</v>
      </c>
      <c r="W76" s="87">
        <f t="shared" si="33"/>
        <v>8.4338404185721499E-2</v>
      </c>
      <c r="X76" s="86">
        <f t="shared" si="33"/>
        <v>5.1823171015301615E-2</v>
      </c>
      <c r="Y76" s="87">
        <f t="shared" si="33"/>
        <v>0.10816329626651698</v>
      </c>
      <c r="Z76" s="86">
        <f t="shared" si="33"/>
        <v>7.8701733191626377E-2</v>
      </c>
      <c r="AA76" s="86">
        <f t="shared" si="33"/>
        <v>4.9162951274212434E-2</v>
      </c>
      <c r="AB76" s="106">
        <f t="shared" si="33"/>
        <v>6.5513740254350333E-2</v>
      </c>
      <c r="AC76" s="107">
        <f t="shared" si="33"/>
        <v>7.0411448559203921E-2</v>
      </c>
      <c r="AD76" s="18"/>
      <c r="AE76" s="18"/>
    </row>
    <row r="77" spans="1:31" s="8" customFormat="1">
      <c r="A77" s="92" t="s">
        <v>22</v>
      </c>
      <c r="B77" s="86">
        <f>B13/B31</f>
        <v>8.1563658445949011E-2</v>
      </c>
      <c r="C77" s="87">
        <f t="shared" ref="C77:AC77" si="34">C13/C31</f>
        <v>3.5055248923114207E-2</v>
      </c>
      <c r="D77" s="86">
        <f t="shared" si="34"/>
        <v>6.6358642702163143E-2</v>
      </c>
      <c r="E77" s="87">
        <f t="shared" si="34"/>
        <v>5.5867890529006432E-2</v>
      </c>
      <c r="F77" s="86">
        <f t="shared" si="34"/>
        <v>6.2574790773397559E-2</v>
      </c>
      <c r="G77" s="87">
        <f t="shared" si="34"/>
        <v>7.1088673919469547E-2</v>
      </c>
      <c r="H77" s="86">
        <f t="shared" si="34"/>
        <v>5.1965021610212082E-2</v>
      </c>
      <c r="I77" s="87">
        <f t="shared" si="34"/>
        <v>4.7131668053234897E-2</v>
      </c>
      <c r="J77" s="86">
        <f t="shared" si="34"/>
        <v>5.5491286614757135E-2</v>
      </c>
      <c r="K77" s="87">
        <f t="shared" si="34"/>
        <v>0.12161311030631897</v>
      </c>
      <c r="L77" s="86">
        <f t="shared" si="34"/>
        <v>4.1126449647110035E-2</v>
      </c>
      <c r="M77" s="87">
        <f t="shared" si="34"/>
        <v>0.10468574050131375</v>
      </c>
      <c r="N77" s="86">
        <f t="shared" si="34"/>
        <v>5.5008627540828671E-2</v>
      </c>
      <c r="O77" s="87">
        <f t="shared" si="34"/>
        <v>8.2739284638937011E-2</v>
      </c>
      <c r="P77" s="86">
        <f t="shared" si="34"/>
        <v>5.789407299537902E-2</v>
      </c>
      <c r="Q77" s="87">
        <f t="shared" si="34"/>
        <v>6.9307619524684144E-2</v>
      </c>
      <c r="R77" s="86">
        <f t="shared" si="34"/>
        <v>7.1723022916173523E-2</v>
      </c>
      <c r="S77" s="87">
        <f t="shared" si="34"/>
        <v>5.6700865533478258E-2</v>
      </c>
      <c r="T77" s="86">
        <f t="shared" si="34"/>
        <v>3.3656727789912126E-2</v>
      </c>
      <c r="U77" s="87">
        <f t="shared" si="34"/>
        <v>8.9436771601338783E-2</v>
      </c>
      <c r="V77" s="86">
        <f t="shared" si="34"/>
        <v>3.1398197510883637E-2</v>
      </c>
      <c r="W77" s="87">
        <f t="shared" si="34"/>
        <v>8.4647207794585108E-2</v>
      </c>
      <c r="X77" s="86">
        <f t="shared" si="34"/>
        <v>4.488744709548393E-2</v>
      </c>
      <c r="Y77" s="87">
        <f t="shared" si="34"/>
        <v>7.9733604381267351E-2</v>
      </c>
      <c r="Z77" s="86">
        <f t="shared" si="34"/>
        <v>6.8327730471328549E-2</v>
      </c>
      <c r="AA77" s="86">
        <f t="shared" si="34"/>
        <v>4.6062881707293946E-2</v>
      </c>
      <c r="AB77" s="106">
        <f t="shared" si="34"/>
        <v>6.0439628850087454E-2</v>
      </c>
      <c r="AC77" s="107">
        <f t="shared" si="34"/>
        <v>6.5613992155502454E-2</v>
      </c>
      <c r="AD77" s="18"/>
      <c r="AE77" s="18"/>
    </row>
    <row r="78" spans="1:31" s="8" customFormat="1">
      <c r="A78" s="91" t="s">
        <v>23</v>
      </c>
      <c r="B78" s="86">
        <f>B14/B31</f>
        <v>6.7164013081298338E-2</v>
      </c>
      <c r="C78" s="87">
        <f t="shared" ref="C78:AC78" si="35">C14/C31</f>
        <v>3.6010950634013064E-2</v>
      </c>
      <c r="D78" s="86">
        <f t="shared" si="35"/>
        <v>6.3085140931921926E-2</v>
      </c>
      <c r="E78" s="87">
        <f t="shared" si="35"/>
        <v>4.5476650839780385E-2</v>
      </c>
      <c r="F78" s="86">
        <f t="shared" si="35"/>
        <v>6.5013110658458911E-2</v>
      </c>
      <c r="G78" s="87">
        <f t="shared" si="35"/>
        <v>6.0313798679657568E-2</v>
      </c>
      <c r="H78" s="86">
        <f t="shared" si="35"/>
        <v>5.7481290173103168E-2</v>
      </c>
      <c r="I78" s="87">
        <f t="shared" si="35"/>
        <v>4.6543250442187094E-2</v>
      </c>
      <c r="J78" s="86">
        <f t="shared" si="35"/>
        <v>5.1249536522061552E-2</v>
      </c>
      <c r="K78" s="87">
        <f t="shared" si="35"/>
        <v>0.10202153559186541</v>
      </c>
      <c r="L78" s="86">
        <f t="shared" si="35"/>
        <v>3.6606504368373594E-2</v>
      </c>
      <c r="M78" s="87">
        <f t="shared" si="35"/>
        <v>7.71072277599366E-2</v>
      </c>
      <c r="N78" s="86">
        <f t="shared" si="35"/>
        <v>4.9832103043624572E-2</v>
      </c>
      <c r="O78" s="87">
        <f t="shared" si="35"/>
        <v>7.008797004143677E-2</v>
      </c>
      <c r="P78" s="86">
        <f t="shared" si="35"/>
        <v>5.0426551696460306E-2</v>
      </c>
      <c r="Q78" s="87">
        <f t="shared" si="35"/>
        <v>5.7682139477931764E-2</v>
      </c>
      <c r="R78" s="86">
        <f t="shared" si="35"/>
        <v>6.195986654935396E-2</v>
      </c>
      <c r="S78" s="87">
        <f t="shared" si="35"/>
        <v>5.459719403511868E-2</v>
      </c>
      <c r="T78" s="86">
        <f t="shared" si="35"/>
        <v>3.9411794585259306E-2</v>
      </c>
      <c r="U78" s="87">
        <f t="shared" si="35"/>
        <v>6.7186414141817571E-2</v>
      </c>
      <c r="V78" s="86">
        <f t="shared" si="35"/>
        <v>3.0907484940679332E-2</v>
      </c>
      <c r="W78" s="87">
        <f t="shared" si="35"/>
        <v>7.4001442144688817E-2</v>
      </c>
      <c r="X78" s="86">
        <f t="shared" si="35"/>
        <v>3.9511728136675812E-2</v>
      </c>
      <c r="Y78" s="87">
        <f t="shared" si="35"/>
        <v>6.442950983812977E-2</v>
      </c>
      <c r="Z78" s="86">
        <f t="shared" si="35"/>
        <v>5.7993657169412023E-2</v>
      </c>
      <c r="AA78" s="86">
        <f t="shared" si="35"/>
        <v>4.8626976593776107E-2</v>
      </c>
      <c r="AB78" s="106">
        <f t="shared" si="35"/>
        <v>5.4376574867340585E-2</v>
      </c>
      <c r="AC78" s="107">
        <f t="shared" si="35"/>
        <v>5.7735787082505617E-2</v>
      </c>
      <c r="AD78" s="18"/>
      <c r="AE78" s="18"/>
    </row>
    <row r="79" spans="1:31" s="8" customFormat="1">
      <c r="A79" s="92" t="s">
        <v>24</v>
      </c>
      <c r="B79" s="86">
        <f>B15/B31</f>
        <v>6.5191436347321816E-2</v>
      </c>
      <c r="C79" s="87">
        <f t="shared" ref="C79:AC79" si="36">C15/C31</f>
        <v>3.6570049905806923E-2</v>
      </c>
      <c r="D79" s="86">
        <f t="shared" si="36"/>
        <v>6.4712926048347413E-2</v>
      </c>
      <c r="E79" s="87">
        <f t="shared" si="36"/>
        <v>4.1910315355212183E-2</v>
      </c>
      <c r="F79" s="86">
        <f t="shared" si="36"/>
        <v>6.5740855362615674E-2</v>
      </c>
      <c r="G79" s="87">
        <f t="shared" si="36"/>
        <v>5.2871657846995615E-2</v>
      </c>
      <c r="H79" s="86">
        <f t="shared" si="36"/>
        <v>6.7246346196108628E-2</v>
      </c>
      <c r="I79" s="87">
        <f t="shared" si="36"/>
        <v>4.8919059370754366E-2</v>
      </c>
      <c r="J79" s="86">
        <f t="shared" si="36"/>
        <v>5.4564330737856881E-2</v>
      </c>
      <c r="K79" s="87">
        <f t="shared" si="36"/>
        <v>7.5198943811242591E-2</v>
      </c>
      <c r="L79" s="86">
        <f t="shared" si="36"/>
        <v>4.0154836302583714E-2</v>
      </c>
      <c r="M79" s="87">
        <f t="shared" si="36"/>
        <v>7.2598740459607125E-2</v>
      </c>
      <c r="N79" s="86">
        <f t="shared" si="36"/>
        <v>5.1571930779199394E-2</v>
      </c>
      <c r="O79" s="87">
        <f t="shared" si="36"/>
        <v>6.6221928510818012E-2</v>
      </c>
      <c r="P79" s="86">
        <f t="shared" si="36"/>
        <v>4.8256527272935751E-2</v>
      </c>
      <c r="Q79" s="87">
        <f t="shared" si="36"/>
        <v>5.2677594107715997E-2</v>
      </c>
      <c r="R79" s="86">
        <f t="shared" si="36"/>
        <v>5.849854624547237E-2</v>
      </c>
      <c r="S79" s="87">
        <f t="shared" si="36"/>
        <v>5.4414702036690916E-2</v>
      </c>
      <c r="T79" s="86">
        <f t="shared" si="36"/>
        <v>4.3770000507949408E-2</v>
      </c>
      <c r="U79" s="87">
        <f t="shared" si="36"/>
        <v>6.0188994240708046E-2</v>
      </c>
      <c r="V79" s="86">
        <f t="shared" si="36"/>
        <v>3.3990641278000708E-2</v>
      </c>
      <c r="W79" s="87">
        <f t="shared" si="36"/>
        <v>7.3904344102726546E-2</v>
      </c>
      <c r="X79" s="86">
        <f t="shared" si="36"/>
        <v>3.90505092786382E-2</v>
      </c>
      <c r="Y79" s="87">
        <f t="shared" si="36"/>
        <v>5.3925391022042871E-2</v>
      </c>
      <c r="Z79" s="86">
        <f t="shared" si="36"/>
        <v>5.4821392313332093E-2</v>
      </c>
      <c r="AA79" s="86">
        <f t="shared" si="36"/>
        <v>5.3566527233402501E-2</v>
      </c>
      <c r="AB79" s="106">
        <f t="shared" si="36"/>
        <v>5.4810126582278483E-2</v>
      </c>
      <c r="AC79" s="107">
        <f t="shared" si="36"/>
        <v>5.5881279436540914E-2</v>
      </c>
      <c r="AD79" s="18"/>
      <c r="AE79" s="18"/>
    </row>
    <row r="80" spans="1:31" s="8" customFormat="1">
      <c r="A80" s="91" t="s">
        <v>25</v>
      </c>
      <c r="B80" s="86">
        <f>B16/B31</f>
        <v>6.2200436537658173E-2</v>
      </c>
      <c r="C80" s="87">
        <f t="shared" ref="C80:AC80" si="37">C16/C31</f>
        <v>4.148489054874354E-2</v>
      </c>
      <c r="D80" s="86">
        <f t="shared" si="37"/>
        <v>6.0295790671217292E-2</v>
      </c>
      <c r="E80" s="87">
        <f t="shared" si="37"/>
        <v>4.1034002354063341E-2</v>
      </c>
      <c r="F80" s="86">
        <f t="shared" si="37"/>
        <v>6.1877056160133843E-2</v>
      </c>
      <c r="G80" s="87">
        <f t="shared" si="37"/>
        <v>5.0628582689487688E-2</v>
      </c>
      <c r="H80" s="86">
        <f t="shared" si="37"/>
        <v>6.6471206543200836E-2</v>
      </c>
      <c r="I80" s="87">
        <f t="shared" si="37"/>
        <v>5.1724820969572399E-2</v>
      </c>
      <c r="J80" s="86">
        <f t="shared" si="37"/>
        <v>5.0241008527994069E-2</v>
      </c>
      <c r="K80" s="87">
        <f t="shared" si="37"/>
        <v>6.1778563728637007E-2</v>
      </c>
      <c r="L80" s="86">
        <f t="shared" si="37"/>
        <v>4.3100767963187514E-2</v>
      </c>
      <c r="M80" s="87">
        <f t="shared" si="37"/>
        <v>6.7629394836718523E-2</v>
      </c>
      <c r="N80" s="86">
        <f t="shared" si="37"/>
        <v>5.3147083461612815E-2</v>
      </c>
      <c r="O80" s="87">
        <f t="shared" si="37"/>
        <v>6.0700501699050953E-2</v>
      </c>
      <c r="P80" s="86">
        <f t="shared" si="37"/>
        <v>5.0472417470273243E-2</v>
      </c>
      <c r="Q80" s="87">
        <f t="shared" si="37"/>
        <v>5.0711025769466241E-2</v>
      </c>
      <c r="R80" s="86">
        <f t="shared" si="37"/>
        <v>5.5883574583636665E-2</v>
      </c>
      <c r="S80" s="87">
        <f t="shared" si="37"/>
        <v>5.3022949872857224E-2</v>
      </c>
      <c r="T80" s="86">
        <f t="shared" si="37"/>
        <v>4.7091989637832073E-2</v>
      </c>
      <c r="U80" s="87">
        <f t="shared" si="37"/>
        <v>5.3007852127583091E-2</v>
      </c>
      <c r="V80" s="86">
        <f t="shared" si="37"/>
        <v>3.8560749290318518E-2</v>
      </c>
      <c r="W80" s="87">
        <f t="shared" si="37"/>
        <v>6.4527220083058626E-2</v>
      </c>
      <c r="X80" s="86">
        <f t="shared" si="37"/>
        <v>4.2346867587554064E-2</v>
      </c>
      <c r="Y80" s="87">
        <f t="shared" si="37"/>
        <v>5.3482409697043251E-2</v>
      </c>
      <c r="Z80" s="86">
        <f t="shared" si="37"/>
        <v>5.4586063613510413E-2</v>
      </c>
      <c r="AA80" s="86">
        <f t="shared" si="37"/>
        <v>5.3585490955801549E-2</v>
      </c>
      <c r="AB80" s="106">
        <f t="shared" si="37"/>
        <v>5.4494560222927105E-2</v>
      </c>
      <c r="AC80" s="107">
        <f t="shared" si="37"/>
        <v>5.3954456535264747E-2</v>
      </c>
      <c r="AD80" s="18"/>
      <c r="AE80" s="18"/>
    </row>
    <row r="81" spans="1:31" s="8" customFormat="1">
      <c r="A81" s="92" t="s">
        <v>26</v>
      </c>
      <c r="B81" s="86">
        <f>B17/B31</f>
        <v>5.2135680979795505E-2</v>
      </c>
      <c r="C81" s="87">
        <f t="shared" ref="C81:AC81" si="38">C17/C31</f>
        <v>3.9840642936620728E-2</v>
      </c>
      <c r="D81" s="86">
        <f t="shared" si="38"/>
        <v>5.4017760191588514E-2</v>
      </c>
      <c r="E81" s="87">
        <f t="shared" si="38"/>
        <v>4.4137513009606555E-2</v>
      </c>
      <c r="F81" s="86">
        <f t="shared" si="38"/>
        <v>5.1467305881602692E-2</v>
      </c>
      <c r="G81" s="87">
        <f t="shared" si="38"/>
        <v>5.5856628663834326E-2</v>
      </c>
      <c r="H81" s="86">
        <f t="shared" si="38"/>
        <v>6.5689252475761975E-2</v>
      </c>
      <c r="I81" s="87">
        <f t="shared" si="38"/>
        <v>4.9585544268812468E-2</v>
      </c>
      <c r="J81" s="86">
        <f t="shared" si="38"/>
        <v>5.1961438635520947E-2</v>
      </c>
      <c r="K81" s="87">
        <f t="shared" si="38"/>
        <v>5.3094075895398551E-2</v>
      </c>
      <c r="L81" s="86">
        <f t="shared" si="38"/>
        <v>4.5020675931971517E-2</v>
      </c>
      <c r="M81" s="87">
        <f t="shared" si="38"/>
        <v>6.2789339783959633E-2</v>
      </c>
      <c r="N81" s="86">
        <f t="shared" si="38"/>
        <v>5.3299228891164112E-2</v>
      </c>
      <c r="O81" s="87">
        <f t="shared" si="38"/>
        <v>5.6983053807842354E-2</v>
      </c>
      <c r="P81" s="86">
        <f t="shared" si="38"/>
        <v>4.9844629691208675E-2</v>
      </c>
      <c r="Q81" s="87">
        <f t="shared" si="38"/>
        <v>5.4834325893768202E-2</v>
      </c>
      <c r="R81" s="86">
        <f t="shared" si="38"/>
        <v>5.5267236258558394E-2</v>
      </c>
      <c r="S81" s="87">
        <f t="shared" si="38"/>
        <v>5.6604606017824056E-2</v>
      </c>
      <c r="T81" s="86">
        <f t="shared" si="38"/>
        <v>4.9072992329963934E-2</v>
      </c>
      <c r="U81" s="87">
        <f t="shared" si="38"/>
        <v>5.6115153887322369E-2</v>
      </c>
      <c r="V81" s="86">
        <f t="shared" si="38"/>
        <v>4.3101229373869281E-2</v>
      </c>
      <c r="W81" s="87">
        <f t="shared" si="38"/>
        <v>6.4458773922331111E-2</v>
      </c>
      <c r="X81" s="86">
        <f t="shared" si="38"/>
        <v>4.2405004418399145E-2</v>
      </c>
      <c r="Y81" s="87">
        <f t="shared" si="38"/>
        <v>5.3124383694646296E-2</v>
      </c>
      <c r="Z81" s="86">
        <f t="shared" si="38"/>
        <v>5.3673633925393156E-2</v>
      </c>
      <c r="AA81" s="86">
        <f t="shared" si="38"/>
        <v>5.5207388266246667E-2</v>
      </c>
      <c r="AB81" s="106">
        <f t="shared" si="38"/>
        <v>5.2050959001571161E-2</v>
      </c>
      <c r="AC81" s="107">
        <f t="shared" si="38"/>
        <v>5.3715682550581331E-2</v>
      </c>
      <c r="AD81" s="18"/>
      <c r="AE81" s="18"/>
    </row>
    <row r="82" spans="1:31" s="8" customFormat="1">
      <c r="A82" s="91" t="s">
        <v>27</v>
      </c>
      <c r="B82" s="86">
        <f>B18/B31</f>
        <v>4.2928674954125647E-2</v>
      </c>
      <c r="C82" s="87">
        <f t="shared" ref="C82:AC82" si="39">C18/C31</f>
        <v>4.7275561578037036E-2</v>
      </c>
      <c r="D82" s="86">
        <f t="shared" si="39"/>
        <v>4.7675973134572204E-2</v>
      </c>
      <c r="E82" s="87">
        <f t="shared" si="39"/>
        <v>4.9747795708650594E-2</v>
      </c>
      <c r="F82" s="86">
        <f t="shared" si="39"/>
        <v>4.8751392655780504E-2</v>
      </c>
      <c r="G82" s="87">
        <f t="shared" si="39"/>
        <v>5.4309080686949014E-2</v>
      </c>
      <c r="H82" s="86">
        <f t="shared" si="39"/>
        <v>6.5844280406343533E-2</v>
      </c>
      <c r="I82" s="87">
        <f t="shared" si="39"/>
        <v>5.8748546433723202E-2</v>
      </c>
      <c r="J82" s="86">
        <f t="shared" si="39"/>
        <v>5.5654430849091586E-2</v>
      </c>
      <c r="K82" s="87">
        <f t="shared" si="39"/>
        <v>4.8594372645680166E-2</v>
      </c>
      <c r="L82" s="86">
        <f t="shared" si="39"/>
        <v>5.6384665609551347E-2</v>
      </c>
      <c r="M82" s="87">
        <f t="shared" si="39"/>
        <v>4.9055344705342618E-2</v>
      </c>
      <c r="N82" s="86">
        <f t="shared" si="39"/>
        <v>5.7351667155918634E-2</v>
      </c>
      <c r="O82" s="87">
        <f t="shared" si="39"/>
        <v>5.1288267750096782E-2</v>
      </c>
      <c r="P82" s="86">
        <f t="shared" si="39"/>
        <v>5.4250610588113882E-2</v>
      </c>
      <c r="Q82" s="87">
        <f t="shared" si="39"/>
        <v>4.9876161852284745E-2</v>
      </c>
      <c r="R82" s="86">
        <f t="shared" si="39"/>
        <v>5.4749154767912894E-2</v>
      </c>
      <c r="S82" s="87">
        <f t="shared" si="39"/>
        <v>5.6464227557495007E-2</v>
      </c>
      <c r="T82" s="86">
        <f t="shared" si="39"/>
        <v>6.2513333671966279E-2</v>
      </c>
      <c r="U82" s="87">
        <f t="shared" si="39"/>
        <v>4.8782241251228146E-2</v>
      </c>
      <c r="V82" s="86">
        <f t="shared" si="39"/>
        <v>5.6828219120754177E-2</v>
      </c>
      <c r="W82" s="87">
        <f t="shared" si="39"/>
        <v>5.7044303767244849E-2</v>
      </c>
      <c r="X82" s="86">
        <f t="shared" si="39"/>
        <v>5.0261228159930546E-2</v>
      </c>
      <c r="Y82" s="87">
        <f t="shared" si="39"/>
        <v>4.4009891226845885E-2</v>
      </c>
      <c r="Z82" s="86">
        <f t="shared" si="39"/>
        <v>5.4705851868654301E-2</v>
      </c>
      <c r="AA82" s="86">
        <f t="shared" si="39"/>
        <v>5.7056850245480399E-2</v>
      </c>
      <c r="AB82" s="106">
        <f t="shared" si="39"/>
        <v>5.3137283965256576E-2</v>
      </c>
      <c r="AC82" s="107">
        <f t="shared" si="39"/>
        <v>5.2799936802109523E-2</v>
      </c>
      <c r="AD82" s="18"/>
      <c r="AE82" s="18"/>
    </row>
    <row r="83" spans="1:31" s="8" customFormat="1">
      <c r="A83" s="92" t="s">
        <v>28</v>
      </c>
      <c r="B83" s="86">
        <f>B19/B31</f>
        <v>3.7222704242852706E-2</v>
      </c>
      <c r="C83" s="87">
        <f t="shared" ref="C83:AC83" si="40">C19/C31</f>
        <v>5.8505745226999813E-2</v>
      </c>
      <c r="D83" s="86">
        <f t="shared" si="40"/>
        <v>4.6829206091144014E-2</v>
      </c>
      <c r="E83" s="87">
        <f t="shared" si="40"/>
        <v>5.4712003138751124E-2</v>
      </c>
      <c r="F83" s="86">
        <f t="shared" si="40"/>
        <v>5.0218135848178948E-2</v>
      </c>
      <c r="G83" s="87">
        <f t="shared" si="40"/>
        <v>5.3091908120859441E-2</v>
      </c>
      <c r="H83" s="86">
        <f t="shared" si="40"/>
        <v>6.9282152537262068E-2</v>
      </c>
      <c r="I83" s="87">
        <f t="shared" si="40"/>
        <v>6.6276796304970437E-2</v>
      </c>
      <c r="J83" s="86">
        <f t="shared" si="40"/>
        <v>6.523544679273266E-2</v>
      </c>
      <c r="K83" s="87">
        <f t="shared" si="40"/>
        <v>4.4591271908043746E-2</v>
      </c>
      <c r="L83" s="86">
        <f t="shared" si="40"/>
        <v>7.4530516431924876E-2</v>
      </c>
      <c r="M83" s="87">
        <f t="shared" si="40"/>
        <v>4.6146306877424201E-2</v>
      </c>
      <c r="N83" s="86">
        <f t="shared" si="40"/>
        <v>6.6523351638516776E-2</v>
      </c>
      <c r="O83" s="87">
        <f t="shared" si="40"/>
        <v>4.9842738398290912E-2</v>
      </c>
      <c r="P83" s="86">
        <f t="shared" si="40"/>
        <v>5.7203219777321665E-2</v>
      </c>
      <c r="Q83" s="87">
        <f t="shared" si="40"/>
        <v>5.2621936513237232E-2</v>
      </c>
      <c r="R83" s="86">
        <f t="shared" si="40"/>
        <v>5.7893373469761457E-2</v>
      </c>
      <c r="S83" s="87">
        <f t="shared" si="40"/>
        <v>6.1768527951356858E-2</v>
      </c>
      <c r="T83" s="86">
        <f t="shared" si="40"/>
        <v>8.1668105856656681E-2</v>
      </c>
      <c r="U83" s="87">
        <f t="shared" si="40"/>
        <v>3.6472853046194152E-2</v>
      </c>
      <c r="V83" s="86">
        <f t="shared" si="40"/>
        <v>7.8623264220017003E-2</v>
      </c>
      <c r="W83" s="87">
        <f t="shared" si="40"/>
        <v>4.6699382870313624E-2</v>
      </c>
      <c r="X83" s="86">
        <f t="shared" si="40"/>
        <v>6.4183061252964982E-2</v>
      </c>
      <c r="Y83" s="87">
        <f t="shared" si="40"/>
        <v>4.1260979716916731E-2</v>
      </c>
      <c r="Z83" s="86">
        <f t="shared" si="40"/>
        <v>5.7178927122014958E-2</v>
      </c>
      <c r="AA83" s="86">
        <f t="shared" si="40"/>
        <v>6.1113090657572068E-2</v>
      </c>
      <c r="AB83" s="106">
        <f t="shared" si="40"/>
        <v>5.8209172027391572E-2</v>
      </c>
      <c r="AC83" s="107">
        <f t="shared" si="40"/>
        <v>5.4397703018025954E-2</v>
      </c>
      <c r="AD83" s="18"/>
      <c r="AE83" s="18"/>
    </row>
    <row r="84" spans="1:31" s="8" customFormat="1">
      <c r="A84" s="91" t="s">
        <v>29</v>
      </c>
      <c r="B84" s="86">
        <f>B20/B31</f>
        <v>3.8966218181488592E-2</v>
      </c>
      <c r="C84" s="87">
        <f t="shared" ref="C84:AC84" si="41">C20/C31</f>
        <v>7.6256458560553478E-2</v>
      </c>
      <c r="D84" s="86">
        <f t="shared" si="41"/>
        <v>5.9046560233030287E-2</v>
      </c>
      <c r="E84" s="87">
        <f t="shared" si="41"/>
        <v>6.7466703630003261E-2</v>
      </c>
      <c r="F84" s="86">
        <f t="shared" si="41"/>
        <v>7.0504957291889395E-2</v>
      </c>
      <c r="G84" s="87">
        <f t="shared" si="41"/>
        <v>5.5074160585633886E-2</v>
      </c>
      <c r="H84" s="86">
        <f t="shared" si="41"/>
        <v>7.106752914439915E-2</v>
      </c>
      <c r="I84" s="87">
        <f t="shared" si="41"/>
        <v>7.6944050224064767E-2</v>
      </c>
      <c r="J84" s="86">
        <f t="shared" si="41"/>
        <v>8.2135706340378201E-2</v>
      </c>
      <c r="K84" s="87">
        <f t="shared" si="41"/>
        <v>3.9007521711219587E-2</v>
      </c>
      <c r="L84" s="86">
        <f t="shared" si="41"/>
        <v>9.0402792028106832E-2</v>
      </c>
      <c r="M84" s="87">
        <f t="shared" si="41"/>
        <v>4.2567877549318095E-2</v>
      </c>
      <c r="N84" s="86">
        <f t="shared" si="41"/>
        <v>7.3956998331770107E-2</v>
      </c>
      <c r="O84" s="87">
        <f t="shared" si="41"/>
        <v>5.3298192241065807E-2</v>
      </c>
      <c r="P84" s="86">
        <f t="shared" si="41"/>
        <v>6.3435231794154404E-2</v>
      </c>
      <c r="Q84" s="87">
        <f t="shared" si="41"/>
        <v>5.4342683809205768E-2</v>
      </c>
      <c r="R84" s="86">
        <f t="shared" si="41"/>
        <v>6.4371625212703718E-2</v>
      </c>
      <c r="S84" s="87">
        <f t="shared" si="41"/>
        <v>6.7872985569094282E-2</v>
      </c>
      <c r="T84" s="86">
        <f t="shared" si="41"/>
        <v>0.10559760247879312</v>
      </c>
      <c r="U84" s="87">
        <f t="shared" si="41"/>
        <v>3.2506849643339268E-2</v>
      </c>
      <c r="V84" s="86">
        <f t="shared" si="41"/>
        <v>9.2337291748066319E-2</v>
      </c>
      <c r="W84" s="87">
        <f t="shared" si="41"/>
        <v>4.455685886242481E-2</v>
      </c>
      <c r="X84" s="86">
        <f t="shared" si="41"/>
        <v>9.1356215989953957E-2</v>
      </c>
      <c r="Y84" s="87">
        <f t="shared" si="41"/>
        <v>3.9819773351335769E-2</v>
      </c>
      <c r="Z84" s="86">
        <f t="shared" si="41"/>
        <v>7.0270678978520518E-2</v>
      </c>
      <c r="AA84" s="86">
        <f t="shared" si="41"/>
        <v>7.0111875981247879E-2</v>
      </c>
      <c r="AB84" s="106">
        <f t="shared" si="41"/>
        <v>6.8858091483117417E-2</v>
      </c>
      <c r="AC84" s="107">
        <f t="shared" si="41"/>
        <v>6.001319790532255E-2</v>
      </c>
      <c r="AD84" s="18"/>
      <c r="AE84" s="18"/>
    </row>
    <row r="85" spans="1:31" s="8" customFormat="1">
      <c r="A85" s="92" t="s">
        <v>30</v>
      </c>
      <c r="B85" s="86">
        <f>B21/B31</f>
        <v>4.5317354967407991E-2</v>
      </c>
      <c r="C85" s="87">
        <f t="shared" ref="C85:AC85" si="42">C21/C31</f>
        <v>0.10936312258320388</v>
      </c>
      <c r="D85" s="86">
        <f t="shared" si="42"/>
        <v>7.6087497932892212E-2</v>
      </c>
      <c r="E85" s="87">
        <f t="shared" si="42"/>
        <v>8.9226518688020826E-2</v>
      </c>
      <c r="F85" s="86">
        <f t="shared" si="42"/>
        <v>8.9812699520213674E-2</v>
      </c>
      <c r="G85" s="87">
        <f t="shared" si="42"/>
        <v>7.244495192168364E-2</v>
      </c>
      <c r="H85" s="86">
        <f t="shared" si="42"/>
        <v>7.9975672540124124E-2</v>
      </c>
      <c r="I85" s="87">
        <f t="shared" si="42"/>
        <v>9.4199251020118058E-2</v>
      </c>
      <c r="J85" s="86">
        <f t="shared" si="42"/>
        <v>0.11586206896551725</v>
      </c>
      <c r="K85" s="87">
        <f t="shared" si="42"/>
        <v>3.7566163200542631E-2</v>
      </c>
      <c r="L85" s="86">
        <f t="shared" si="42"/>
        <v>0.12756117277617138</v>
      </c>
      <c r="M85" s="87">
        <f t="shared" si="42"/>
        <v>4.7908412228385537E-2</v>
      </c>
      <c r="N85" s="86">
        <f t="shared" si="42"/>
        <v>8.5511101246518548E-2</v>
      </c>
      <c r="O85" s="87">
        <f t="shared" si="42"/>
        <v>5.8530252491876232E-2</v>
      </c>
      <c r="P85" s="86">
        <f t="shared" si="42"/>
        <v>8.1497746843861435E-2</v>
      </c>
      <c r="Q85" s="87">
        <f t="shared" si="42"/>
        <v>6.5657408953451693E-2</v>
      </c>
      <c r="R85" s="86">
        <f t="shared" si="42"/>
        <v>6.6705225030481943E-2</v>
      </c>
      <c r="S85" s="87">
        <f t="shared" si="42"/>
        <v>7.711991529162622E-2</v>
      </c>
      <c r="T85" s="86">
        <f t="shared" si="42"/>
        <v>0.11324224107278916</v>
      </c>
      <c r="U85" s="87">
        <f t="shared" si="42"/>
        <v>3.5682048742301638E-2</v>
      </c>
      <c r="V85" s="86">
        <f t="shared" si="42"/>
        <v>9.4407543270664085E-2</v>
      </c>
      <c r="W85" s="87">
        <f t="shared" si="42"/>
        <v>5.0194912380955414E-2</v>
      </c>
      <c r="X85" s="86">
        <f t="shared" si="42"/>
        <v>0.11556051656512101</v>
      </c>
      <c r="Y85" s="87">
        <f t="shared" si="42"/>
        <v>4.4431633721194838E-2</v>
      </c>
      <c r="Z85" s="86">
        <f t="shared" si="42"/>
        <v>7.6008621356121991E-2</v>
      </c>
      <c r="AA85" s="86">
        <f t="shared" si="42"/>
        <v>8.5572300189737036E-2</v>
      </c>
      <c r="AB85" s="106">
        <f t="shared" si="42"/>
        <v>8.0184389173806062E-2</v>
      </c>
      <c r="AC85" s="107">
        <f t="shared" si="42"/>
        <v>7.3122453931321593E-2</v>
      </c>
      <c r="AD85" s="18"/>
      <c r="AE85" s="18"/>
    </row>
    <row r="86" spans="1:31" s="8" customFormat="1">
      <c r="A86" s="91" t="s">
        <v>31</v>
      </c>
      <c r="B86" s="86">
        <f>B22/B31</f>
        <v>4.473069054193126E-2</v>
      </c>
      <c r="C86" s="87">
        <f t="shared" ref="C86:AC86" si="43">C22/C31</f>
        <v>0.12083980566480484</v>
      </c>
      <c r="D86" s="86">
        <f t="shared" si="43"/>
        <v>6.7581972030786461E-2</v>
      </c>
      <c r="E86" s="87">
        <f t="shared" si="43"/>
        <v>8.7765213897901317E-2</v>
      </c>
      <c r="F86" s="86">
        <f t="shared" si="43"/>
        <v>6.9447101587908941E-2</v>
      </c>
      <c r="G86" s="87">
        <f t="shared" si="43"/>
        <v>7.0978548782537634E-2</v>
      </c>
      <c r="H86" s="86">
        <f t="shared" si="43"/>
        <v>7.9658802264429951E-2</v>
      </c>
      <c r="I86" s="87">
        <f t="shared" si="43"/>
        <v>9.1258328148267259E-2</v>
      </c>
      <c r="J86" s="86">
        <f t="shared" si="43"/>
        <v>9.8264738598442716E-2</v>
      </c>
      <c r="K86" s="87">
        <f t="shared" si="43"/>
        <v>3.731180581630552E-2</v>
      </c>
      <c r="L86" s="86">
        <f t="shared" si="43"/>
        <v>0.12871156297609054</v>
      </c>
      <c r="M86" s="87">
        <f t="shared" si="43"/>
        <v>4.2601242857738669E-2</v>
      </c>
      <c r="N86" s="86">
        <f t="shared" si="43"/>
        <v>8.7344006186054174E-2</v>
      </c>
      <c r="O86" s="87">
        <f t="shared" si="43"/>
        <v>5.8023209283713482E-2</v>
      </c>
      <c r="P86" s="86">
        <f t="shared" si="43"/>
        <v>7.6320647624726234E-2</v>
      </c>
      <c r="Q86" s="87">
        <f t="shared" si="43"/>
        <v>7.1550156768891121E-2</v>
      </c>
      <c r="R86" s="86">
        <f t="shared" si="43"/>
        <v>6.5039325064871839E-2</v>
      </c>
      <c r="S86" s="87">
        <f t="shared" si="43"/>
        <v>7.8876651452315441E-2</v>
      </c>
      <c r="T86" s="86">
        <f t="shared" si="43"/>
        <v>9.6434195154162641E-2</v>
      </c>
      <c r="U86" s="87">
        <f t="shared" si="43"/>
        <v>3.5761927964917048E-2</v>
      </c>
      <c r="V86" s="86">
        <f t="shared" si="43"/>
        <v>0.10076643748229268</v>
      </c>
      <c r="W86" s="87">
        <f t="shared" si="43"/>
        <v>4.9480207121265905E-2</v>
      </c>
      <c r="X86" s="86">
        <f t="shared" si="43"/>
        <v>0.10440793451467374</v>
      </c>
      <c r="Y86" s="87">
        <f t="shared" si="43"/>
        <v>5.3354976713139247E-2</v>
      </c>
      <c r="Z86" s="86">
        <f t="shared" si="43"/>
        <v>6.6411118389026372E-2</v>
      </c>
      <c r="AA86" s="86">
        <f t="shared" si="43"/>
        <v>9.8044440984396852E-2</v>
      </c>
      <c r="AB86" s="106">
        <f t="shared" si="43"/>
        <v>7.5570509590015711E-2</v>
      </c>
      <c r="AC86" s="107">
        <f t="shared" si="43"/>
        <v>7.6149300264522379E-2</v>
      </c>
      <c r="AD86" s="18"/>
      <c r="AE86" s="18"/>
    </row>
    <row r="87" spans="1:31" s="8" customFormat="1">
      <c r="A87" s="92" t="s">
        <v>32</v>
      </c>
      <c r="B87" s="86">
        <f>B23/B31</f>
        <v>4.6051509466143614E-2</v>
      </c>
      <c r="C87" s="87">
        <f t="shared" ref="C87:AC87" si="44">C23/C31</f>
        <v>0.11336908263652488</v>
      </c>
      <c r="D87" s="86">
        <f t="shared" si="44"/>
        <v>5.2818339579485521E-2</v>
      </c>
      <c r="E87" s="87">
        <f t="shared" si="44"/>
        <v>7.9594123769226616E-2</v>
      </c>
      <c r="F87" s="86">
        <f t="shared" si="44"/>
        <v>5.2457638881073763E-2</v>
      </c>
      <c r="G87" s="87">
        <f t="shared" si="44"/>
        <v>6.6701056621708568E-2</v>
      </c>
      <c r="H87" s="86">
        <f t="shared" si="44"/>
        <v>7.1992585916990204E-2</v>
      </c>
      <c r="I87" s="87">
        <f t="shared" si="44"/>
        <v>8.4405884642183834E-2</v>
      </c>
      <c r="J87" s="86">
        <f t="shared" si="44"/>
        <v>6.388579903596589E-2</v>
      </c>
      <c r="K87" s="87">
        <f t="shared" si="44"/>
        <v>2.890589988008866E-2</v>
      </c>
      <c r="L87" s="86">
        <f t="shared" si="44"/>
        <v>9.5735006062867264E-2</v>
      </c>
      <c r="M87" s="87">
        <f t="shared" si="44"/>
        <v>3.9070776160487132E-2</v>
      </c>
      <c r="N87" s="86">
        <f t="shared" si="44"/>
        <v>7.5193851176710652E-2</v>
      </c>
      <c r="O87" s="87">
        <f t="shared" si="44"/>
        <v>5.6801873844000143E-2</v>
      </c>
      <c r="P87" s="86">
        <f t="shared" si="44"/>
        <v>6.8844526493217595E-2</v>
      </c>
      <c r="Q87" s="87">
        <f t="shared" si="44"/>
        <v>7.7491604979499459E-2</v>
      </c>
      <c r="R87" s="86">
        <f t="shared" si="44"/>
        <v>5.8902739132570804E-2</v>
      </c>
      <c r="S87" s="87">
        <f t="shared" si="44"/>
        <v>7.6766963734227478E-2</v>
      </c>
      <c r="T87" s="86">
        <f t="shared" si="44"/>
        <v>8.9886727281962717E-2</v>
      </c>
      <c r="U87" s="87">
        <f t="shared" si="44"/>
        <v>3.6512792657501854E-2</v>
      </c>
      <c r="V87" s="86">
        <f t="shared" si="44"/>
        <v>9.8264729247024701E-2</v>
      </c>
      <c r="W87" s="87">
        <f t="shared" si="44"/>
        <v>5.0497348905100194E-2</v>
      </c>
      <c r="X87" s="86">
        <f t="shared" si="44"/>
        <v>8.9085003798272944E-2</v>
      </c>
      <c r="Y87" s="87">
        <f t="shared" si="44"/>
        <v>5.4975196079918687E-2</v>
      </c>
      <c r="Z87" s="86">
        <f t="shared" si="44"/>
        <v>6.0555086880467464E-2</v>
      </c>
      <c r="AA87" s="86">
        <f t="shared" si="44"/>
        <v>9.1361225974710372E-2</v>
      </c>
      <c r="AB87" s="106">
        <f t="shared" si="44"/>
        <v>6.7041620964634036E-2</v>
      </c>
      <c r="AC87" s="107">
        <f t="shared" si="44"/>
        <v>7.2679801413696427E-2</v>
      </c>
      <c r="AD87" s="18"/>
      <c r="AE87" s="18"/>
    </row>
    <row r="88" spans="1:31" s="8" customFormat="1">
      <c r="A88" s="91" t="s">
        <v>33</v>
      </c>
      <c r="B88" s="86">
        <f>B24/B31</f>
        <v>3.9550410706296175E-2</v>
      </c>
      <c r="C88" s="87">
        <f t="shared" ref="C88:AC88" si="45">C24/C31</f>
        <v>9.9087263553337523E-2</v>
      </c>
      <c r="D88" s="86">
        <f t="shared" si="45"/>
        <v>3.7961064655146648E-2</v>
      </c>
      <c r="E88" s="87">
        <f t="shared" si="45"/>
        <v>8.7605457104126191E-2</v>
      </c>
      <c r="F88" s="86">
        <f t="shared" si="45"/>
        <v>4.0052217558153927E-2</v>
      </c>
      <c r="G88" s="87">
        <f t="shared" si="45"/>
        <v>6.6498194527360305E-2</v>
      </c>
      <c r="H88" s="86">
        <f t="shared" si="45"/>
        <v>5.3605591908564183E-2</v>
      </c>
      <c r="I88" s="87">
        <f t="shared" si="45"/>
        <v>8.5721376687476841E-2</v>
      </c>
      <c r="J88" s="86">
        <f t="shared" si="45"/>
        <v>4.4427141268075641E-2</v>
      </c>
      <c r="K88" s="87">
        <f t="shared" si="45"/>
        <v>3.1376800184106296E-2</v>
      </c>
      <c r="L88" s="86">
        <f t="shared" si="45"/>
        <v>6.54867394210739E-2</v>
      </c>
      <c r="M88" s="87">
        <f t="shared" si="45"/>
        <v>3.7254452183342369E-2</v>
      </c>
      <c r="N88" s="86">
        <f t="shared" si="45"/>
        <v>5.8491862904438349E-2</v>
      </c>
      <c r="O88" s="87">
        <f t="shared" si="45"/>
        <v>5.4872763437622603E-2</v>
      </c>
      <c r="P88" s="86">
        <f t="shared" si="45"/>
        <v>5.4571671004804437E-2</v>
      </c>
      <c r="Q88" s="87">
        <f t="shared" si="45"/>
        <v>7.3052911819817809E-2</v>
      </c>
      <c r="R88" s="86">
        <f t="shared" si="45"/>
        <v>5.0140015989066693E-2</v>
      </c>
      <c r="S88" s="87">
        <f t="shared" si="45"/>
        <v>6.0308591963934767E-2</v>
      </c>
      <c r="T88" s="86">
        <f t="shared" si="45"/>
        <v>7.1920556712551431E-2</v>
      </c>
      <c r="U88" s="87">
        <f t="shared" si="45"/>
        <v>3.4795389371270642E-2</v>
      </c>
      <c r="V88" s="86">
        <f t="shared" si="45"/>
        <v>9.7394408839492547E-2</v>
      </c>
      <c r="W88" s="87">
        <f t="shared" si="45"/>
        <v>4.4854520073030459E-2</v>
      </c>
      <c r="X88" s="86">
        <f t="shared" si="45"/>
        <v>6.4917523215974451E-2</v>
      </c>
      <c r="Y88" s="87">
        <f t="shared" si="45"/>
        <v>5.2969643642762868E-2</v>
      </c>
      <c r="Z88" s="86">
        <f t="shared" si="45"/>
        <v>4.913782190969665E-2</v>
      </c>
      <c r="AA88" s="86">
        <f t="shared" si="45"/>
        <v>7.3529338375687314E-2</v>
      </c>
      <c r="AB88" s="106">
        <f t="shared" si="45"/>
        <v>5.3997272700323125E-2</v>
      </c>
      <c r="AC88" s="107">
        <f t="shared" si="45"/>
        <v>6.6675853327437237E-2</v>
      </c>
      <c r="AD88" s="18"/>
      <c r="AE88" s="18"/>
    </row>
    <row r="89" spans="1:31" s="8" customFormat="1">
      <c r="A89" s="92" t="s">
        <v>34</v>
      </c>
      <c r="B89" s="86">
        <f>B25/B31</f>
        <v>6.907314436476685E-3</v>
      </c>
      <c r="C89" s="87">
        <f t="shared" ref="C89:AC89" si="46">C25/C31</f>
        <v>6.4816956957618618E-2</v>
      </c>
      <c r="D89" s="86">
        <f t="shared" si="46"/>
        <v>8.399929070807657E-3</v>
      </c>
      <c r="E89" s="87">
        <f t="shared" si="46"/>
        <v>5.8238399424875541E-2</v>
      </c>
      <c r="F89" s="86">
        <f t="shared" si="46"/>
        <v>1.0049629187814402E-2</v>
      </c>
      <c r="G89" s="87">
        <f t="shared" si="46"/>
        <v>4.7458137957816275E-2</v>
      </c>
      <c r="H89" s="86">
        <f t="shared" si="46"/>
        <v>1.8281370583194633E-2</v>
      </c>
      <c r="I89" s="87">
        <f t="shared" si="46"/>
        <v>5.5180754899013557E-2</v>
      </c>
      <c r="J89" s="86">
        <f t="shared" si="46"/>
        <v>2.2120875046347795E-2</v>
      </c>
      <c r="K89" s="87">
        <f t="shared" si="46"/>
        <v>1.8652874844054698E-2</v>
      </c>
      <c r="L89" s="86">
        <f t="shared" si="46"/>
        <v>3.3240835742934426E-2</v>
      </c>
      <c r="M89" s="87">
        <f t="shared" si="46"/>
        <v>2.3332777244859656E-2</v>
      </c>
      <c r="N89" s="86">
        <f t="shared" si="46"/>
        <v>3.5016718097788342E-2</v>
      </c>
      <c r="O89" s="87">
        <f t="shared" si="46"/>
        <v>3.8311089908276016E-2</v>
      </c>
      <c r="P89" s="86">
        <f t="shared" si="46"/>
        <v>3.6586554448406736E-2</v>
      </c>
      <c r="Q89" s="87">
        <f t="shared" si="46"/>
        <v>5.2276395614181556E-2</v>
      </c>
      <c r="R89" s="86">
        <f t="shared" si="46"/>
        <v>3.436309473298705E-2</v>
      </c>
      <c r="S89" s="87">
        <f t="shared" si="46"/>
        <v>4.2486543721874173E-2</v>
      </c>
      <c r="T89" s="86">
        <f t="shared" si="46"/>
        <v>5.5711891095646872E-2</v>
      </c>
      <c r="U89" s="87">
        <f t="shared" si="46"/>
        <v>2.4986220834098842E-2</v>
      </c>
      <c r="V89" s="86">
        <f t="shared" si="46"/>
        <v>8.8083832224446379E-2</v>
      </c>
      <c r="W89" s="87">
        <f t="shared" si="46"/>
        <v>3.5851462280594243E-2</v>
      </c>
      <c r="X89" s="86">
        <f t="shared" si="46"/>
        <v>4.0368277444459949E-2</v>
      </c>
      <c r="Y89" s="87">
        <f t="shared" si="46"/>
        <v>4.6461459107665699E-2</v>
      </c>
      <c r="Z89" s="86">
        <f t="shared" si="46"/>
        <v>3.2754016941967265E-2</v>
      </c>
      <c r="AA89" s="86">
        <f t="shared" si="46"/>
        <v>5.5325162963251302E-2</v>
      </c>
      <c r="AB89" s="106">
        <f t="shared" si="46"/>
        <v>3.0115910236267158E-2</v>
      </c>
      <c r="AC89" s="107">
        <f t="shared" si="46"/>
        <v>4.6673037932692465E-2</v>
      </c>
      <c r="AD89" s="18"/>
      <c r="AE89" s="18"/>
    </row>
    <row r="90" spans="1:31" s="8" customFormat="1">
      <c r="A90" s="91" t="s">
        <v>35</v>
      </c>
      <c r="B90" s="86">
        <f>B26/B31</f>
        <v>1.4007437125146564E-5</v>
      </c>
      <c r="C90" s="87">
        <f t="shared" ref="C90:AC90" si="47">C26/C31</f>
        <v>4.2262947417126613E-2</v>
      </c>
      <c r="D90" s="86">
        <f t="shared" si="47"/>
        <v>2.2514041389973082E-4</v>
      </c>
      <c r="E90" s="87">
        <f t="shared" si="47"/>
        <v>3.3339833242099673E-2</v>
      </c>
      <c r="F90" s="86">
        <f t="shared" si="47"/>
        <v>3.7887739752491778E-4</v>
      </c>
      <c r="G90" s="87">
        <f t="shared" si="47"/>
        <v>2.4934649425320667E-2</v>
      </c>
      <c r="H90" s="86">
        <f t="shared" si="47"/>
        <v>8.9268830356853857E-4</v>
      </c>
      <c r="I90" s="87">
        <f t="shared" si="47"/>
        <v>2.6392568926423329E-2</v>
      </c>
      <c r="J90" s="86">
        <f t="shared" si="47"/>
        <v>3.89321468298109E-3</v>
      </c>
      <c r="K90" s="87">
        <f t="shared" si="47"/>
        <v>8.7813858843764012E-3</v>
      </c>
      <c r="L90" s="86">
        <f t="shared" si="47"/>
        <v>5.1767558996362283E-3</v>
      </c>
      <c r="M90" s="87">
        <f t="shared" si="47"/>
        <v>5.1320015014388789E-3</v>
      </c>
      <c r="N90" s="86">
        <f t="shared" si="47"/>
        <v>4.8185352512010535E-3</v>
      </c>
      <c r="O90" s="87">
        <f t="shared" si="47"/>
        <v>6.92915602723174E-3</v>
      </c>
      <c r="P90" s="86">
        <f t="shared" si="47"/>
        <v>7.7627822178394923E-3</v>
      </c>
      <c r="Q90" s="87">
        <f t="shared" si="47"/>
        <v>7.4813083245208805E-3</v>
      </c>
      <c r="R90" s="86">
        <f t="shared" si="47"/>
        <v>4.7297267120136842E-3</v>
      </c>
      <c r="S90" s="87">
        <f t="shared" si="47"/>
        <v>3.8684292853533126E-3</v>
      </c>
      <c r="T90" s="86">
        <f t="shared" si="47"/>
        <v>5.8922131355716974E-3</v>
      </c>
      <c r="U90" s="87">
        <f t="shared" si="47"/>
        <v>6.4702170318478461E-4</v>
      </c>
      <c r="V90" s="86">
        <f t="shared" si="47"/>
        <v>4.1405030451955533E-3</v>
      </c>
      <c r="W90" s="87">
        <f t="shared" si="47"/>
        <v>1.1381163934922028E-3</v>
      </c>
      <c r="X90" s="86">
        <f t="shared" si="47"/>
        <v>3.6180487729252902E-3</v>
      </c>
      <c r="Y90" s="87">
        <f t="shared" si="47"/>
        <v>1.0619415325333374E-3</v>
      </c>
      <c r="Z90" s="86">
        <f t="shared" si="47"/>
        <v>4.4602009894000136E-4</v>
      </c>
      <c r="AA90" s="86">
        <f t="shared" si="47"/>
        <v>2.2077765235105243E-3</v>
      </c>
      <c r="AB90" s="106">
        <f t="shared" si="47"/>
        <v>2.3594106661133014E-3</v>
      </c>
      <c r="AC90" s="107">
        <f t="shared" si="47"/>
        <v>1.3312986067656787E-2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48">C27/C31</f>
        <v>0</v>
      </c>
      <c r="D91" s="86">
        <f t="shared" si="48"/>
        <v>1.9923930433604498E-6</v>
      </c>
      <c r="E91" s="87">
        <f t="shared" si="48"/>
        <v>2.3493646143400516E-6</v>
      </c>
      <c r="F91" s="86">
        <f t="shared" si="48"/>
        <v>0</v>
      </c>
      <c r="G91" s="87">
        <f t="shared" si="48"/>
        <v>0</v>
      </c>
      <c r="H91" s="86">
        <f t="shared" si="48"/>
        <v>0</v>
      </c>
      <c r="I91" s="87">
        <f t="shared" si="48"/>
        <v>0</v>
      </c>
      <c r="J91" s="86">
        <f t="shared" si="48"/>
        <v>0</v>
      </c>
      <c r="K91" s="87">
        <f t="shared" si="48"/>
        <v>0</v>
      </c>
      <c r="L91" s="86">
        <f t="shared" si="48"/>
        <v>0</v>
      </c>
      <c r="M91" s="87">
        <f t="shared" si="48"/>
        <v>9.3839929932852315E-5</v>
      </c>
      <c r="N91" s="86">
        <f t="shared" si="48"/>
        <v>0</v>
      </c>
      <c r="O91" s="87">
        <f t="shared" si="48"/>
        <v>0</v>
      </c>
      <c r="P91" s="86">
        <f t="shared" si="48"/>
        <v>0</v>
      </c>
      <c r="Q91" s="87">
        <f t="shared" si="48"/>
        <v>0</v>
      </c>
      <c r="R91" s="86">
        <f t="shared" si="48"/>
        <v>0</v>
      </c>
      <c r="S91" s="87">
        <f t="shared" si="48"/>
        <v>0</v>
      </c>
      <c r="T91" s="86">
        <f t="shared" si="48"/>
        <v>0</v>
      </c>
      <c r="U91" s="87">
        <f t="shared" si="48"/>
        <v>0</v>
      </c>
      <c r="V91" s="86">
        <f t="shared" si="48"/>
        <v>0</v>
      </c>
      <c r="W91" s="87">
        <f t="shared" si="48"/>
        <v>0</v>
      </c>
      <c r="X91" s="86">
        <f t="shared" si="48"/>
        <v>0</v>
      </c>
      <c r="Y91" s="87">
        <f t="shared" si="48"/>
        <v>0</v>
      </c>
      <c r="Z91" s="86">
        <f t="shared" si="48"/>
        <v>0</v>
      </c>
      <c r="AA91" s="86">
        <f t="shared" si="48"/>
        <v>0</v>
      </c>
      <c r="AB91" s="106">
        <f t="shared" si="48"/>
        <v>1.4822280852577594E-7</v>
      </c>
      <c r="AC91" s="107">
        <f t="shared" si="48"/>
        <v>6.8305990643267212E-6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49">C28/C31</f>
        <v>0</v>
      </c>
      <c r="D92" s="86">
        <f t="shared" si="49"/>
        <v>0</v>
      </c>
      <c r="E92" s="87">
        <f t="shared" si="49"/>
        <v>0</v>
      </c>
      <c r="F92" s="86">
        <f t="shared" si="49"/>
        <v>0</v>
      </c>
      <c r="G92" s="87">
        <f t="shared" si="49"/>
        <v>0</v>
      </c>
      <c r="H92" s="86">
        <f t="shared" si="49"/>
        <v>0</v>
      </c>
      <c r="I92" s="87">
        <f t="shared" si="49"/>
        <v>0</v>
      </c>
      <c r="J92" s="86">
        <f t="shared" si="49"/>
        <v>0</v>
      </c>
      <c r="K92" s="87">
        <f t="shared" si="49"/>
        <v>0</v>
      </c>
      <c r="L92" s="86">
        <f t="shared" si="49"/>
        <v>0</v>
      </c>
      <c r="M92" s="87">
        <f t="shared" si="49"/>
        <v>0</v>
      </c>
      <c r="N92" s="86">
        <f t="shared" si="49"/>
        <v>0</v>
      </c>
      <c r="O92" s="87">
        <f t="shared" si="49"/>
        <v>0</v>
      </c>
      <c r="P92" s="86">
        <f t="shared" si="49"/>
        <v>0</v>
      </c>
      <c r="Q92" s="87">
        <f t="shared" si="49"/>
        <v>0</v>
      </c>
      <c r="R92" s="86">
        <f t="shared" si="49"/>
        <v>0</v>
      </c>
      <c r="S92" s="87">
        <f t="shared" si="49"/>
        <v>0</v>
      </c>
      <c r="T92" s="86">
        <f t="shared" si="49"/>
        <v>0</v>
      </c>
      <c r="U92" s="87">
        <f t="shared" si="49"/>
        <v>0</v>
      </c>
      <c r="V92" s="86">
        <f t="shared" si="49"/>
        <v>0</v>
      </c>
      <c r="W92" s="87">
        <f t="shared" si="49"/>
        <v>0</v>
      </c>
      <c r="X92" s="86">
        <f t="shared" si="49"/>
        <v>0</v>
      </c>
      <c r="Y92" s="87">
        <f t="shared" si="49"/>
        <v>0</v>
      </c>
      <c r="Z92" s="86">
        <f t="shared" si="49"/>
        <v>0</v>
      </c>
      <c r="AA92" s="86">
        <f t="shared" si="49"/>
        <v>0</v>
      </c>
      <c r="AB92" s="106">
        <f t="shared" si="49"/>
        <v>0</v>
      </c>
      <c r="AC92" s="107">
        <f t="shared" si="49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50">C29/C31</f>
        <v>0</v>
      </c>
      <c r="D93" s="86">
        <f t="shared" si="50"/>
        <v>0</v>
      </c>
      <c r="E93" s="87">
        <f t="shared" si="50"/>
        <v>0</v>
      </c>
      <c r="F93" s="86">
        <f t="shared" si="50"/>
        <v>0</v>
      </c>
      <c r="G93" s="87">
        <f t="shared" si="50"/>
        <v>0</v>
      </c>
      <c r="H93" s="86">
        <f t="shared" si="50"/>
        <v>0</v>
      </c>
      <c r="I93" s="87">
        <f t="shared" si="50"/>
        <v>0</v>
      </c>
      <c r="J93" s="86">
        <f t="shared" si="50"/>
        <v>0</v>
      </c>
      <c r="K93" s="87">
        <f t="shared" si="50"/>
        <v>0</v>
      </c>
      <c r="L93" s="86">
        <f t="shared" si="50"/>
        <v>0</v>
      </c>
      <c r="M93" s="87">
        <f t="shared" si="50"/>
        <v>0</v>
      </c>
      <c r="N93" s="86">
        <f t="shared" si="50"/>
        <v>0</v>
      </c>
      <c r="O93" s="87">
        <f t="shared" si="50"/>
        <v>0</v>
      </c>
      <c r="P93" s="86">
        <f t="shared" si="50"/>
        <v>0</v>
      </c>
      <c r="Q93" s="87">
        <f t="shared" si="50"/>
        <v>0</v>
      </c>
      <c r="R93" s="86">
        <f t="shared" si="50"/>
        <v>0</v>
      </c>
      <c r="S93" s="87">
        <f t="shared" si="50"/>
        <v>0</v>
      </c>
      <c r="T93" s="86">
        <f t="shared" si="50"/>
        <v>0</v>
      </c>
      <c r="U93" s="87">
        <f t="shared" si="50"/>
        <v>0</v>
      </c>
      <c r="V93" s="86">
        <f t="shared" si="50"/>
        <v>0</v>
      </c>
      <c r="W93" s="87">
        <f t="shared" si="50"/>
        <v>0</v>
      </c>
      <c r="X93" s="86">
        <f t="shared" si="50"/>
        <v>0</v>
      </c>
      <c r="Y93" s="87">
        <f t="shared" si="50"/>
        <v>0</v>
      </c>
      <c r="Z93" s="86">
        <f t="shared" si="50"/>
        <v>0</v>
      </c>
      <c r="AA93" s="86">
        <f t="shared" si="50"/>
        <v>0</v>
      </c>
      <c r="AB93" s="106">
        <f t="shared" si="50"/>
        <v>0</v>
      </c>
      <c r="AC93" s="107">
        <f t="shared" si="50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51">C30/C31</f>
        <v>0</v>
      </c>
      <c r="D94" s="88">
        <f t="shared" si="51"/>
        <v>0</v>
      </c>
      <c r="E94" s="89">
        <f t="shared" si="51"/>
        <v>0</v>
      </c>
      <c r="F94" s="88">
        <f t="shared" si="51"/>
        <v>0</v>
      </c>
      <c r="G94" s="89">
        <f t="shared" si="51"/>
        <v>0</v>
      </c>
      <c r="H94" s="88">
        <f t="shared" si="51"/>
        <v>0</v>
      </c>
      <c r="I94" s="89">
        <f t="shared" si="51"/>
        <v>0</v>
      </c>
      <c r="J94" s="88">
        <f t="shared" si="51"/>
        <v>0</v>
      </c>
      <c r="K94" s="89">
        <f t="shared" si="51"/>
        <v>0</v>
      </c>
      <c r="L94" s="88">
        <f t="shared" si="51"/>
        <v>0</v>
      </c>
      <c r="M94" s="89">
        <f t="shared" si="51"/>
        <v>0</v>
      </c>
      <c r="N94" s="88">
        <f t="shared" si="51"/>
        <v>0</v>
      </c>
      <c r="O94" s="89">
        <f t="shared" si="51"/>
        <v>0</v>
      </c>
      <c r="P94" s="88">
        <f t="shared" si="51"/>
        <v>0</v>
      </c>
      <c r="Q94" s="89">
        <f t="shared" si="51"/>
        <v>0</v>
      </c>
      <c r="R94" s="88">
        <f t="shared" si="51"/>
        <v>0</v>
      </c>
      <c r="S94" s="89">
        <f t="shared" si="51"/>
        <v>0</v>
      </c>
      <c r="T94" s="88">
        <f t="shared" si="51"/>
        <v>0</v>
      </c>
      <c r="U94" s="89">
        <f t="shared" si="51"/>
        <v>0</v>
      </c>
      <c r="V94" s="88">
        <f t="shared" si="51"/>
        <v>0</v>
      </c>
      <c r="W94" s="89">
        <f t="shared" si="51"/>
        <v>0</v>
      </c>
      <c r="X94" s="88">
        <f t="shared" si="51"/>
        <v>0</v>
      </c>
      <c r="Y94" s="89">
        <f t="shared" si="51"/>
        <v>0</v>
      </c>
      <c r="Z94" s="88">
        <f t="shared" si="51"/>
        <v>0</v>
      </c>
      <c r="AA94" s="88">
        <f t="shared" si="51"/>
        <v>0</v>
      </c>
      <c r="AB94" s="108">
        <f t="shared" si="51"/>
        <v>0</v>
      </c>
      <c r="AC94" s="109">
        <f t="shared" si="51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0.99999999999999989</v>
      </c>
      <c r="C95" s="83">
        <f t="shared" ref="C95:AC95" si="52">SUM(C71:C94)</f>
        <v>0.99999999999999989</v>
      </c>
      <c r="D95" s="82">
        <f t="shared" si="52"/>
        <v>0.99999999999999989</v>
      </c>
      <c r="E95" s="83">
        <f t="shared" si="52"/>
        <v>0.99999999999999978</v>
      </c>
      <c r="F95" s="82">
        <f t="shared" si="52"/>
        <v>0.99999999999999989</v>
      </c>
      <c r="G95" s="83">
        <f t="shared" si="52"/>
        <v>0.99999999999999989</v>
      </c>
      <c r="H95" s="82">
        <f t="shared" si="52"/>
        <v>1.0000000000000002</v>
      </c>
      <c r="I95" s="83">
        <f t="shared" si="52"/>
        <v>0.99999999999999989</v>
      </c>
      <c r="J95" s="82">
        <f t="shared" si="52"/>
        <v>0.99999999999999989</v>
      </c>
      <c r="K95" s="82">
        <f t="shared" si="52"/>
        <v>0.99999999999999978</v>
      </c>
      <c r="L95" s="82">
        <f t="shared" si="52"/>
        <v>0.99999999999999989</v>
      </c>
      <c r="M95" s="83">
        <f t="shared" si="52"/>
        <v>0.99999999999999978</v>
      </c>
      <c r="N95" s="82">
        <f t="shared" si="52"/>
        <v>0.99999999999999989</v>
      </c>
      <c r="O95" s="83">
        <f t="shared" si="52"/>
        <v>1</v>
      </c>
      <c r="P95" s="82">
        <f t="shared" si="52"/>
        <v>1</v>
      </c>
      <c r="Q95" s="83">
        <f t="shared" si="52"/>
        <v>0.99999999999999989</v>
      </c>
      <c r="R95" s="82">
        <f t="shared" si="52"/>
        <v>0.99999999999999989</v>
      </c>
      <c r="S95" s="83">
        <f t="shared" si="52"/>
        <v>1</v>
      </c>
      <c r="T95" s="82">
        <f t="shared" si="52"/>
        <v>0.99999999999999978</v>
      </c>
      <c r="U95" s="83">
        <f t="shared" si="52"/>
        <v>1</v>
      </c>
      <c r="V95" s="82">
        <f t="shared" si="52"/>
        <v>1</v>
      </c>
      <c r="W95" s="83">
        <f t="shared" si="52"/>
        <v>0.99999999999999989</v>
      </c>
      <c r="X95" s="82">
        <f t="shared" si="52"/>
        <v>1</v>
      </c>
      <c r="Y95" s="83">
        <f t="shared" si="52"/>
        <v>1.0000000000000002</v>
      </c>
      <c r="Z95" s="82">
        <f t="shared" si="52"/>
        <v>1</v>
      </c>
      <c r="AA95" s="82">
        <f t="shared" si="52"/>
        <v>1.0000000000000002</v>
      </c>
      <c r="AB95" s="82">
        <f t="shared" si="52"/>
        <v>1.0000000000000002</v>
      </c>
      <c r="AC95" s="84">
        <f t="shared" si="52"/>
        <v>1</v>
      </c>
      <c r="AD95" s="85"/>
    </row>
    <row r="96" spans="1:31" ht="14" thickTop="1"/>
  </sheetData>
  <sheetProtection password="E491" sheet="1" objects="1" scenarios="1"/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A37:A38"/>
    <mergeCell ref="B37:C37"/>
    <mergeCell ref="D37:E37"/>
    <mergeCell ref="F37:G37"/>
    <mergeCell ref="H37:I37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</mergeCells>
  <phoneticPr fontId="11" type="noConversion"/>
  <pageMargins left="0.75" right="0.75" top="1" bottom="1" header="0.5" footer="0.5"/>
  <pageSetup paperSize="14" orientation="landscape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AE96"/>
  <sheetViews>
    <sheetView zoomScale="90" zoomScaleNormal="90" zoomScalePageLayoutView="90" workbookViewId="0">
      <selection activeCell="E18" sqref="E18"/>
    </sheetView>
  </sheetViews>
  <sheetFormatPr baseColWidth="10" defaultColWidth="8.83203125" defaultRowHeight="13"/>
  <cols>
    <col min="1" max="1" width="15.5" style="93" customWidth="1"/>
    <col min="2" max="27" width="7.6640625" customWidth="1"/>
    <col min="28" max="28" width="10.1640625" style="93" bestFit="1" customWidth="1"/>
    <col min="29" max="29" width="10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22" t="s">
        <v>44</v>
      </c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 t="s">
        <v>44</v>
      </c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</row>
    <row r="3" spans="1:29" ht="16">
      <c r="A3" s="62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15" t="s">
        <v>0</v>
      </c>
      <c r="B5" s="309" t="s">
        <v>1</v>
      </c>
      <c r="C5" s="310"/>
      <c r="D5" s="309" t="s">
        <v>2</v>
      </c>
      <c r="E5" s="310"/>
      <c r="F5" s="309" t="s">
        <v>3</v>
      </c>
      <c r="G5" s="310"/>
      <c r="H5" s="309" t="s">
        <v>4</v>
      </c>
      <c r="I5" s="310"/>
      <c r="J5" s="309" t="s">
        <v>5</v>
      </c>
      <c r="K5" s="310"/>
      <c r="L5" s="309" t="s">
        <v>6</v>
      </c>
      <c r="M5" s="310"/>
      <c r="N5" s="309" t="s">
        <v>7</v>
      </c>
      <c r="O5" s="310"/>
      <c r="P5" s="309" t="s">
        <v>8</v>
      </c>
      <c r="Q5" s="310"/>
      <c r="R5" s="309" t="s">
        <v>9</v>
      </c>
      <c r="S5" s="310"/>
      <c r="T5" s="309" t="s">
        <v>10</v>
      </c>
      <c r="U5" s="310"/>
      <c r="V5" s="309" t="s">
        <v>11</v>
      </c>
      <c r="W5" s="310"/>
      <c r="X5" s="309" t="s">
        <v>12</v>
      </c>
      <c r="Y5" s="310"/>
      <c r="Z5" s="309" t="s">
        <v>40</v>
      </c>
      <c r="AA5" s="310"/>
      <c r="AB5" s="309" t="s">
        <v>41</v>
      </c>
      <c r="AC5" s="310"/>
    </row>
    <row r="6" spans="1:29" ht="15" thickTop="1" thickBot="1">
      <c r="A6" s="316"/>
      <c r="B6" s="33" t="s">
        <v>14</v>
      </c>
      <c r="C6" s="34" t="s">
        <v>15</v>
      </c>
      <c r="D6" s="52" t="s">
        <v>14</v>
      </c>
      <c r="E6" s="53" t="s">
        <v>15</v>
      </c>
      <c r="F6" s="33" t="s">
        <v>14</v>
      </c>
      <c r="G6" s="34" t="s">
        <v>15</v>
      </c>
      <c r="H6" s="52" t="s">
        <v>14</v>
      </c>
      <c r="I6" s="53" t="s">
        <v>15</v>
      </c>
      <c r="J6" s="33" t="s">
        <v>14</v>
      </c>
      <c r="K6" s="34" t="s">
        <v>15</v>
      </c>
      <c r="L6" s="52" t="s">
        <v>14</v>
      </c>
      <c r="M6" s="53" t="s">
        <v>15</v>
      </c>
      <c r="N6" s="38" t="s">
        <v>14</v>
      </c>
      <c r="O6" s="41" t="s">
        <v>15</v>
      </c>
      <c r="P6" s="51" t="s">
        <v>14</v>
      </c>
      <c r="Q6" s="39" t="s">
        <v>15</v>
      </c>
      <c r="R6" s="36" t="s">
        <v>14</v>
      </c>
      <c r="S6" s="37" t="s">
        <v>15</v>
      </c>
      <c r="T6" s="51" t="s">
        <v>14</v>
      </c>
      <c r="U6" s="39" t="s">
        <v>15</v>
      </c>
      <c r="V6" s="36" t="s">
        <v>14</v>
      </c>
      <c r="W6" s="37" t="s">
        <v>15</v>
      </c>
      <c r="X6" s="51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1" t="s">
        <v>15</v>
      </c>
    </row>
    <row r="7" spans="1:29" ht="14" thickTop="1">
      <c r="A7" s="94" t="s">
        <v>16</v>
      </c>
      <c r="B7" s="35">
        <f>SUM(Daily!B40,Daily!B257,Daily!B474,Daily!B691,Daily!B908)</f>
        <v>0</v>
      </c>
      <c r="C7" s="42">
        <f>SUM(Daily!C40,Daily!C257,Daily!C474,Daily!C691,Daily!C908)</f>
        <v>0</v>
      </c>
      <c r="D7" s="35">
        <f>SUM(Daily!D40,Daily!D257,Daily!D474,Daily!D691,Daily!D908)</f>
        <v>0</v>
      </c>
      <c r="E7" s="42">
        <f>SUM(Daily!E40,Daily!E257,Daily!E474,Daily!E691,Daily!E908)</f>
        <v>0</v>
      </c>
      <c r="F7" s="35">
        <f>SUM(Daily!F40,Daily!F257,Daily!F474,Daily!F691,Daily!F908)</f>
        <v>0</v>
      </c>
      <c r="G7" s="42">
        <f>SUM(Daily!G40,Daily!G257,Daily!G474,Daily!G691,Daily!G908)</f>
        <v>0</v>
      </c>
      <c r="H7" s="35">
        <f>SUM(Daily!H40,Daily!H257,Daily!H474,Daily!H691,Daily!H908)</f>
        <v>0</v>
      </c>
      <c r="I7" s="42">
        <f>SUM(Daily!I40,Daily!I257,Daily!I474,Daily!I691,Daily!I908)</f>
        <v>0</v>
      </c>
      <c r="J7" s="35">
        <f>SUM(Daily!J40,Daily!J257,Daily!J474,Daily!J691,Daily!J908)</f>
        <v>0</v>
      </c>
      <c r="K7" s="42">
        <f>SUM(Daily!K40,Daily!K257,Daily!K474,Daily!K691,Daily!K908)</f>
        <v>0</v>
      </c>
      <c r="L7" s="35">
        <f>SUM(Daily!L40,Daily!L257,Daily!L474,Daily!L691,Daily!L908)</f>
        <v>0</v>
      </c>
      <c r="M7" s="42">
        <f>SUM(Daily!M40,Daily!M257,Daily!M474,Daily!M691,Daily!M908)</f>
        <v>0</v>
      </c>
      <c r="N7" s="35">
        <f>SUM(Daily!N40,Daily!N257,Daily!N474,Daily!N691,Daily!N908)</f>
        <v>0</v>
      </c>
      <c r="O7" s="42">
        <f>SUM(Daily!O40,Daily!O257,Daily!O474,Daily!O691,Daily!O908)</f>
        <v>0</v>
      </c>
      <c r="P7" s="35">
        <f>SUM(Daily!P40,Daily!P257,Daily!P474,Daily!P691,Daily!P908)</f>
        <v>0</v>
      </c>
      <c r="Q7" s="42">
        <f>SUM(Daily!Q40,Daily!Q257,Daily!Q474,Daily!Q691,Daily!Q908)</f>
        <v>0</v>
      </c>
      <c r="R7" s="35">
        <f>SUM(Daily!R40,Daily!R257,Daily!R474,Daily!R691,Daily!R908)</f>
        <v>0</v>
      </c>
      <c r="S7" s="42">
        <f>SUM(Daily!S40,Daily!S257,Daily!S474,Daily!S691,Daily!S908)</f>
        <v>0</v>
      </c>
      <c r="T7" s="35">
        <f>SUM(Daily!T40,Daily!T257,Daily!T474,Daily!T691,Daily!T908)</f>
        <v>0</v>
      </c>
      <c r="U7" s="42">
        <f>SUM(Daily!U40,Daily!U257,Daily!U474,Daily!U691,Daily!U908)</f>
        <v>0</v>
      </c>
      <c r="V7" s="35">
        <f>SUM(Daily!V40,Daily!V257,Daily!V474,Daily!V691,Daily!V908)</f>
        <v>0</v>
      </c>
      <c r="W7" s="42">
        <f>SUM(Daily!W40,Daily!W257,Daily!W474,Daily!W691,Daily!W908)</f>
        <v>0</v>
      </c>
      <c r="X7" s="35">
        <f>SUM(Daily!X40,Daily!X257,Daily!X474,Daily!X691,Daily!X908)</f>
        <v>0</v>
      </c>
      <c r="Y7" s="42">
        <f>SUM(Daily!Y40,Daily!Y257,Daily!Y474,Daily!Y691,Daily!Y908)</f>
        <v>0</v>
      </c>
      <c r="Z7" s="35">
        <f>SUM(Daily!Z40,Daily!Z257,Daily!Z474,Daily!Z691,Daily!Z908)</f>
        <v>0</v>
      </c>
      <c r="AA7" s="42">
        <f>SUM(Daily!AA40,Daily!AA257,Daily!AA474,Daily!AA691,Daily!AA908)</f>
        <v>0</v>
      </c>
      <c r="AB7" s="102">
        <f>B7+D7+F7+H7+J7+L7+N7+P7+R7+T7+V7+X7+Z7</f>
        <v>0</v>
      </c>
      <c r="AC7" s="103">
        <f>C7+E7+G7+I7+K7+M7+O7+Q7+S7+U7+W7+Y7+AA7</f>
        <v>0</v>
      </c>
    </row>
    <row r="8" spans="1:29">
      <c r="A8" s="95" t="s">
        <v>17</v>
      </c>
      <c r="B8" s="3">
        <f>SUM(Daily!B41,Daily!B258,Daily!B475,Daily!B692,Daily!B909)</f>
        <v>1401</v>
      </c>
      <c r="C8" s="32">
        <f>SUM(Daily!C41,Daily!C258,Daily!C475,Daily!C692,Daily!C909)</f>
        <v>2</v>
      </c>
      <c r="D8" s="3">
        <f>SUM(Daily!D41,Daily!D258,Daily!D475,Daily!D692,Daily!D909)</f>
        <v>592</v>
      </c>
      <c r="E8" s="32">
        <f>SUM(Daily!E41,Daily!E258,Daily!E475,Daily!E692,Daily!E909)</f>
        <v>1</v>
      </c>
      <c r="F8" s="3">
        <f>SUM(Daily!F41,Daily!F258,Daily!F475,Daily!F692,Daily!F909)</f>
        <v>225</v>
      </c>
      <c r="G8" s="32">
        <f>SUM(Daily!G41,Daily!G258,Daily!G475,Daily!G692,Daily!G909)</f>
        <v>1</v>
      </c>
      <c r="H8" s="3">
        <f>SUM(Daily!H41,Daily!H258,Daily!H475,Daily!H692,Daily!H909)</f>
        <v>867</v>
      </c>
      <c r="I8" s="32">
        <f>SUM(Daily!I41,Daily!I258,Daily!I475,Daily!I692,Daily!I909)</f>
        <v>48</v>
      </c>
      <c r="J8" s="3">
        <f>SUM(Daily!J41,Daily!J258,Daily!J475,Daily!J692,Daily!J909)</f>
        <v>17</v>
      </c>
      <c r="K8" s="32">
        <f>SUM(Daily!K41,Daily!K258,Daily!K475,Daily!K692,Daily!K909)</f>
        <v>13</v>
      </c>
      <c r="L8" s="3">
        <f>SUM(Daily!L41,Daily!L258,Daily!L475,Daily!L692,Daily!L909)</f>
        <v>20</v>
      </c>
      <c r="M8" s="32">
        <f>SUM(Daily!M41,Daily!M258,Daily!M475,Daily!M692,Daily!M909)</f>
        <v>41</v>
      </c>
      <c r="N8" s="3">
        <f>SUM(Daily!N41,Daily!N258,Daily!N475,Daily!N692,Daily!N909)</f>
        <v>118</v>
      </c>
      <c r="O8" s="32">
        <f>SUM(Daily!O41,Daily!O258,Daily!O475,Daily!O692,Daily!O909)</f>
        <v>48</v>
      </c>
      <c r="P8" s="3">
        <f>SUM(Daily!P41,Daily!P258,Daily!P475,Daily!P692,Daily!P909)</f>
        <v>61</v>
      </c>
      <c r="Q8" s="32">
        <f>SUM(Daily!Q41,Daily!Q258,Daily!Q475,Daily!Q692,Daily!Q909)</f>
        <v>18</v>
      </c>
      <c r="R8" s="3">
        <f>SUM(Daily!R41,Daily!R258,Daily!R475,Daily!R692,Daily!R909)</f>
        <v>41</v>
      </c>
      <c r="S8" s="32">
        <f>SUM(Daily!S41,Daily!S258,Daily!S475,Daily!S692,Daily!S909)</f>
        <v>59</v>
      </c>
      <c r="T8" s="3">
        <f>SUM(Daily!T41,Daily!T258,Daily!T475,Daily!T692,Daily!T909)</f>
        <v>2</v>
      </c>
      <c r="U8" s="32">
        <f>SUM(Daily!U41,Daily!U258,Daily!U475,Daily!U692,Daily!U909)</f>
        <v>0</v>
      </c>
      <c r="V8" s="3">
        <f>SUM(Daily!V41,Daily!V258,Daily!V475,Daily!V692,Daily!V909)</f>
        <v>17</v>
      </c>
      <c r="W8" s="32">
        <f>SUM(Daily!W41,Daily!W258,Daily!W475,Daily!W692,Daily!W909)</f>
        <v>0</v>
      </c>
      <c r="X8" s="3">
        <f>SUM(Daily!X41,Daily!X258,Daily!X475,Daily!X692,Daily!X909)</f>
        <v>2</v>
      </c>
      <c r="Y8" s="32">
        <f>SUM(Daily!Y41,Daily!Y258,Daily!Y475,Daily!Y692,Daily!Y909)</f>
        <v>0</v>
      </c>
      <c r="Z8" s="3">
        <f>SUM(Daily!Z41,Daily!Z258,Daily!Z475,Daily!Z692,Daily!Z909)</f>
        <v>0</v>
      </c>
      <c r="AA8" s="32">
        <f>SUM(Daily!AA41,Daily!AA258,Daily!AA475,Daily!AA692,Daily!AA909)</f>
        <v>0</v>
      </c>
      <c r="AB8" s="11">
        <f>B8+D8+F8+H8+J8+L8+N8+P8+R8+T8+V8+X8+Z8</f>
        <v>3363</v>
      </c>
      <c r="AC8" s="7">
        <f t="shared" ref="AB8:AC30" si="0">C8+E8+G8+I8+K8+M8+O8+Q8+S8+U8+W8+Y8+AA8</f>
        <v>231</v>
      </c>
    </row>
    <row r="9" spans="1:29">
      <c r="A9" s="96" t="s">
        <v>18</v>
      </c>
      <c r="B9" s="3">
        <f>SUM(Daily!B42,Daily!B259,Daily!B476,Daily!B693,Daily!B910)</f>
        <v>7967</v>
      </c>
      <c r="C9" s="32">
        <f>SUM(Daily!C42,Daily!C259,Daily!C476,Daily!C693,Daily!C910)</f>
        <v>3</v>
      </c>
      <c r="D9" s="3">
        <f>SUM(Daily!D42,Daily!D259,Daily!D476,Daily!D693,Daily!D910)</f>
        <v>2832</v>
      </c>
      <c r="E9" s="32">
        <f>SUM(Daily!E42,Daily!E259,Daily!E476,Daily!E693,Daily!E910)</f>
        <v>170</v>
      </c>
      <c r="F9" s="3">
        <f>SUM(Daily!F42,Daily!F259,Daily!F476,Daily!F693,Daily!F910)</f>
        <v>1337</v>
      </c>
      <c r="G9" s="32">
        <f>SUM(Daily!G42,Daily!G259,Daily!G476,Daily!G693,Daily!G910)</f>
        <v>107</v>
      </c>
      <c r="H9" s="3">
        <f>SUM(Daily!H42,Daily!H259,Daily!H476,Daily!H693,Daily!H910)</f>
        <v>3897</v>
      </c>
      <c r="I9" s="32">
        <f>SUM(Daily!I42,Daily!I259,Daily!I476,Daily!I693,Daily!I910)</f>
        <v>1102</v>
      </c>
      <c r="J9" s="3">
        <f>SUM(Daily!J42,Daily!J259,Daily!J476,Daily!J693,Daily!J910)</f>
        <v>220</v>
      </c>
      <c r="K9" s="32">
        <f>SUM(Daily!K42,Daily!K259,Daily!K476,Daily!K693,Daily!K910)</f>
        <v>244</v>
      </c>
      <c r="L9" s="3">
        <f>SUM(Daily!L42,Daily!L259,Daily!L476,Daily!L693,Daily!L910)</f>
        <v>257</v>
      </c>
      <c r="M9" s="32">
        <f>SUM(Daily!M42,Daily!M259,Daily!M476,Daily!M693,Daily!M910)</f>
        <v>1145</v>
      </c>
      <c r="N9" s="3">
        <f>SUM(Daily!N42,Daily!N259,Daily!N476,Daily!N693,Daily!N910)</f>
        <v>1649</v>
      </c>
      <c r="O9" s="32">
        <f>SUM(Daily!O42,Daily!O259,Daily!O476,Daily!O693,Daily!O910)</f>
        <v>1688</v>
      </c>
      <c r="P9" s="3">
        <f>SUM(Daily!P42,Daily!P259,Daily!P476,Daily!P693,Daily!P910)</f>
        <v>1040</v>
      </c>
      <c r="Q9" s="32">
        <f>SUM(Daily!Q42,Daily!Q259,Daily!Q476,Daily!Q693,Daily!Q910)</f>
        <v>1007</v>
      </c>
      <c r="R9" s="3">
        <f>SUM(Daily!R42,Daily!R259,Daily!R476,Daily!R693,Daily!R910)</f>
        <v>1550</v>
      </c>
      <c r="S9" s="32">
        <f>SUM(Daily!S42,Daily!S259,Daily!S476,Daily!S693,Daily!S910)</f>
        <v>1512</v>
      </c>
      <c r="T9" s="3">
        <f>SUM(Daily!T42,Daily!T259,Daily!T476,Daily!T693,Daily!T910)</f>
        <v>296</v>
      </c>
      <c r="U9" s="32">
        <f>SUM(Daily!U42,Daily!U259,Daily!U476,Daily!U693,Daily!U910)</f>
        <v>859</v>
      </c>
      <c r="V9" s="3">
        <f>SUM(Daily!V42,Daily!V259,Daily!V476,Daily!V693,Daily!V910)</f>
        <v>1147</v>
      </c>
      <c r="W9" s="32">
        <f>SUM(Daily!W42,Daily!W259,Daily!W476,Daily!W693,Daily!W910)</f>
        <v>1618</v>
      </c>
      <c r="X9" s="3">
        <f>SUM(Daily!X42,Daily!X259,Daily!X476,Daily!X693,Daily!X910)</f>
        <v>1422</v>
      </c>
      <c r="Y9" s="32">
        <f>SUM(Daily!Y42,Daily!Y259,Daily!Y476,Daily!Y693,Daily!Y910)</f>
        <v>1167</v>
      </c>
      <c r="Z9" s="3">
        <f>SUM(Daily!Z42,Daily!Z259,Daily!Z476,Daily!Z693,Daily!Z910)</f>
        <v>3772</v>
      </c>
      <c r="AA9" s="32">
        <f>SUM(Daily!AA42,Daily!AA259,Daily!AA476,Daily!AA693,Daily!AA910)</f>
        <v>2547</v>
      </c>
      <c r="AB9" s="11">
        <f t="shared" si="0"/>
        <v>27386</v>
      </c>
      <c r="AC9" s="7">
        <f t="shared" si="0"/>
        <v>13169</v>
      </c>
    </row>
    <row r="10" spans="1:29">
      <c r="A10" s="95" t="s">
        <v>19</v>
      </c>
      <c r="B10" s="3">
        <f>SUM(Daily!B43,Daily!B260,Daily!B477,Daily!B694,Daily!B911)</f>
        <v>13376</v>
      </c>
      <c r="C10" s="32">
        <f>SUM(Daily!C43,Daily!C260,Daily!C477,Daily!C694,Daily!C911)</f>
        <v>2548</v>
      </c>
      <c r="D10" s="3">
        <f>SUM(Daily!D43,Daily!D260,Daily!D477,Daily!D694,Daily!D911)</f>
        <v>5107</v>
      </c>
      <c r="E10" s="32">
        <f>SUM(Daily!E43,Daily!E260,Daily!E477,Daily!E694,Daily!E911)</f>
        <v>2188</v>
      </c>
      <c r="F10" s="3">
        <f>SUM(Daily!F43,Daily!F260,Daily!F477,Daily!F694,Daily!F911)</f>
        <v>2520</v>
      </c>
      <c r="G10" s="32">
        <f>SUM(Daily!G43,Daily!G260,Daily!G477,Daily!G694,Daily!G911)</f>
        <v>759</v>
      </c>
      <c r="H10" s="3">
        <f>SUM(Daily!H43,Daily!H260,Daily!H477,Daily!H694,Daily!H911)</f>
        <v>5066</v>
      </c>
      <c r="I10" s="32">
        <f>SUM(Daily!I43,Daily!I260,Daily!I477,Daily!I694,Daily!I911)</f>
        <v>4484</v>
      </c>
      <c r="J10" s="3">
        <f>SUM(Daily!J43,Daily!J260,Daily!J477,Daily!J694,Daily!J911)</f>
        <v>456</v>
      </c>
      <c r="K10" s="32">
        <f>SUM(Daily!K43,Daily!K260,Daily!K477,Daily!K694,Daily!K911)</f>
        <v>946</v>
      </c>
      <c r="L10" s="3">
        <f>SUM(Daily!L43,Daily!L260,Daily!L477,Daily!L694,Daily!L911)</f>
        <v>935</v>
      </c>
      <c r="M10" s="32">
        <f>SUM(Daily!M43,Daily!M260,Daily!M477,Daily!M694,Daily!M911)</f>
        <v>3095</v>
      </c>
      <c r="N10" s="3">
        <f>SUM(Daily!N43,Daily!N260,Daily!N477,Daily!N694,Daily!N911)</f>
        <v>3939</v>
      </c>
      <c r="O10" s="32">
        <f>SUM(Daily!O43,Daily!O260,Daily!O477,Daily!O694,Daily!O911)</f>
        <v>5384</v>
      </c>
      <c r="P10" s="3">
        <f>SUM(Daily!P43,Daily!P260,Daily!P477,Daily!P694,Daily!P911)</f>
        <v>2890</v>
      </c>
      <c r="Q10" s="32">
        <f>SUM(Daily!Q43,Daily!Q260,Daily!Q477,Daily!Q694,Daily!Q911)</f>
        <v>2611</v>
      </c>
      <c r="R10" s="3">
        <f>SUM(Daily!R43,Daily!R260,Daily!R477,Daily!R694,Daily!R911)</f>
        <v>4270</v>
      </c>
      <c r="S10" s="32">
        <f>SUM(Daily!S43,Daily!S260,Daily!S477,Daily!S694,Daily!S911)</f>
        <v>3855</v>
      </c>
      <c r="T10" s="3">
        <f>SUM(Daily!T43,Daily!T260,Daily!T477,Daily!T694,Daily!T911)</f>
        <v>1045</v>
      </c>
      <c r="U10" s="32">
        <f>SUM(Daily!U43,Daily!U260,Daily!U477,Daily!U694,Daily!U911)</f>
        <v>1993</v>
      </c>
      <c r="V10" s="3">
        <f>SUM(Daily!V43,Daily!V260,Daily!V477,Daily!V694,Daily!V911)</f>
        <v>3205</v>
      </c>
      <c r="W10" s="32">
        <f>SUM(Daily!W43,Daily!W260,Daily!W477,Daily!W694,Daily!W911)</f>
        <v>4843</v>
      </c>
      <c r="X10" s="3">
        <f>SUM(Daily!X43,Daily!X260,Daily!X477,Daily!X694,Daily!X911)</f>
        <v>3811</v>
      </c>
      <c r="Y10" s="32">
        <f>SUM(Daily!Y43,Daily!Y260,Daily!Y477,Daily!Y694,Daily!Y911)</f>
        <v>2617</v>
      </c>
      <c r="Z10" s="3">
        <f>SUM(Daily!Z43,Daily!Z260,Daily!Z477,Daily!Z694,Daily!Z911)</f>
        <v>8998</v>
      </c>
      <c r="AA10" s="32">
        <f>SUM(Daily!AA43,Daily!AA260,Daily!AA477,Daily!AA694,Daily!AA911)</f>
        <v>7381</v>
      </c>
      <c r="AB10" s="11">
        <f t="shared" si="0"/>
        <v>55618</v>
      </c>
      <c r="AC10" s="7">
        <f t="shared" si="0"/>
        <v>42704</v>
      </c>
    </row>
    <row r="11" spans="1:29">
      <c r="A11" s="96" t="s">
        <v>20</v>
      </c>
      <c r="B11" s="3">
        <f>SUM(Daily!B44,Daily!B261,Daily!B478,Daily!B695,Daily!B912)</f>
        <v>16748</v>
      </c>
      <c r="C11" s="32">
        <f>SUM(Daily!C44,Daily!C261,Daily!C478,Daily!C695,Daily!C912)</f>
        <v>4723</v>
      </c>
      <c r="D11" s="3">
        <f>SUM(Daily!D44,Daily!D261,Daily!D478,Daily!D695,Daily!D912)</f>
        <v>5945</v>
      </c>
      <c r="E11" s="32">
        <f>SUM(Daily!E44,Daily!E261,Daily!E478,Daily!E695,Daily!E912)</f>
        <v>3764</v>
      </c>
      <c r="F11" s="3">
        <f>SUM(Daily!F44,Daily!F261,Daily!F478,Daily!F695,Daily!F912)</f>
        <v>2705</v>
      </c>
      <c r="G11" s="32">
        <f>SUM(Daily!G44,Daily!G261,Daily!G478,Daily!G695,Daily!G912)</f>
        <v>1817</v>
      </c>
      <c r="H11" s="3">
        <f>SUM(Daily!H44,Daily!H261,Daily!H478,Daily!H695,Daily!H912)</f>
        <v>6257</v>
      </c>
      <c r="I11" s="32">
        <f>SUM(Daily!I44,Daily!I261,Daily!I478,Daily!I695,Daily!I912)</f>
        <v>8328</v>
      </c>
      <c r="J11" s="3">
        <f>SUM(Daily!J44,Daily!J261,Daily!J478,Daily!J695,Daily!J912)</f>
        <v>756</v>
      </c>
      <c r="K11" s="32">
        <f>SUM(Daily!K44,Daily!K261,Daily!K478,Daily!K695,Daily!K912)</f>
        <v>2329</v>
      </c>
      <c r="L11" s="3">
        <f>SUM(Daily!L44,Daily!L261,Daily!L478,Daily!L695,Daily!L912)</f>
        <v>1123</v>
      </c>
      <c r="M11" s="32">
        <f>SUM(Daily!M44,Daily!M261,Daily!M478,Daily!M695,Daily!M912)</f>
        <v>5352</v>
      </c>
      <c r="N11" s="3">
        <f>SUM(Daily!N44,Daily!N261,Daily!N478,Daily!N695,Daily!N912)</f>
        <v>5653</v>
      </c>
      <c r="O11" s="32">
        <f>SUM(Daily!O44,Daily!O261,Daily!O478,Daily!O695,Daily!O912)</f>
        <v>8393</v>
      </c>
      <c r="P11" s="3">
        <f>SUM(Daily!P44,Daily!P261,Daily!P478,Daily!P695,Daily!P912)</f>
        <v>3852</v>
      </c>
      <c r="Q11" s="32">
        <f>SUM(Daily!Q44,Daily!Q261,Daily!Q478,Daily!Q695,Daily!Q912)</f>
        <v>4280</v>
      </c>
      <c r="R11" s="3">
        <f>SUM(Daily!R44,Daily!R261,Daily!R478,Daily!R695,Daily!R912)</f>
        <v>6299</v>
      </c>
      <c r="S11" s="32">
        <f>SUM(Daily!S44,Daily!S261,Daily!S478,Daily!S695,Daily!S912)</f>
        <v>5023</v>
      </c>
      <c r="T11" s="3">
        <f>SUM(Daily!T44,Daily!T261,Daily!T478,Daily!T695,Daily!T912)</f>
        <v>1245</v>
      </c>
      <c r="U11" s="32">
        <f>SUM(Daily!U44,Daily!U261,Daily!U478,Daily!U695,Daily!U912)</f>
        <v>2753</v>
      </c>
      <c r="V11" s="3">
        <f>SUM(Daily!V44,Daily!V261,Daily!V478,Daily!V695,Daily!V912)</f>
        <v>4124</v>
      </c>
      <c r="W11" s="32">
        <f>SUM(Daily!W44,Daily!W261,Daily!W478,Daily!W695,Daily!W912)</f>
        <v>5875</v>
      </c>
      <c r="X11" s="3">
        <f>SUM(Daily!X44,Daily!X261,Daily!X478,Daily!X695,Daily!X912)</f>
        <v>4651</v>
      </c>
      <c r="Y11" s="32">
        <f>SUM(Daily!Y44,Daily!Y261,Daily!Y478,Daily!Y695,Daily!Y912)</f>
        <v>3844</v>
      </c>
      <c r="Z11" s="3">
        <f>SUM(Daily!Z44,Daily!Z261,Daily!Z478,Daily!Z695,Daily!Z912)</f>
        <v>12803</v>
      </c>
      <c r="AA11" s="32">
        <f>SUM(Daily!AA44,Daily!AA261,Daily!AA478,Daily!AA695,Daily!AA912)</f>
        <v>10122</v>
      </c>
      <c r="AB11" s="11">
        <f t="shared" si="0"/>
        <v>72161</v>
      </c>
      <c r="AC11" s="7">
        <f t="shared" si="0"/>
        <v>66603</v>
      </c>
    </row>
    <row r="12" spans="1:29">
      <c r="A12" s="95" t="s">
        <v>21</v>
      </c>
      <c r="B12" s="3">
        <f>SUM(Daily!B45,Daily!B262,Daily!B479,Daily!B696,Daily!B913)</f>
        <v>17811</v>
      </c>
      <c r="C12" s="32">
        <f>SUM(Daily!C45,Daily!C262,Daily!C479,Daily!C696,Daily!C913)</f>
        <v>5571</v>
      </c>
      <c r="D12" s="3">
        <f>SUM(Daily!D45,Daily!D262,Daily!D479,Daily!D696,Daily!D913)</f>
        <v>6220</v>
      </c>
      <c r="E12" s="32">
        <f>SUM(Daily!E45,Daily!E262,Daily!E479,Daily!E696,Daily!E913)</f>
        <v>4262</v>
      </c>
      <c r="F12" s="3">
        <f>SUM(Daily!F45,Daily!F262,Daily!F479,Daily!F696,Daily!F913)</f>
        <v>2946</v>
      </c>
      <c r="G12" s="32">
        <f>SUM(Daily!G45,Daily!G262,Daily!G479,Daily!G696,Daily!G913)</f>
        <v>1867</v>
      </c>
      <c r="H12" s="3">
        <f>SUM(Daily!H45,Daily!H262,Daily!H479,Daily!H696,Daily!H913)</f>
        <v>6964</v>
      </c>
      <c r="I12" s="32">
        <f>SUM(Daily!I45,Daily!I262,Daily!I479,Daily!I696,Daily!I913)</f>
        <v>9170</v>
      </c>
      <c r="J12" s="3">
        <f>SUM(Daily!J45,Daily!J262,Daily!J479,Daily!J696,Daily!J913)</f>
        <v>796</v>
      </c>
      <c r="K12" s="32">
        <f>SUM(Daily!K45,Daily!K262,Daily!K479,Daily!K696,Daily!K913)</f>
        <v>2536</v>
      </c>
      <c r="L12" s="3">
        <f>SUM(Daily!L45,Daily!L262,Daily!L479,Daily!L696,Daily!L913)</f>
        <v>1212</v>
      </c>
      <c r="M12" s="32">
        <f>SUM(Daily!M45,Daily!M262,Daily!M479,Daily!M696,Daily!M913)</f>
        <v>6116</v>
      </c>
      <c r="N12" s="3">
        <f>SUM(Daily!N45,Daily!N262,Daily!N479,Daily!N696,Daily!N913)</f>
        <v>5941</v>
      </c>
      <c r="O12" s="32">
        <f>SUM(Daily!O45,Daily!O262,Daily!O479,Daily!O696,Daily!O913)</f>
        <v>10024</v>
      </c>
      <c r="P12" s="3">
        <f>SUM(Daily!P45,Daily!P262,Daily!P479,Daily!P696,Daily!P913)</f>
        <v>3908</v>
      </c>
      <c r="Q12" s="32">
        <f>SUM(Daily!Q45,Daily!Q262,Daily!Q479,Daily!Q696,Daily!Q913)</f>
        <v>4314</v>
      </c>
      <c r="R12" s="3">
        <f>SUM(Daily!R45,Daily!R262,Daily!R479,Daily!R696,Daily!R913)</f>
        <v>6897</v>
      </c>
      <c r="S12" s="32">
        <f>SUM(Daily!S45,Daily!S262,Daily!S479,Daily!S696,Daily!S913)</f>
        <v>5159</v>
      </c>
      <c r="T12" s="3">
        <f>SUM(Daily!T45,Daily!T262,Daily!T479,Daily!T696,Daily!T913)</f>
        <v>1187</v>
      </c>
      <c r="U12" s="32">
        <f>SUM(Daily!U45,Daily!U262,Daily!U479,Daily!U696,Daily!U913)</f>
        <v>2895</v>
      </c>
      <c r="V12" s="3">
        <f>SUM(Daily!V45,Daily!V262,Daily!V479,Daily!V696,Daily!V913)</f>
        <v>3679</v>
      </c>
      <c r="W12" s="32">
        <f>SUM(Daily!W45,Daily!W262,Daily!W479,Daily!W696,Daily!W913)</f>
        <v>7449</v>
      </c>
      <c r="X12" s="3">
        <f>SUM(Daily!X45,Daily!X262,Daily!X479,Daily!X696,Daily!X913)</f>
        <v>4621</v>
      </c>
      <c r="Y12" s="32">
        <f>SUM(Daily!Y45,Daily!Y262,Daily!Y479,Daily!Y696,Daily!Y913)</f>
        <v>4398</v>
      </c>
      <c r="Z12" s="3">
        <f>SUM(Daily!Z45,Daily!Z262,Daily!Z479,Daily!Z696,Daily!Z913)</f>
        <v>13252</v>
      </c>
      <c r="AA12" s="32">
        <f>SUM(Daily!AA45,Daily!AA262,Daily!AA479,Daily!AA696,Daily!AA913)</f>
        <v>10829</v>
      </c>
      <c r="AB12" s="11">
        <f t="shared" si="0"/>
        <v>75434</v>
      </c>
      <c r="AC12" s="7">
        <f t="shared" si="0"/>
        <v>74590</v>
      </c>
    </row>
    <row r="13" spans="1:29">
      <c r="A13" s="96" t="s">
        <v>22</v>
      </c>
      <c r="B13" s="3">
        <f>SUM(Daily!B46,Daily!B263,Daily!B480,Daily!B697,Daily!B914)</f>
        <v>15653</v>
      </c>
      <c r="C13" s="32">
        <f>SUM(Daily!C46,Daily!C263,Daily!C480,Daily!C697,Daily!C914)</f>
        <v>6386</v>
      </c>
      <c r="D13" s="3">
        <f>SUM(Daily!D46,Daily!D263,Daily!D480,Daily!D697,Daily!D914)</f>
        <v>5898</v>
      </c>
      <c r="E13" s="32">
        <f>SUM(Daily!E46,Daily!E263,Daily!E480,Daily!E697,Daily!E914)</f>
        <v>3929</v>
      </c>
      <c r="F13" s="3">
        <f>SUM(Daily!F46,Daily!F263,Daily!F480,Daily!F697,Daily!F914)</f>
        <v>2661</v>
      </c>
      <c r="G13" s="32">
        <f>SUM(Daily!G46,Daily!G263,Daily!G480,Daily!G697,Daily!G914)</f>
        <v>1485</v>
      </c>
      <c r="H13" s="3">
        <f>SUM(Daily!H46,Daily!H263,Daily!H480,Daily!H697,Daily!H914)</f>
        <v>7396</v>
      </c>
      <c r="I13" s="32">
        <f>SUM(Daily!I46,Daily!I263,Daily!I480,Daily!I697,Daily!I914)</f>
        <v>9253</v>
      </c>
      <c r="J13" s="3">
        <f>SUM(Daily!J46,Daily!J263,Daily!J480,Daily!J697,Daily!J914)</f>
        <v>961</v>
      </c>
      <c r="K13" s="32">
        <f>SUM(Daily!K46,Daily!K263,Daily!K480,Daily!K697,Daily!K914)</f>
        <v>2715</v>
      </c>
      <c r="L13" s="3">
        <f>SUM(Daily!L46,Daily!L263,Daily!L480,Daily!L697,Daily!L914)</f>
        <v>1158</v>
      </c>
      <c r="M13" s="32">
        <f>SUM(Daily!M46,Daily!M263,Daily!M480,Daily!M697,Daily!M914)</f>
        <v>6497</v>
      </c>
      <c r="N13" s="3">
        <f>SUM(Daily!N46,Daily!N263,Daily!N480,Daily!N697,Daily!N914)</f>
        <v>5513</v>
      </c>
      <c r="O13" s="32">
        <f>SUM(Daily!O46,Daily!O263,Daily!O480,Daily!O697,Daily!O914)</f>
        <v>10671</v>
      </c>
      <c r="P13" s="3">
        <f>SUM(Daily!P46,Daily!P263,Daily!P480,Daily!P697,Daily!P914)</f>
        <v>3897</v>
      </c>
      <c r="Q13" s="32">
        <f>SUM(Daily!Q46,Daily!Q263,Daily!Q480,Daily!Q697,Daily!Q914)</f>
        <v>3942</v>
      </c>
      <c r="R13" s="3">
        <f>SUM(Daily!R46,Daily!R263,Daily!R480,Daily!R697,Daily!R914)</f>
        <v>6888</v>
      </c>
      <c r="S13" s="32">
        <f>SUM(Daily!S46,Daily!S263,Daily!S480,Daily!S697,Daily!S914)</f>
        <v>4901</v>
      </c>
      <c r="T13" s="3">
        <f>SUM(Daily!T46,Daily!T263,Daily!T480,Daily!T697,Daily!T914)</f>
        <v>1049</v>
      </c>
      <c r="U13" s="32">
        <f>SUM(Daily!U46,Daily!U263,Daily!U480,Daily!U697,Daily!U914)</f>
        <v>2029</v>
      </c>
      <c r="V13" s="3">
        <f>SUM(Daily!V46,Daily!V263,Daily!V480,Daily!V697,Daily!V914)</f>
        <v>3551</v>
      </c>
      <c r="W13" s="32">
        <f>SUM(Daily!W46,Daily!W263,Daily!W480,Daily!W697,Daily!W914)</f>
        <v>8547</v>
      </c>
      <c r="X13" s="3">
        <f>SUM(Daily!X46,Daily!X263,Daily!X480,Daily!X697,Daily!X914)</f>
        <v>4445</v>
      </c>
      <c r="Y13" s="32">
        <f>SUM(Daily!Y46,Daily!Y263,Daily!Y480,Daily!Y697,Daily!Y914)</f>
        <v>3974</v>
      </c>
      <c r="Z13" s="3">
        <f>SUM(Daily!Z46,Daily!Z263,Daily!Z480,Daily!Z697,Daily!Z914)</f>
        <v>13179</v>
      </c>
      <c r="AA13" s="32">
        <f>SUM(Daily!AA46,Daily!AA263,Daily!AA480,Daily!AA697,Daily!AA914)</f>
        <v>10230</v>
      </c>
      <c r="AB13" s="11">
        <f t="shared" si="0"/>
        <v>72249</v>
      </c>
      <c r="AC13" s="7">
        <f t="shared" si="0"/>
        <v>74559</v>
      </c>
    </row>
    <row r="14" spans="1:29">
      <c r="A14" s="95" t="s">
        <v>23</v>
      </c>
      <c r="B14" s="3">
        <f>SUM(Daily!B47,Daily!B264,Daily!B481,Daily!B698,Daily!B915)</f>
        <v>13573</v>
      </c>
      <c r="C14" s="32">
        <f>SUM(Daily!C47,Daily!C264,Daily!C481,Daily!C698,Daily!C915)</f>
        <v>7273</v>
      </c>
      <c r="D14" s="3">
        <f>SUM(Daily!D47,Daily!D264,Daily!D481,Daily!D698,Daily!D915)</f>
        <v>5295</v>
      </c>
      <c r="E14" s="32">
        <f>SUM(Daily!E47,Daily!E264,Daily!E481,Daily!E698,Daily!E915)</f>
        <v>3706</v>
      </c>
      <c r="F14" s="3">
        <f>SUM(Daily!F47,Daily!F264,Daily!F481,Daily!F698,Daily!F915)</f>
        <v>2665</v>
      </c>
      <c r="G14" s="32">
        <f>SUM(Daily!G47,Daily!G264,Daily!G481,Daily!G698,Daily!G915)</f>
        <v>1501</v>
      </c>
      <c r="H14" s="3">
        <f>SUM(Daily!H47,Daily!H264,Daily!H481,Daily!H698,Daily!H915)</f>
        <v>7767</v>
      </c>
      <c r="I14" s="32">
        <f>SUM(Daily!I47,Daily!I264,Daily!I481,Daily!I698,Daily!I915)</f>
        <v>9831</v>
      </c>
      <c r="J14" s="3">
        <f>SUM(Daily!J47,Daily!J264,Daily!J481,Daily!J698,Daily!J915)</f>
        <v>820</v>
      </c>
      <c r="K14" s="32">
        <f>SUM(Daily!K47,Daily!K264,Daily!K481,Daily!K698,Daily!K915)</f>
        <v>2304</v>
      </c>
      <c r="L14" s="3">
        <f>SUM(Daily!L47,Daily!L264,Daily!L481,Daily!L698,Daily!L915)</f>
        <v>1182</v>
      </c>
      <c r="M14" s="32">
        <f>SUM(Daily!M47,Daily!M264,Daily!M481,Daily!M698,Daily!M915)</f>
        <v>5482</v>
      </c>
      <c r="N14" s="3">
        <f>SUM(Daily!N47,Daily!N264,Daily!N481,Daily!N698,Daily!N915)</f>
        <v>5493</v>
      </c>
      <c r="O14" s="32">
        <f>SUM(Daily!O47,Daily!O264,Daily!O481,Daily!O698,Daily!O915)</f>
        <v>8614</v>
      </c>
      <c r="P14" s="3">
        <f>SUM(Daily!P47,Daily!P264,Daily!P481,Daily!P698,Daily!P915)</f>
        <v>3893</v>
      </c>
      <c r="Q14" s="32">
        <f>SUM(Daily!Q47,Daily!Q264,Daily!Q481,Daily!Q698,Daily!Q915)</f>
        <v>3520</v>
      </c>
      <c r="R14" s="3">
        <f>SUM(Daily!R47,Daily!R264,Daily!R481,Daily!R698,Daily!R915)</f>
        <v>6528</v>
      </c>
      <c r="S14" s="32">
        <f>SUM(Daily!S47,Daily!S264,Daily!S481,Daily!S698,Daily!S915)</f>
        <v>4558</v>
      </c>
      <c r="T14" s="3">
        <f>SUM(Daily!T47,Daily!T264,Daily!T481,Daily!T698,Daily!T915)</f>
        <v>1182</v>
      </c>
      <c r="U14" s="32">
        <f>SUM(Daily!U47,Daily!U264,Daily!U481,Daily!U698,Daily!U915)</f>
        <v>1462</v>
      </c>
      <c r="V14" s="3">
        <f>SUM(Daily!V47,Daily!V264,Daily!V481,Daily!V698,Daily!V915)</f>
        <v>3644</v>
      </c>
      <c r="W14" s="32">
        <f>SUM(Daily!W47,Daily!W264,Daily!W481,Daily!W698,Daily!W915)</f>
        <v>7212</v>
      </c>
      <c r="X14" s="3">
        <f>SUM(Daily!X47,Daily!X264,Daily!X481,Daily!X698,Daily!X915)</f>
        <v>4360</v>
      </c>
      <c r="Y14" s="32">
        <f>SUM(Daily!Y47,Daily!Y264,Daily!Y481,Daily!Y698,Daily!Y915)</f>
        <v>2885</v>
      </c>
      <c r="Z14" s="3">
        <f>SUM(Daily!Z47,Daily!Z264,Daily!Z481,Daily!Z698,Daily!Z915)</f>
        <v>12097</v>
      </c>
      <c r="AA14" s="32">
        <f>SUM(Daily!AA47,Daily!AA264,Daily!AA481,Daily!AA698,Daily!AA915)</f>
        <v>10611</v>
      </c>
      <c r="AB14" s="11">
        <f t="shared" si="0"/>
        <v>68499</v>
      </c>
      <c r="AC14" s="7">
        <f t="shared" si="0"/>
        <v>68959</v>
      </c>
    </row>
    <row r="15" spans="1:29">
      <c r="A15" s="96" t="s">
        <v>24</v>
      </c>
      <c r="B15" s="3">
        <f>SUM(Daily!B48,Daily!B265,Daily!B482,Daily!B699,Daily!B916)</f>
        <v>14901</v>
      </c>
      <c r="C15" s="32">
        <f>SUM(Daily!C48,Daily!C265,Daily!C482,Daily!C699,Daily!C916)</f>
        <v>7482</v>
      </c>
      <c r="D15" s="3">
        <f>SUM(Daily!D48,Daily!D265,Daily!D482,Daily!D699,Daily!D916)</f>
        <v>6176</v>
      </c>
      <c r="E15" s="32">
        <f>SUM(Daily!E48,Daily!E265,Daily!E482,Daily!E699,Daily!E916)</f>
        <v>3320</v>
      </c>
      <c r="F15" s="3">
        <f>SUM(Daily!F48,Daily!F265,Daily!F482,Daily!F699,Daily!F916)</f>
        <v>2667</v>
      </c>
      <c r="G15" s="32">
        <f>SUM(Daily!G48,Daily!G265,Daily!G482,Daily!G699,Daily!G916)</f>
        <v>1260</v>
      </c>
      <c r="H15" s="3">
        <f>SUM(Daily!H48,Daily!H265,Daily!H482,Daily!H699,Daily!H916)</f>
        <v>9144</v>
      </c>
      <c r="I15" s="32">
        <f>SUM(Daily!I48,Daily!I265,Daily!I482,Daily!I699,Daily!I916)</f>
        <v>9803</v>
      </c>
      <c r="J15" s="3">
        <f>SUM(Daily!J48,Daily!J265,Daily!J482,Daily!J699,Daily!J916)</f>
        <v>928</v>
      </c>
      <c r="K15" s="32">
        <f>SUM(Daily!K48,Daily!K265,Daily!K482,Daily!K699,Daily!K916)</f>
        <v>1870</v>
      </c>
      <c r="L15" s="3">
        <f>SUM(Daily!L48,Daily!L265,Daily!L482,Daily!L699,Daily!L916)</f>
        <v>1438</v>
      </c>
      <c r="M15" s="32">
        <f>SUM(Daily!M48,Daily!M265,Daily!M482,Daily!M699,Daily!M916)</f>
        <v>5888</v>
      </c>
      <c r="N15" s="3">
        <f>SUM(Daily!N48,Daily!N265,Daily!N482,Daily!N699,Daily!N916)</f>
        <v>6119</v>
      </c>
      <c r="O15" s="32">
        <f>SUM(Daily!O48,Daily!O265,Daily!O482,Daily!O699,Daily!O916)</f>
        <v>9673</v>
      </c>
      <c r="P15" s="3">
        <f>SUM(Daily!P48,Daily!P265,Daily!P482,Daily!P699,Daily!P916)</f>
        <v>3971</v>
      </c>
      <c r="Q15" s="32">
        <f>SUM(Daily!Q48,Daily!Q265,Daily!Q482,Daily!Q699,Daily!Q916)</f>
        <v>3530</v>
      </c>
      <c r="R15" s="3">
        <f>SUM(Daily!R48,Daily!R265,Daily!R482,Daily!R699,Daily!R916)</f>
        <v>6828</v>
      </c>
      <c r="S15" s="32">
        <f>SUM(Daily!S48,Daily!S265,Daily!S482,Daily!S699,Daily!S916)</f>
        <v>4744</v>
      </c>
      <c r="T15" s="3">
        <f>SUM(Daily!T48,Daily!T265,Daily!T482,Daily!T699,Daily!T916)</f>
        <v>1313</v>
      </c>
      <c r="U15" s="32">
        <f>SUM(Daily!U48,Daily!U265,Daily!U482,Daily!U699,Daily!U916)</f>
        <v>1543</v>
      </c>
      <c r="V15" s="3">
        <f>SUM(Daily!V48,Daily!V265,Daily!V482,Daily!V699,Daily!V916)</f>
        <v>4516</v>
      </c>
      <c r="W15" s="32">
        <f>SUM(Daily!W48,Daily!W265,Daily!W482,Daily!W699,Daily!W916)</f>
        <v>8215</v>
      </c>
      <c r="X15" s="3">
        <f>SUM(Daily!X48,Daily!X265,Daily!X482,Daily!X699,Daily!X916)</f>
        <v>4378</v>
      </c>
      <c r="Y15" s="32">
        <f>SUM(Daily!Y48,Daily!Y265,Daily!Y482,Daily!Y699,Daily!Y916)</f>
        <v>2510</v>
      </c>
      <c r="Z15" s="3">
        <f>SUM(Daily!Z48,Daily!Z265,Daily!Z482,Daily!Z699,Daily!Z916)</f>
        <v>12799</v>
      </c>
      <c r="AA15" s="32">
        <f>SUM(Daily!AA48,Daily!AA265,Daily!AA482,Daily!AA699,Daily!AA916)</f>
        <v>11067</v>
      </c>
      <c r="AB15" s="11">
        <f t="shared" si="0"/>
        <v>75178</v>
      </c>
      <c r="AC15" s="7">
        <f t="shared" si="0"/>
        <v>70905</v>
      </c>
    </row>
    <row r="16" spans="1:29">
      <c r="A16" s="95" t="s">
        <v>25</v>
      </c>
      <c r="B16" s="3">
        <f>SUM(Daily!B49,Daily!B266,Daily!B483,Daily!B700,Daily!B917)</f>
        <v>16233</v>
      </c>
      <c r="C16" s="32">
        <f>SUM(Daily!C49,Daily!C266,Daily!C483,Daily!C700,Daily!C917)</f>
        <v>9543</v>
      </c>
      <c r="D16" s="3">
        <f>SUM(Daily!D49,Daily!D266,Daily!D483,Daily!D700,Daily!D917)</f>
        <v>6439</v>
      </c>
      <c r="E16" s="32">
        <f>SUM(Daily!E49,Daily!E266,Daily!E483,Daily!E700,Daily!E917)</f>
        <v>3959</v>
      </c>
      <c r="F16" s="3">
        <f>SUM(Daily!F49,Daily!F266,Daily!F483,Daily!F700,Daily!F917)</f>
        <v>3203</v>
      </c>
      <c r="G16" s="32">
        <f>SUM(Daily!G49,Daily!G266,Daily!G483,Daily!G700,Daily!G917)</f>
        <v>1464</v>
      </c>
      <c r="H16" s="3">
        <f>SUM(Daily!H49,Daily!H266,Daily!H483,Daily!H700,Daily!H917)</f>
        <v>10116</v>
      </c>
      <c r="I16" s="32">
        <f>SUM(Daily!I49,Daily!I266,Daily!I483,Daily!I700,Daily!I917)</f>
        <v>11789</v>
      </c>
      <c r="J16" s="3">
        <f>SUM(Daily!J49,Daily!J266,Daily!J483,Daily!J700,Daily!J917)</f>
        <v>1378</v>
      </c>
      <c r="K16" s="32">
        <f>SUM(Daily!K49,Daily!K266,Daily!K483,Daily!K700,Daily!K917)</f>
        <v>1772</v>
      </c>
      <c r="L16" s="3">
        <f>SUM(Daily!L49,Daily!L266,Daily!L483,Daily!L700,Daily!L917)</f>
        <v>2357</v>
      </c>
      <c r="M16" s="32">
        <f>SUM(Daily!M49,Daily!M266,Daily!M483,Daily!M700,Daily!M917)</f>
        <v>6442</v>
      </c>
      <c r="N16" s="3">
        <f>SUM(Daily!N49,Daily!N266,Daily!N483,Daily!N700,Daily!N917)</f>
        <v>7177</v>
      </c>
      <c r="O16" s="32">
        <f>SUM(Daily!O49,Daily!O266,Daily!O483,Daily!O700,Daily!O917)</f>
        <v>10000</v>
      </c>
      <c r="P16" s="3">
        <f>SUM(Daily!P49,Daily!P266,Daily!P483,Daily!P700,Daily!P917)</f>
        <v>4790</v>
      </c>
      <c r="Q16" s="32">
        <f>SUM(Daily!Q49,Daily!Q266,Daily!Q483,Daily!Q700,Daily!Q917)</f>
        <v>3755</v>
      </c>
      <c r="R16" s="3">
        <f>SUM(Daily!R49,Daily!R266,Daily!R483,Daily!R700,Daily!R917)</f>
        <v>7307</v>
      </c>
      <c r="S16" s="32">
        <f>SUM(Daily!S49,Daily!S266,Daily!S483,Daily!S700,Daily!S917)</f>
        <v>5351</v>
      </c>
      <c r="T16" s="3">
        <f>SUM(Daily!T49,Daily!T266,Daily!T483,Daily!T700,Daily!T917)</f>
        <v>1794</v>
      </c>
      <c r="U16" s="32">
        <f>SUM(Daily!U49,Daily!U266,Daily!U483,Daily!U700,Daily!U917)</f>
        <v>1501</v>
      </c>
      <c r="V16" s="3">
        <f>SUM(Daily!V49,Daily!V266,Daily!V483,Daily!V700,Daily!V917)</f>
        <v>5577</v>
      </c>
      <c r="W16" s="32">
        <f>SUM(Daily!W49,Daily!W266,Daily!W483,Daily!W700,Daily!W917)</f>
        <v>8248</v>
      </c>
      <c r="X16" s="3">
        <f>SUM(Daily!X49,Daily!X266,Daily!X483,Daily!X700,Daily!X917)</f>
        <v>5767</v>
      </c>
      <c r="Y16" s="32">
        <f>SUM(Daily!Y49,Daily!Y266,Daily!Y483,Daily!Y700,Daily!Y917)</f>
        <v>2586</v>
      </c>
      <c r="Z16" s="3">
        <f>SUM(Daily!Z49,Daily!Z266,Daily!Z483,Daily!Z700,Daily!Z917)</f>
        <v>14557</v>
      </c>
      <c r="AA16" s="32">
        <f>SUM(Daily!AA49,Daily!AA266,Daily!AA483,Daily!AA700,Daily!AA917)</f>
        <v>13061</v>
      </c>
      <c r="AB16" s="11">
        <f t="shared" si="0"/>
        <v>86695</v>
      </c>
      <c r="AC16" s="7">
        <f t="shared" si="0"/>
        <v>79471</v>
      </c>
    </row>
    <row r="17" spans="1:29">
      <c r="A17" s="96" t="s">
        <v>26</v>
      </c>
      <c r="B17" s="3">
        <f>SUM(Daily!B50,Daily!B267,Daily!B484,Daily!B701,Daily!B918)</f>
        <v>13329</v>
      </c>
      <c r="C17" s="32">
        <f>SUM(Daily!C50,Daily!C267,Daily!C484,Daily!C701,Daily!C918)</f>
        <v>10574</v>
      </c>
      <c r="D17" s="3">
        <f>SUM(Daily!D50,Daily!D267,Daily!D484,Daily!D701,Daily!D918)</f>
        <v>5495</v>
      </c>
      <c r="E17" s="32">
        <f>SUM(Daily!E50,Daily!E267,Daily!E484,Daily!E701,Daily!E918)</f>
        <v>4628</v>
      </c>
      <c r="F17" s="3">
        <f>SUM(Daily!F50,Daily!F267,Daily!F484,Daily!F701,Daily!F918)</f>
        <v>2667</v>
      </c>
      <c r="G17" s="32">
        <f>SUM(Daily!G50,Daily!G267,Daily!G484,Daily!G701,Daily!G918)</f>
        <v>1713</v>
      </c>
      <c r="H17" s="3">
        <f>SUM(Daily!H50,Daily!H267,Daily!H484,Daily!H701,Daily!H918)</f>
        <v>10041</v>
      </c>
      <c r="I17" s="32">
        <f>SUM(Daily!I50,Daily!I267,Daily!I484,Daily!I701,Daily!I918)</f>
        <v>13392</v>
      </c>
      <c r="J17" s="3">
        <f>SUM(Daily!J50,Daily!J267,Daily!J484,Daily!J701,Daily!J918)</f>
        <v>1015</v>
      </c>
      <c r="K17" s="32">
        <f>SUM(Daily!K50,Daily!K267,Daily!K484,Daily!K701,Daily!K918)</f>
        <v>1422</v>
      </c>
      <c r="L17" s="3">
        <f>SUM(Daily!L50,Daily!L267,Daily!L484,Daily!L701,Daily!L918)</f>
        <v>2261</v>
      </c>
      <c r="M17" s="32">
        <f>SUM(Daily!M50,Daily!M267,Daily!M484,Daily!M701,Daily!M918)</f>
        <v>6225</v>
      </c>
      <c r="N17" s="3">
        <f>SUM(Daily!N50,Daily!N267,Daily!N484,Daily!N701,Daily!N918)</f>
        <v>7035</v>
      </c>
      <c r="O17" s="32">
        <f>SUM(Daily!O50,Daily!O267,Daily!O484,Daily!O701,Daily!O918)</f>
        <v>10439</v>
      </c>
      <c r="P17" s="3">
        <f>SUM(Daily!P50,Daily!P267,Daily!P484,Daily!P701,Daily!P918)</f>
        <v>4583</v>
      </c>
      <c r="Q17" s="32">
        <f>SUM(Daily!Q50,Daily!Q267,Daily!Q484,Daily!Q701,Daily!Q918)</f>
        <v>4255</v>
      </c>
      <c r="R17" s="3">
        <f>SUM(Daily!R50,Daily!R267,Daily!R484,Daily!R701,Daily!R918)</f>
        <v>7095</v>
      </c>
      <c r="S17" s="32">
        <f>SUM(Daily!S50,Daily!S267,Daily!S484,Daily!S701,Daily!S918)</f>
        <v>5838</v>
      </c>
      <c r="T17" s="3">
        <f>SUM(Daily!T50,Daily!T267,Daily!T484,Daily!T701,Daily!T918)</f>
        <v>1692</v>
      </c>
      <c r="U17" s="32">
        <f>SUM(Daily!U50,Daily!U267,Daily!U484,Daily!U701,Daily!U918)</f>
        <v>1659</v>
      </c>
      <c r="V17" s="3">
        <f>SUM(Daily!V50,Daily!V267,Daily!V484,Daily!V701,Daily!V918)</f>
        <v>5977</v>
      </c>
      <c r="W17" s="32">
        <f>SUM(Daily!W50,Daily!W267,Daily!W484,Daily!W701,Daily!W918)</f>
        <v>8476</v>
      </c>
      <c r="X17" s="3">
        <f>SUM(Daily!X50,Daily!X267,Daily!X484,Daily!X701,Daily!X918)</f>
        <v>5300</v>
      </c>
      <c r="Y17" s="32">
        <f>SUM(Daily!Y50,Daily!Y267,Daily!Y484,Daily!Y701,Daily!Y918)</f>
        <v>3101</v>
      </c>
      <c r="Z17" s="3">
        <f>SUM(Daily!Z50,Daily!Z267,Daily!Z484,Daily!Z701,Daily!Z918)</f>
        <v>14426</v>
      </c>
      <c r="AA17" s="32">
        <f>SUM(Daily!AA50,Daily!AA267,Daily!AA484,Daily!AA701,Daily!AA918)</f>
        <v>14255</v>
      </c>
      <c r="AB17" s="11">
        <f t="shared" si="0"/>
        <v>80916</v>
      </c>
      <c r="AC17" s="7">
        <f t="shared" si="0"/>
        <v>85977</v>
      </c>
    </row>
    <row r="18" spans="1:29">
      <c r="A18" s="95" t="s">
        <v>27</v>
      </c>
      <c r="B18" s="3">
        <f>SUM(Daily!B51,Daily!B268,Daily!B485,Daily!B702,Daily!B919)</f>
        <v>11307</v>
      </c>
      <c r="C18" s="32">
        <f>SUM(Daily!C51,Daily!C268,Daily!C485,Daily!C702,Daily!C919)</f>
        <v>10652</v>
      </c>
      <c r="D18" s="3">
        <f>SUM(Daily!D51,Daily!D268,Daily!D485,Daily!D702,Daily!D919)</f>
        <v>4703</v>
      </c>
      <c r="E18" s="32">
        <f>SUM(Daily!E51,Daily!E268,Daily!E485,Daily!E702,Daily!E919)</f>
        <v>4344</v>
      </c>
      <c r="F18" s="3">
        <f>SUM(Daily!F51,Daily!F268,Daily!F485,Daily!F702,Daily!F919)</f>
        <v>2436</v>
      </c>
      <c r="G18" s="32">
        <f>SUM(Daily!G51,Daily!G268,Daily!G485,Daily!G702,Daily!G919)</f>
        <v>1637</v>
      </c>
      <c r="H18" s="3">
        <f>SUM(Daily!H51,Daily!H268,Daily!H485,Daily!H702,Daily!H919)</f>
        <v>9862</v>
      </c>
      <c r="I18" s="32">
        <f>SUM(Daily!I51,Daily!I268,Daily!I485,Daily!I702,Daily!I919)</f>
        <v>13386</v>
      </c>
      <c r="J18" s="3">
        <f>SUM(Daily!J51,Daily!J268,Daily!J485,Daily!J702,Daily!J919)</f>
        <v>1066</v>
      </c>
      <c r="K18" s="32">
        <f>SUM(Daily!K51,Daily!K268,Daily!K485,Daily!K702,Daily!K919)</f>
        <v>1122</v>
      </c>
      <c r="L18" s="3">
        <f>SUM(Daily!L51,Daily!L268,Daily!L485,Daily!L702,Daily!L919)</f>
        <v>2527</v>
      </c>
      <c r="M18" s="32">
        <f>SUM(Daily!M51,Daily!M268,Daily!M485,Daily!M702,Daily!M919)</f>
        <v>4714</v>
      </c>
      <c r="N18" s="3">
        <f>SUM(Daily!N51,Daily!N268,Daily!N485,Daily!N702,Daily!N919)</f>
        <v>7209</v>
      </c>
      <c r="O18" s="32">
        <f>SUM(Daily!O51,Daily!O268,Daily!O485,Daily!O702,Daily!O919)</f>
        <v>8644</v>
      </c>
      <c r="P18" s="3">
        <f>SUM(Daily!P51,Daily!P268,Daily!P485,Daily!P702,Daily!P919)</f>
        <v>4197</v>
      </c>
      <c r="Q18" s="32">
        <f>SUM(Daily!Q51,Daily!Q268,Daily!Q485,Daily!Q702,Daily!Q919)</f>
        <v>3778</v>
      </c>
      <c r="R18" s="3">
        <f>SUM(Daily!R51,Daily!R268,Daily!R485,Daily!R702,Daily!R919)</f>
        <v>6683</v>
      </c>
      <c r="S18" s="32">
        <f>SUM(Daily!S51,Daily!S268,Daily!S485,Daily!S702,Daily!S919)</f>
        <v>6004</v>
      </c>
      <c r="T18" s="3">
        <f>SUM(Daily!T51,Daily!T268,Daily!T485,Daily!T702,Daily!T919)</f>
        <v>1933</v>
      </c>
      <c r="U18" s="32">
        <f>SUM(Daily!U51,Daily!U268,Daily!U485,Daily!U702,Daily!U919)</f>
        <v>1207</v>
      </c>
      <c r="V18" s="3">
        <f>SUM(Daily!V51,Daily!V268,Daily!V485,Daily!V702,Daily!V919)</f>
        <v>6681</v>
      </c>
      <c r="W18" s="32">
        <f>SUM(Daily!W51,Daily!W268,Daily!W485,Daily!W702,Daily!W919)</f>
        <v>6749</v>
      </c>
      <c r="X18" s="3">
        <f>SUM(Daily!X51,Daily!X268,Daily!X485,Daily!X702,Daily!X919)</f>
        <v>5685</v>
      </c>
      <c r="Y18" s="32">
        <f>SUM(Daily!Y51,Daily!Y268,Daily!Y485,Daily!Y702,Daily!Y919)</f>
        <v>2656</v>
      </c>
      <c r="Z18" s="3">
        <f>SUM(Daily!Z51,Daily!Z268,Daily!Z485,Daily!Z702,Daily!Z919)</f>
        <v>14089</v>
      </c>
      <c r="AA18" s="32">
        <f>SUM(Daily!AA51,Daily!AA268,Daily!AA485,Daily!AA702,Daily!AA919)</f>
        <v>13864</v>
      </c>
      <c r="AB18" s="11">
        <f t="shared" si="0"/>
        <v>78378</v>
      </c>
      <c r="AC18" s="7">
        <f t="shared" si="0"/>
        <v>78757</v>
      </c>
    </row>
    <row r="19" spans="1:29">
      <c r="A19" s="96" t="s">
        <v>28</v>
      </c>
      <c r="B19" s="3">
        <f>SUM(Daily!B52,Daily!B269,Daily!B486,Daily!B703,Daily!B920)</f>
        <v>11005</v>
      </c>
      <c r="C19" s="32">
        <f>SUM(Daily!C52,Daily!C269,Daily!C486,Daily!C703,Daily!C920)</f>
        <v>10935</v>
      </c>
      <c r="D19" s="3">
        <f>SUM(Daily!D52,Daily!D269,Daily!D486,Daily!D703,Daily!D920)</f>
        <v>4899</v>
      </c>
      <c r="E19" s="32">
        <f>SUM(Daily!E52,Daily!E269,Daily!E486,Daily!E703,Daily!E920)</f>
        <v>4908</v>
      </c>
      <c r="F19" s="3">
        <f>SUM(Daily!F52,Daily!F269,Daily!F486,Daily!F703,Daily!F920)</f>
        <v>2603</v>
      </c>
      <c r="G19" s="32">
        <f>SUM(Daily!G52,Daily!G269,Daily!G486,Daily!G703,Daily!G920)</f>
        <v>1772</v>
      </c>
      <c r="H19" s="3">
        <f>SUM(Daily!H52,Daily!H269,Daily!H486,Daily!H703,Daily!H920)</f>
        <v>10034</v>
      </c>
      <c r="I19" s="32">
        <f>SUM(Daily!I52,Daily!I269,Daily!I486,Daily!I703,Daily!I920)</f>
        <v>13681</v>
      </c>
      <c r="J19" s="3">
        <f>SUM(Daily!J52,Daily!J269,Daily!J486,Daily!J703,Daily!J920)</f>
        <v>1300</v>
      </c>
      <c r="K19" s="32">
        <f>SUM(Daily!K52,Daily!K269,Daily!K486,Daily!K703,Daily!K920)</f>
        <v>1191</v>
      </c>
      <c r="L19" s="3">
        <f>SUM(Daily!L52,Daily!L269,Daily!L486,Daily!L703,Daily!L920)</f>
        <v>3012</v>
      </c>
      <c r="M19" s="32">
        <f>SUM(Daily!M52,Daily!M269,Daily!M486,Daily!M703,Daily!M920)</f>
        <v>4488</v>
      </c>
      <c r="N19" s="3">
        <f>SUM(Daily!N52,Daily!N269,Daily!N486,Daily!N703,Daily!N920)</f>
        <v>8267</v>
      </c>
      <c r="O19" s="32">
        <f>SUM(Daily!O52,Daily!O269,Daily!O486,Daily!O703,Daily!O920)</f>
        <v>8480</v>
      </c>
      <c r="P19" s="3">
        <f>SUM(Daily!P52,Daily!P269,Daily!P486,Daily!P703,Daily!P920)</f>
        <v>4536</v>
      </c>
      <c r="Q19" s="32">
        <f>SUM(Daily!Q52,Daily!Q269,Daily!Q486,Daily!Q703,Daily!Q920)</f>
        <v>4070</v>
      </c>
      <c r="R19" s="3">
        <f>SUM(Daily!R52,Daily!R269,Daily!R486,Daily!R703,Daily!R920)</f>
        <v>6591</v>
      </c>
      <c r="S19" s="32">
        <f>SUM(Daily!S52,Daily!S269,Daily!S486,Daily!S703,Daily!S920)</f>
        <v>6226</v>
      </c>
      <c r="T19" s="3">
        <f>SUM(Daily!T52,Daily!T269,Daily!T486,Daily!T703,Daily!T920)</f>
        <v>2400</v>
      </c>
      <c r="U19" s="32">
        <f>SUM(Daily!U52,Daily!U269,Daily!U486,Daily!U703,Daily!U920)</f>
        <v>1132</v>
      </c>
      <c r="V19" s="3">
        <f>SUM(Daily!V52,Daily!V269,Daily!V486,Daily!V703,Daily!V920)</f>
        <v>7815</v>
      </c>
      <c r="W19" s="32">
        <f>SUM(Daily!W52,Daily!W269,Daily!W486,Daily!W703,Daily!W920)</f>
        <v>6140</v>
      </c>
      <c r="X19" s="3">
        <f>SUM(Daily!X52,Daily!X269,Daily!X486,Daily!X703,Daily!X920)</f>
        <v>6418</v>
      </c>
      <c r="Y19" s="32">
        <f>SUM(Daily!Y52,Daily!Y269,Daily!Y486,Daily!Y703,Daily!Y920)</f>
        <v>2325</v>
      </c>
      <c r="Z19" s="3">
        <f>SUM(Daily!Z52,Daily!Z269,Daily!Z486,Daily!Z703,Daily!Z920)</f>
        <v>15226</v>
      </c>
      <c r="AA19" s="32">
        <f>SUM(Daily!AA52,Daily!AA269,Daily!AA486,Daily!AA703,Daily!AA920)</f>
        <v>14044</v>
      </c>
      <c r="AB19" s="11">
        <f t="shared" si="0"/>
        <v>84106</v>
      </c>
      <c r="AC19" s="7">
        <f t="shared" si="0"/>
        <v>79392</v>
      </c>
    </row>
    <row r="20" spans="1:29">
      <c r="A20" s="95" t="s">
        <v>29</v>
      </c>
      <c r="B20" s="3">
        <f>SUM(Daily!B53,Daily!B270,Daily!B487,Daily!B704,Daily!B921)</f>
        <v>11310</v>
      </c>
      <c r="C20" s="32">
        <f>SUM(Daily!C53,Daily!C270,Daily!C487,Daily!C704,Daily!C921)</f>
        <v>12885</v>
      </c>
      <c r="D20" s="3">
        <f>SUM(Daily!D53,Daily!D270,Daily!D487,Daily!D704,Daily!D921)</f>
        <v>5881</v>
      </c>
      <c r="E20" s="32">
        <f>SUM(Daily!E53,Daily!E270,Daily!E487,Daily!E704,Daily!E921)</f>
        <v>5375</v>
      </c>
      <c r="F20" s="3">
        <f>SUM(Daily!F53,Daily!F270,Daily!F487,Daily!F704,Daily!F921)</f>
        <v>3065</v>
      </c>
      <c r="G20" s="32">
        <f>SUM(Daily!G53,Daily!G270,Daily!G487,Daily!G704,Daily!G921)</f>
        <v>1913</v>
      </c>
      <c r="H20" s="3">
        <f>SUM(Daily!H53,Daily!H270,Daily!H487,Daily!H704,Daily!H921)</f>
        <v>10883</v>
      </c>
      <c r="I20" s="32">
        <f>SUM(Daily!I53,Daily!I270,Daily!I487,Daily!I704,Daily!I921)</f>
        <v>15133</v>
      </c>
      <c r="J20" s="3">
        <f>SUM(Daily!J53,Daily!J270,Daily!J487,Daily!J704,Daily!J921)</f>
        <v>1704</v>
      </c>
      <c r="K20" s="32">
        <f>SUM(Daily!K53,Daily!K270,Daily!K487,Daily!K704,Daily!K921)</f>
        <v>1134</v>
      </c>
      <c r="L20" s="3">
        <f>SUM(Daily!L53,Daily!L270,Daily!L487,Daily!L704,Daily!L921)</f>
        <v>3579</v>
      </c>
      <c r="M20" s="32">
        <f>SUM(Daily!M53,Daily!M270,Daily!M487,Daily!M704,Daily!M921)</f>
        <v>4242</v>
      </c>
      <c r="N20" s="3">
        <f>SUM(Daily!N53,Daily!N270,Daily!N487,Daily!N704,Daily!N921)</f>
        <v>9072</v>
      </c>
      <c r="O20" s="32">
        <f>SUM(Daily!O53,Daily!O270,Daily!O487,Daily!O704,Daily!O921)</f>
        <v>8530</v>
      </c>
      <c r="P20" s="3">
        <f>SUM(Daily!P53,Daily!P270,Daily!P487,Daily!P704,Daily!P921)</f>
        <v>4600</v>
      </c>
      <c r="Q20" s="32">
        <f>SUM(Daily!Q53,Daily!Q270,Daily!Q487,Daily!Q704,Daily!Q921)</f>
        <v>4097</v>
      </c>
      <c r="R20" s="3">
        <f>SUM(Daily!R53,Daily!R270,Daily!R487,Daily!R704,Daily!R921)</f>
        <v>7241</v>
      </c>
      <c r="S20" s="32">
        <f>SUM(Daily!S53,Daily!S270,Daily!S487,Daily!S704,Daily!S921)</f>
        <v>7175</v>
      </c>
      <c r="T20" s="3">
        <f>SUM(Daily!T53,Daily!T270,Daily!T487,Daily!T704,Daily!T921)</f>
        <v>3119</v>
      </c>
      <c r="U20" s="32">
        <f>SUM(Daily!U53,Daily!U270,Daily!U487,Daily!U704,Daily!U921)</f>
        <v>1141</v>
      </c>
      <c r="V20" s="3">
        <f>SUM(Daily!V53,Daily!V270,Daily!V487,Daily!V704,Daily!V921)</f>
        <v>9680</v>
      </c>
      <c r="W20" s="32">
        <f>SUM(Daily!W53,Daily!W270,Daily!W487,Daily!W704,Daily!W921)</f>
        <v>5949</v>
      </c>
      <c r="X20" s="3">
        <f>SUM(Daily!X53,Daily!X270,Daily!X487,Daily!X704,Daily!X921)</f>
        <v>8138</v>
      </c>
      <c r="Y20" s="32">
        <f>SUM(Daily!Y53,Daily!Y270,Daily!Y487,Daily!Y704,Daily!Y921)</f>
        <v>2358</v>
      </c>
      <c r="Z20" s="3">
        <f>SUM(Daily!Z53,Daily!Z270,Daily!Z487,Daily!Z704,Daily!Z921)</f>
        <v>18080</v>
      </c>
      <c r="AA20" s="32">
        <f>SUM(Daily!AA53,Daily!AA270,Daily!AA487,Daily!AA704,Daily!AA921)</f>
        <v>15871</v>
      </c>
      <c r="AB20" s="11">
        <f t="shared" si="0"/>
        <v>96352</v>
      </c>
      <c r="AC20" s="7">
        <f t="shared" si="0"/>
        <v>85803</v>
      </c>
    </row>
    <row r="21" spans="1:29">
      <c r="A21" s="96" t="s">
        <v>30</v>
      </c>
      <c r="B21" s="3">
        <f>SUM(Daily!B54,Daily!B271,Daily!B488,Daily!B705,Daily!B922)</f>
        <v>12005</v>
      </c>
      <c r="C21" s="32">
        <f>SUM(Daily!C54,Daily!C271,Daily!C488,Daily!C705,Daily!C922)</f>
        <v>14653</v>
      </c>
      <c r="D21" s="3">
        <f>SUM(Daily!D54,Daily!D271,Daily!D488,Daily!D705,Daily!D922)</f>
        <v>6109</v>
      </c>
      <c r="E21" s="32">
        <f>SUM(Daily!E54,Daily!E271,Daily!E488,Daily!E705,Daily!E922)</f>
        <v>6786</v>
      </c>
      <c r="F21" s="3">
        <f>SUM(Daily!F54,Daily!F271,Daily!F488,Daily!F705,Daily!F922)</f>
        <v>3485</v>
      </c>
      <c r="G21" s="32">
        <f>SUM(Daily!G54,Daily!G271,Daily!G488,Daily!G705,Daily!G922)</f>
        <v>2695</v>
      </c>
      <c r="H21" s="3">
        <f>SUM(Daily!H54,Daily!H271,Daily!H488,Daily!H705,Daily!H922)</f>
        <v>11047</v>
      </c>
      <c r="I21" s="32">
        <f>SUM(Daily!I54,Daily!I271,Daily!I488,Daily!I705,Daily!I922)</f>
        <v>18557</v>
      </c>
      <c r="J21" s="3">
        <f>SUM(Daily!J54,Daily!J271,Daily!J488,Daily!J705,Daily!J922)</f>
        <v>1905</v>
      </c>
      <c r="K21" s="32">
        <f>SUM(Daily!K54,Daily!K271,Daily!K488,Daily!K705,Daily!K922)</f>
        <v>1235</v>
      </c>
      <c r="L21" s="3">
        <f>SUM(Daily!L54,Daily!L271,Daily!L488,Daily!L705,Daily!L922)</f>
        <v>3771</v>
      </c>
      <c r="M21" s="32">
        <f>SUM(Daily!M54,Daily!M271,Daily!M488,Daily!M705,Daily!M922)</f>
        <v>4380</v>
      </c>
      <c r="N21" s="3">
        <f>SUM(Daily!N54,Daily!N271,Daily!N488,Daily!N705,Daily!N922)</f>
        <v>9174</v>
      </c>
      <c r="O21" s="32">
        <f>SUM(Daily!O54,Daily!O271,Daily!O488,Daily!O705,Daily!O922)</f>
        <v>9883</v>
      </c>
      <c r="P21" s="3">
        <f>SUM(Daily!P54,Daily!P271,Daily!P488,Daily!P705,Daily!P922)</f>
        <v>4945</v>
      </c>
      <c r="Q21" s="32">
        <f>SUM(Daily!Q54,Daily!Q271,Daily!Q488,Daily!Q705,Daily!Q922)</f>
        <v>4510</v>
      </c>
      <c r="R21" s="3">
        <f>SUM(Daily!R54,Daily!R271,Daily!R488,Daily!R705,Daily!R922)</f>
        <v>6837</v>
      </c>
      <c r="S21" s="32">
        <f>SUM(Daily!S54,Daily!S271,Daily!S488,Daily!S705,Daily!S922)</f>
        <v>7867</v>
      </c>
      <c r="T21" s="3">
        <f>SUM(Daily!T54,Daily!T271,Daily!T488,Daily!T705,Daily!T922)</f>
        <v>2553</v>
      </c>
      <c r="U21" s="32">
        <f>SUM(Daily!U54,Daily!U271,Daily!U488,Daily!U705,Daily!U922)</f>
        <v>1316</v>
      </c>
      <c r="V21" s="3">
        <f>SUM(Daily!V54,Daily!V271,Daily!V488,Daily!V705,Daily!V922)</f>
        <v>8381</v>
      </c>
      <c r="W21" s="32">
        <f>SUM(Daily!W54,Daily!W271,Daily!W488,Daily!W705,Daily!W922)</f>
        <v>5552</v>
      </c>
      <c r="X21" s="3">
        <f>SUM(Daily!X54,Daily!X271,Daily!X488,Daily!X705,Daily!X922)</f>
        <v>8644</v>
      </c>
      <c r="Y21" s="32">
        <f>SUM(Daily!Y54,Daily!Y271,Daily!Y488,Daily!Y705,Daily!Y922)</f>
        <v>2540</v>
      </c>
      <c r="Z21" s="3">
        <f>SUM(Daily!Z54,Daily!Z271,Daily!Z488,Daily!Z705,Daily!Z922)</f>
        <v>18278</v>
      </c>
      <c r="AA21" s="32">
        <f>SUM(Daily!AA54,Daily!AA271,Daily!AA488,Daily!AA705,Daily!AA922)</f>
        <v>17235</v>
      </c>
      <c r="AB21" s="11">
        <f t="shared" si="0"/>
        <v>97134</v>
      </c>
      <c r="AC21" s="7">
        <f t="shared" si="0"/>
        <v>97209</v>
      </c>
    </row>
    <row r="22" spans="1:29">
      <c r="A22" s="95" t="s">
        <v>31</v>
      </c>
      <c r="B22" s="3">
        <f>SUM(Daily!B55,Daily!B272,Daily!B489,Daily!B706,Daily!B923)</f>
        <v>11950</v>
      </c>
      <c r="C22" s="32">
        <f>SUM(Daily!C55,Daily!C272,Daily!C489,Daily!C706,Daily!C923)</f>
        <v>14600</v>
      </c>
      <c r="D22" s="3">
        <f>SUM(Daily!D55,Daily!D272,Daily!D489,Daily!D706,Daily!D923)</f>
        <v>4871</v>
      </c>
      <c r="E22" s="32">
        <f>SUM(Daily!E55,Daily!E272,Daily!E489,Daily!E706,Daily!E923)</f>
        <v>6676</v>
      </c>
      <c r="F22" s="3">
        <f>SUM(Daily!F55,Daily!F272,Daily!F489,Daily!F706,Daily!F923)</f>
        <v>2949</v>
      </c>
      <c r="G22" s="32">
        <f>SUM(Daily!G55,Daily!G272,Daily!G489,Daily!G706,Daily!G923)</f>
        <v>2350</v>
      </c>
      <c r="H22" s="3">
        <f>SUM(Daily!H55,Daily!H272,Daily!H489,Daily!H706,Daily!H923)</f>
        <v>10324</v>
      </c>
      <c r="I22" s="32">
        <f>SUM(Daily!I55,Daily!I272,Daily!I489,Daily!I706,Daily!I923)</f>
        <v>16827</v>
      </c>
      <c r="J22" s="3">
        <f>SUM(Daily!J55,Daily!J272,Daily!J489,Daily!J706,Daily!J923)</f>
        <v>1677</v>
      </c>
      <c r="K22" s="32">
        <f>SUM(Daily!K55,Daily!K272,Daily!K489,Daily!K706,Daily!K923)</f>
        <v>1025</v>
      </c>
      <c r="L22" s="3">
        <f>SUM(Daily!L55,Daily!L272,Daily!L489,Daily!L706,Daily!L923)</f>
        <v>3431</v>
      </c>
      <c r="M22" s="32">
        <f>SUM(Daily!M55,Daily!M272,Daily!M489,Daily!M706,Daily!M923)</f>
        <v>3904</v>
      </c>
      <c r="N22" s="3">
        <f>SUM(Daily!N55,Daily!N272,Daily!N489,Daily!N706,Daily!N923)</f>
        <v>8320</v>
      </c>
      <c r="O22" s="32">
        <f>SUM(Daily!O55,Daily!O272,Daily!O489,Daily!O706,Daily!O923)</f>
        <v>8804</v>
      </c>
      <c r="P22" s="3">
        <f>SUM(Daily!P55,Daily!P272,Daily!P489,Daily!P706,Daily!P923)</f>
        <v>4268</v>
      </c>
      <c r="Q22" s="32">
        <f>SUM(Daily!Q55,Daily!Q272,Daily!Q489,Daily!Q706,Daily!Q923)</f>
        <v>5016</v>
      </c>
      <c r="R22" s="3">
        <f>SUM(Daily!R55,Daily!R272,Daily!R489,Daily!R706,Daily!R923)</f>
        <v>6165</v>
      </c>
      <c r="S22" s="32">
        <f>SUM(Daily!S55,Daily!S272,Daily!S489,Daily!S706,Daily!S923)</f>
        <v>8002</v>
      </c>
      <c r="T22" s="3">
        <f>SUM(Daily!T55,Daily!T272,Daily!T489,Daily!T706,Daily!T923)</f>
        <v>1981</v>
      </c>
      <c r="U22" s="32">
        <f>SUM(Daily!U55,Daily!U272,Daily!U489,Daily!U706,Daily!U923)</f>
        <v>1321</v>
      </c>
      <c r="V22" s="3">
        <f>SUM(Daily!V55,Daily!V272,Daily!V489,Daily!V706,Daily!V923)</f>
        <v>8058</v>
      </c>
      <c r="W22" s="32">
        <f>SUM(Daily!W55,Daily!W272,Daily!W489,Daily!W706,Daily!W923)</f>
        <v>5930</v>
      </c>
      <c r="X22" s="3">
        <f>SUM(Daily!X55,Daily!X272,Daily!X489,Daily!X706,Daily!X923)</f>
        <v>7554</v>
      </c>
      <c r="Y22" s="32">
        <f>SUM(Daily!Y55,Daily!Y272,Daily!Y489,Daily!Y706,Daily!Y923)</f>
        <v>2715</v>
      </c>
      <c r="Z22" s="3">
        <f>SUM(Daily!Z55,Daily!Z272,Daily!Z489,Daily!Z706,Daily!Z923)</f>
        <v>16009</v>
      </c>
      <c r="AA22" s="32">
        <f>SUM(Daily!AA55,Daily!AA272,Daily!AA489,Daily!AA706,Daily!AA923)</f>
        <v>17827</v>
      </c>
      <c r="AB22" s="11">
        <f t="shared" si="0"/>
        <v>87557</v>
      </c>
      <c r="AC22" s="7">
        <f t="shared" si="0"/>
        <v>94997</v>
      </c>
    </row>
    <row r="23" spans="1:29">
      <c r="A23" s="96" t="s">
        <v>32</v>
      </c>
      <c r="B23" s="3">
        <f>SUM(Daily!B56,Daily!B273,Daily!B490,Daily!B707,Daily!B924)</f>
        <v>11022</v>
      </c>
      <c r="C23" s="32">
        <f>SUM(Daily!C56,Daily!C273,Daily!C490,Daily!C707,Daily!C924)</f>
        <v>12798</v>
      </c>
      <c r="D23" s="3">
        <f>SUM(Daily!D56,Daily!D273,Daily!D490,Daily!D707,Daily!D924)</f>
        <v>3629</v>
      </c>
      <c r="E23" s="32">
        <f>SUM(Daily!E56,Daily!E273,Daily!E490,Daily!E707,Daily!E924)</f>
        <v>5871</v>
      </c>
      <c r="F23" s="3">
        <f>SUM(Daily!F56,Daily!F273,Daily!F490,Daily!F707,Daily!F924)</f>
        <v>2004</v>
      </c>
      <c r="G23" s="32">
        <f>SUM(Daily!G56,Daily!G273,Daily!G490,Daily!G707,Daily!G924)</f>
        <v>2084</v>
      </c>
      <c r="H23" s="3">
        <f>SUM(Daily!H56,Daily!H273,Daily!H490,Daily!H707,Daily!H924)</f>
        <v>8935</v>
      </c>
      <c r="I23" s="32">
        <f>SUM(Daily!I56,Daily!I273,Daily!I490,Daily!I707,Daily!I924)</f>
        <v>14616</v>
      </c>
      <c r="J23" s="3">
        <f>SUM(Daily!J56,Daily!J273,Daily!J490,Daily!J707,Daily!J924)</f>
        <v>1119</v>
      </c>
      <c r="K23" s="32">
        <f>SUM(Daily!K56,Daily!K273,Daily!K490,Daily!K707,Daily!K924)</f>
        <v>793</v>
      </c>
      <c r="L23" s="3">
        <f>SUM(Daily!L56,Daily!L273,Daily!L490,Daily!L707,Daily!L924)</f>
        <v>2569</v>
      </c>
      <c r="M23" s="32">
        <f>SUM(Daily!M56,Daily!M273,Daily!M490,Daily!M707,Daily!M924)</f>
        <v>3080</v>
      </c>
      <c r="N23" s="3">
        <f>SUM(Daily!N56,Daily!N273,Daily!N490,Daily!N707,Daily!N924)</f>
        <v>6679</v>
      </c>
      <c r="O23" s="32">
        <f>SUM(Daily!O56,Daily!O273,Daily!O490,Daily!O707,Daily!O924)</f>
        <v>7722</v>
      </c>
      <c r="P23" s="3">
        <f>SUM(Daily!P56,Daily!P273,Daily!P490,Daily!P707,Daily!P924)</f>
        <v>3313</v>
      </c>
      <c r="Q23" s="32">
        <f>SUM(Daily!Q56,Daily!Q273,Daily!Q490,Daily!Q707,Daily!Q924)</f>
        <v>4695</v>
      </c>
      <c r="R23" s="3">
        <f>SUM(Daily!R56,Daily!R273,Daily!R490,Daily!R707,Daily!R924)</f>
        <v>4635</v>
      </c>
      <c r="S23" s="32">
        <f>SUM(Daily!S56,Daily!S273,Daily!S490,Daily!S707,Daily!S924)</f>
        <v>7474</v>
      </c>
      <c r="T23" s="3">
        <f>SUM(Daily!T56,Daily!T273,Daily!T490,Daily!T707,Daily!T924)</f>
        <v>1291</v>
      </c>
      <c r="U23" s="32">
        <f>SUM(Daily!U56,Daily!U273,Daily!U490,Daily!U707,Daily!U924)</f>
        <v>1227</v>
      </c>
      <c r="V23" s="3">
        <f>SUM(Daily!V56,Daily!V273,Daily!V490,Daily!V707,Daily!V924)</f>
        <v>7618</v>
      </c>
      <c r="W23" s="32">
        <f>SUM(Daily!W56,Daily!W273,Daily!W490,Daily!W707,Daily!W924)</f>
        <v>4767</v>
      </c>
      <c r="X23" s="3">
        <f>SUM(Daily!X56,Daily!X273,Daily!X490,Daily!X707,Daily!X924)</f>
        <v>5694</v>
      </c>
      <c r="Y23" s="32">
        <f>SUM(Daily!Y56,Daily!Y273,Daily!Y490,Daily!Y707,Daily!Y924)</f>
        <v>2517</v>
      </c>
      <c r="Z23" s="3">
        <f>SUM(Daily!Z56,Daily!Z273,Daily!Z490,Daily!Z707,Daily!Z924)</f>
        <v>13019</v>
      </c>
      <c r="AA23" s="32">
        <f>SUM(Daily!AA56,Daily!AA273,Daily!AA490,Daily!AA707,Daily!AA924)</f>
        <v>14869</v>
      </c>
      <c r="AB23" s="11">
        <f t="shared" si="0"/>
        <v>71527</v>
      </c>
      <c r="AC23" s="7">
        <f t="shared" si="0"/>
        <v>82513</v>
      </c>
    </row>
    <row r="24" spans="1:29">
      <c r="A24" s="95" t="s">
        <v>33</v>
      </c>
      <c r="B24" s="3">
        <f>SUM(Daily!B57,Daily!B274,Daily!B491,Daily!B708,Daily!B925)</f>
        <v>9204</v>
      </c>
      <c r="C24" s="32">
        <f>SUM(Daily!C57,Daily!C274,Daily!C491,Daily!C708,Daily!C925)</f>
        <v>9932</v>
      </c>
      <c r="D24" s="3">
        <f>SUM(Daily!D57,Daily!D274,Daily!D491,Daily!D708,Daily!D925)</f>
        <v>2817</v>
      </c>
      <c r="E24" s="32">
        <f>SUM(Daily!E57,Daily!E274,Daily!E491,Daily!E708,Daily!E925)</f>
        <v>4525</v>
      </c>
      <c r="F24" s="3">
        <f>SUM(Daily!F57,Daily!F274,Daily!F491,Daily!F708,Daily!F925)</f>
        <v>1582</v>
      </c>
      <c r="G24" s="32">
        <f>SUM(Daily!G57,Daily!G274,Daily!G491,Daily!G708,Daily!G925)</f>
        <v>1674</v>
      </c>
      <c r="H24" s="3">
        <f>SUM(Daily!H57,Daily!H274,Daily!H491,Daily!H708,Daily!H925)</f>
        <v>6909</v>
      </c>
      <c r="I24" s="32">
        <f>SUM(Daily!I57,Daily!I274,Daily!I491,Daily!I708,Daily!I925)</f>
        <v>11273</v>
      </c>
      <c r="J24" s="3">
        <f>SUM(Daily!J57,Daily!J274,Daily!J491,Daily!J708,Daily!J925)</f>
        <v>845</v>
      </c>
      <c r="K24" s="32">
        <f>SUM(Daily!K57,Daily!K274,Daily!K491,Daily!K708,Daily!K925)</f>
        <v>637</v>
      </c>
      <c r="L24" s="3">
        <f>SUM(Daily!L57,Daily!L274,Daily!L491,Daily!L708,Daily!L925)</f>
        <v>2086</v>
      </c>
      <c r="M24" s="32">
        <f>SUM(Daily!M57,Daily!M274,Daily!M491,Daily!M708,Daily!M925)</f>
        <v>2367</v>
      </c>
      <c r="N24" s="3">
        <f>SUM(Daily!N57,Daily!N274,Daily!N491,Daily!N708,Daily!N925)</f>
        <v>5718</v>
      </c>
      <c r="O24" s="32">
        <f>SUM(Daily!O57,Daily!O274,Daily!O491,Daily!O708,Daily!O925)</f>
        <v>6047</v>
      </c>
      <c r="P24" s="3">
        <f>SUM(Daily!P57,Daily!P274,Daily!P491,Daily!P708,Daily!P925)</f>
        <v>2349</v>
      </c>
      <c r="Q24" s="32">
        <f>SUM(Daily!Q57,Daily!Q274,Daily!Q491,Daily!Q708,Daily!Q925)</f>
        <v>4151</v>
      </c>
      <c r="R24" s="3">
        <f>SUM(Daily!R57,Daily!R274,Daily!R491,Daily!R708,Daily!R925)</f>
        <v>3730</v>
      </c>
      <c r="S24" s="32">
        <f>SUM(Daily!S57,Daily!S274,Daily!S491,Daily!S708,Daily!S925)</f>
        <v>5921</v>
      </c>
      <c r="T24" s="3">
        <f>SUM(Daily!T57,Daily!T274,Daily!T491,Daily!T708,Daily!T925)</f>
        <v>992</v>
      </c>
      <c r="U24" s="32">
        <f>SUM(Daily!U57,Daily!U274,Daily!U491,Daily!U708,Daily!U925)</f>
        <v>1067</v>
      </c>
      <c r="V24" s="3">
        <f>SUM(Daily!V57,Daily!V274,Daily!V491,Daily!V708,Daily!V925)</f>
        <v>6323</v>
      </c>
      <c r="W24" s="32">
        <f>SUM(Daily!W57,Daily!W274,Daily!W491,Daily!W708,Daily!W925)</f>
        <v>3660</v>
      </c>
      <c r="X24" s="3">
        <f>SUM(Daily!X57,Daily!X274,Daily!X491,Daily!X708,Daily!X925)</f>
        <v>4083</v>
      </c>
      <c r="Y24" s="32">
        <f>SUM(Daily!Y57,Daily!Y274,Daily!Y491,Daily!Y708,Daily!Y925)</f>
        <v>2267</v>
      </c>
      <c r="Z24" s="3">
        <f>SUM(Daily!Z57,Daily!Z274,Daily!Z491,Daily!Z708,Daily!Z925)</f>
        <v>10282</v>
      </c>
      <c r="AA24" s="32">
        <f>SUM(Daily!AA57,Daily!AA274,Daily!AA491,Daily!AA708,Daily!AA925)</f>
        <v>12302</v>
      </c>
      <c r="AB24" s="11">
        <f t="shared" si="0"/>
        <v>56920</v>
      </c>
      <c r="AC24" s="7">
        <f t="shared" si="0"/>
        <v>65823</v>
      </c>
    </row>
    <row r="25" spans="1:29">
      <c r="A25" s="96" t="s">
        <v>34</v>
      </c>
      <c r="B25" s="3">
        <f>SUM(Daily!B58,Daily!B275,Daily!B492,Daily!B709,Daily!B926)</f>
        <v>1663</v>
      </c>
      <c r="C25" s="32">
        <f>SUM(Daily!C58,Daily!C275,Daily!C492,Daily!C709,Daily!C926)</f>
        <v>6338</v>
      </c>
      <c r="D25" s="3">
        <f>SUM(Daily!D58,Daily!D275,Daily!D492,Daily!D709,Daily!D926)</f>
        <v>682</v>
      </c>
      <c r="E25" s="32">
        <f>SUM(Daily!E58,Daily!E275,Daily!E492,Daily!E709,Daily!E926)</f>
        <v>3091</v>
      </c>
      <c r="F25" s="3">
        <f>SUM(Daily!F58,Daily!F275,Daily!F492,Daily!F709,Daily!F926)</f>
        <v>408</v>
      </c>
      <c r="G25" s="32">
        <f>SUM(Daily!G58,Daily!G275,Daily!G492,Daily!G709,Daily!G926)</f>
        <v>1193</v>
      </c>
      <c r="H25" s="3">
        <f>SUM(Daily!H58,Daily!H275,Daily!H492,Daily!H709,Daily!H926)</f>
        <v>2379</v>
      </c>
      <c r="I25" s="32">
        <f>SUM(Daily!I58,Daily!I275,Daily!I492,Daily!I709,Daily!I926)</f>
        <v>8174</v>
      </c>
      <c r="J25" s="3">
        <f>SUM(Daily!J58,Daily!J275,Daily!J492,Daily!J709,Daily!J926)</f>
        <v>511</v>
      </c>
      <c r="K25" s="32">
        <f>SUM(Daily!K58,Daily!K275,Daily!K492,Daily!K709,Daily!K926)</f>
        <v>426</v>
      </c>
      <c r="L25" s="3">
        <f>SUM(Daily!L58,Daily!L275,Daily!L492,Daily!L709,Daily!L926)</f>
        <v>1099</v>
      </c>
      <c r="M25" s="32">
        <f>SUM(Daily!M58,Daily!M275,Daily!M492,Daily!M709,Daily!M926)</f>
        <v>1353</v>
      </c>
      <c r="N25" s="3">
        <f>SUM(Daily!N58,Daily!N275,Daily!N492,Daily!N709,Daily!N926)</f>
        <v>3120</v>
      </c>
      <c r="O25" s="32">
        <f>SUM(Daily!O58,Daily!O275,Daily!O492,Daily!O709,Daily!O926)</f>
        <v>4274</v>
      </c>
      <c r="P25" s="3">
        <f>SUM(Daily!P58,Daily!P275,Daily!P492,Daily!P709,Daily!P926)</f>
        <v>1688</v>
      </c>
      <c r="Q25" s="32">
        <f>SUM(Daily!Q58,Daily!Q275,Daily!Q492,Daily!Q709,Daily!Q926)</f>
        <v>2916</v>
      </c>
      <c r="R25" s="3">
        <f>SUM(Daily!R58,Daily!R275,Daily!R492,Daily!R709,Daily!R926)</f>
        <v>2162</v>
      </c>
      <c r="S25" s="32">
        <f>SUM(Daily!S58,Daily!S275,Daily!S492,Daily!S709,Daily!S926)</f>
        <v>3545</v>
      </c>
      <c r="T25" s="3">
        <f>SUM(Daily!T58,Daily!T275,Daily!T492,Daily!T709,Daily!T926)</f>
        <v>716</v>
      </c>
      <c r="U25" s="32">
        <f>SUM(Daily!U58,Daily!U275,Daily!U492,Daily!U709,Daily!U926)</f>
        <v>715</v>
      </c>
      <c r="V25" s="3">
        <f>SUM(Daily!V58,Daily!V275,Daily!V492,Daily!V709,Daily!V926)</f>
        <v>5605</v>
      </c>
      <c r="W25" s="32">
        <f>SUM(Daily!W58,Daily!W275,Daily!W492,Daily!W709,Daily!W926)</f>
        <v>2522</v>
      </c>
      <c r="X25" s="3">
        <f>SUM(Daily!X58,Daily!X275,Daily!X492,Daily!X709,Daily!X926)</f>
        <v>2547</v>
      </c>
      <c r="Y25" s="32">
        <f>SUM(Daily!Y58,Daily!Y275,Daily!Y492,Daily!Y709,Daily!Y926)</f>
        <v>1756</v>
      </c>
      <c r="Z25" s="3">
        <f>SUM(Daily!Z58,Daily!Z275,Daily!Z492,Daily!Z709,Daily!Z926)</f>
        <v>7060</v>
      </c>
      <c r="AA25" s="32">
        <f>SUM(Daily!AA58,Daily!AA275,Daily!AA492,Daily!AA709,Daily!AA926)</f>
        <v>9122</v>
      </c>
      <c r="AB25" s="11">
        <f t="shared" si="0"/>
        <v>29640</v>
      </c>
      <c r="AC25" s="7">
        <f t="shared" si="0"/>
        <v>45425</v>
      </c>
    </row>
    <row r="26" spans="1:29">
      <c r="A26" s="95" t="s">
        <v>35</v>
      </c>
      <c r="B26" s="3">
        <f>SUM(Daily!B59,Daily!B276,Daily!B493,Daily!B710,Daily!B927)</f>
        <v>0</v>
      </c>
      <c r="C26" s="32">
        <f>SUM(Daily!C59,Daily!C276,Daily!C493,Daily!C710,Daily!C927)</f>
        <v>4061</v>
      </c>
      <c r="D26" s="3">
        <f>SUM(Daily!D59,Daily!D276,Daily!D493,Daily!D710,Daily!D927)</f>
        <v>18</v>
      </c>
      <c r="E26" s="32">
        <f>SUM(Daily!E59,Daily!E276,Daily!E493,Daily!E710,Daily!E927)</f>
        <v>1710</v>
      </c>
      <c r="F26" s="3">
        <f>SUM(Daily!F59,Daily!F276,Daily!F493,Daily!F710,Daily!F927)</f>
        <v>19</v>
      </c>
      <c r="G26" s="32">
        <f>SUM(Daily!G59,Daily!G276,Daily!G493,Daily!G710,Daily!G927)</f>
        <v>541</v>
      </c>
      <c r="H26" s="3">
        <f>SUM(Daily!H59,Daily!H276,Daily!H493,Daily!H710,Daily!H927)</f>
        <v>115</v>
      </c>
      <c r="I26" s="32">
        <f>SUM(Daily!I59,Daily!I276,Daily!I493,Daily!I710,Daily!I927)</f>
        <v>3669</v>
      </c>
      <c r="J26" s="3">
        <f>SUM(Daily!J59,Daily!J276,Daily!J493,Daily!J710,Daily!J927)</f>
        <v>177</v>
      </c>
      <c r="K26" s="32">
        <f>SUM(Daily!K59,Daily!K276,Daily!K493,Daily!K710,Daily!K927)</f>
        <v>177</v>
      </c>
      <c r="L26" s="3">
        <f>SUM(Daily!L59,Daily!L276,Daily!L493,Daily!L710,Daily!L927)</f>
        <v>227</v>
      </c>
      <c r="M26" s="32">
        <f>SUM(Daily!M59,Daily!M276,Daily!M493,Daily!M710,Daily!M927)</f>
        <v>182</v>
      </c>
      <c r="N26" s="3">
        <f>SUM(Daily!N59,Daily!N276,Daily!N493,Daily!N710,Daily!N927)</f>
        <v>770</v>
      </c>
      <c r="O26" s="32">
        <f>SUM(Daily!O59,Daily!O276,Daily!O493,Daily!O710,Daily!O927)</f>
        <v>596</v>
      </c>
      <c r="P26" s="3">
        <f>SUM(Daily!P59,Daily!P276,Daily!P493,Daily!P710,Daily!P927)</f>
        <v>253</v>
      </c>
      <c r="Q26" s="32">
        <f>SUM(Daily!Q59,Daily!Q276,Daily!Q493,Daily!Q710,Daily!Q927)</f>
        <v>341</v>
      </c>
      <c r="R26" s="3">
        <f>SUM(Daily!R59,Daily!R276,Daily!R493,Daily!R710,Daily!R927)</f>
        <v>363</v>
      </c>
      <c r="S26" s="32">
        <f>SUM(Daily!S59,Daily!S276,Daily!S493,Daily!S710,Daily!S927)</f>
        <v>303</v>
      </c>
      <c r="T26" s="3">
        <f>SUM(Daily!T59,Daily!T276,Daily!T493,Daily!T710,Daily!T927)</f>
        <v>82</v>
      </c>
      <c r="U26" s="32">
        <f>SUM(Daily!U59,Daily!U276,Daily!U493,Daily!U710,Daily!U927)</f>
        <v>16</v>
      </c>
      <c r="V26" s="3">
        <f>SUM(Daily!V59,Daily!V276,Daily!V493,Daily!V710,Daily!V927)</f>
        <v>498</v>
      </c>
      <c r="W26" s="32">
        <f>SUM(Daily!W59,Daily!W276,Daily!W493,Daily!W710,Daily!W927)</f>
        <v>52</v>
      </c>
      <c r="X26" s="3">
        <f>SUM(Daily!X59,Daily!X276,Daily!X493,Daily!X710,Daily!X927)</f>
        <v>268</v>
      </c>
      <c r="Y26" s="32">
        <f>SUM(Daily!Y59,Daily!Y276,Daily!Y493,Daily!Y710,Daily!Y927)</f>
        <v>28</v>
      </c>
      <c r="Z26" s="3">
        <f>SUM(Daily!Z59,Daily!Z276,Daily!Z493,Daily!Z710,Daily!Z927)</f>
        <v>54</v>
      </c>
      <c r="AA26" s="32">
        <f>SUM(Daily!AA59,Daily!AA276,Daily!AA493,Daily!AA710,Daily!AA927)</f>
        <v>812</v>
      </c>
      <c r="AB26" s="11">
        <f t="shared" si="0"/>
        <v>2844</v>
      </c>
      <c r="AC26" s="7">
        <f t="shared" si="0"/>
        <v>12488</v>
      </c>
    </row>
    <row r="27" spans="1:29">
      <c r="A27" s="96" t="s">
        <v>36</v>
      </c>
      <c r="B27" s="3">
        <f>SUM(Daily!B60,Daily!B277,Daily!B494,Daily!B711,Daily!B928)</f>
        <v>0</v>
      </c>
      <c r="C27" s="32">
        <f>SUM(Daily!C60,Daily!C277,Daily!C494,Daily!C711,Daily!C928)</f>
        <v>0</v>
      </c>
      <c r="D27" s="3">
        <f>SUM(Daily!D60,Daily!D277,Daily!D494,Daily!D711,Daily!D928)</f>
        <v>0</v>
      </c>
      <c r="E27" s="32">
        <f>SUM(Daily!E60,Daily!E277,Daily!E494,Daily!E711,Daily!E928)</f>
        <v>0</v>
      </c>
      <c r="F27" s="3">
        <f>SUM(Daily!F60,Daily!F277,Daily!F494,Daily!F711,Daily!F928)</f>
        <v>0</v>
      </c>
      <c r="G27" s="32">
        <f>SUM(Daily!G60,Daily!G277,Daily!G494,Daily!G711,Daily!G928)</f>
        <v>0</v>
      </c>
      <c r="H27" s="3">
        <f>SUM(Daily!H60,Daily!H277,Daily!H494,Daily!H711,Daily!H928)</f>
        <v>0</v>
      </c>
      <c r="I27" s="32">
        <f>SUM(Daily!I60,Daily!I277,Daily!I494,Daily!I711,Daily!I928)</f>
        <v>0</v>
      </c>
      <c r="J27" s="3">
        <f>SUM(Daily!J60,Daily!J277,Daily!J494,Daily!J711,Daily!J928)</f>
        <v>0</v>
      </c>
      <c r="K27" s="32">
        <f>SUM(Daily!K60,Daily!K277,Daily!K494,Daily!K711,Daily!K928)</f>
        <v>0</v>
      </c>
      <c r="L27" s="3">
        <f>SUM(Daily!L60,Daily!L277,Daily!L494,Daily!L711,Daily!L928)</f>
        <v>0</v>
      </c>
      <c r="M27" s="32">
        <f>SUM(Daily!M60,Daily!M277,Daily!M494,Daily!M711,Daily!M928)</f>
        <v>6</v>
      </c>
      <c r="N27" s="3">
        <f>SUM(Daily!N60,Daily!N277,Daily!N494,Daily!N711,Daily!N928)</f>
        <v>0</v>
      </c>
      <c r="O27" s="32">
        <f>SUM(Daily!O60,Daily!O277,Daily!O494,Daily!O711,Daily!O928)</f>
        <v>0</v>
      </c>
      <c r="P27" s="3">
        <f>SUM(Daily!P60,Daily!P277,Daily!P494,Daily!P711,Daily!P928)</f>
        <v>0</v>
      </c>
      <c r="Q27" s="32">
        <f>SUM(Daily!Q60,Daily!Q277,Daily!Q494,Daily!Q711,Daily!Q928)</f>
        <v>0</v>
      </c>
      <c r="R27" s="3">
        <f>SUM(Daily!R60,Daily!R277,Daily!R494,Daily!R711,Daily!R928)</f>
        <v>0</v>
      </c>
      <c r="S27" s="32">
        <f>SUM(Daily!S60,Daily!S277,Daily!S494,Daily!S711,Daily!S928)</f>
        <v>0</v>
      </c>
      <c r="T27" s="3">
        <f>SUM(Daily!T60,Daily!T277,Daily!T494,Daily!T711,Daily!T928)</f>
        <v>0</v>
      </c>
      <c r="U27" s="32">
        <f>SUM(Daily!U60,Daily!U277,Daily!U494,Daily!U711,Daily!U928)</f>
        <v>0</v>
      </c>
      <c r="V27" s="3">
        <f>SUM(Daily!V60,Daily!V277,Daily!V494,Daily!V711,Daily!V928)</f>
        <v>0</v>
      </c>
      <c r="W27" s="32">
        <f>SUM(Daily!W60,Daily!W277,Daily!W494,Daily!W711,Daily!W928)</f>
        <v>0</v>
      </c>
      <c r="X27" s="3">
        <f>SUM(Daily!X60,Daily!X277,Daily!X494,Daily!X711,Daily!X928)</f>
        <v>0</v>
      </c>
      <c r="Y27" s="32">
        <f>SUM(Daily!Y60,Daily!Y277,Daily!Y494,Daily!Y711,Daily!Y928)</f>
        <v>0</v>
      </c>
      <c r="Z27" s="3">
        <f>SUM(Daily!Z60,Daily!Z277,Daily!Z494,Daily!Z711,Daily!Z928)</f>
        <v>0</v>
      </c>
      <c r="AA27" s="32">
        <f>SUM(Daily!AA60,Daily!AA277,Daily!AA494,Daily!AA711,Daily!AA928)</f>
        <v>0</v>
      </c>
      <c r="AB27" s="11">
        <f t="shared" si="0"/>
        <v>0</v>
      </c>
      <c r="AC27" s="7">
        <f t="shared" si="0"/>
        <v>6</v>
      </c>
    </row>
    <row r="28" spans="1:29">
      <c r="A28" s="95" t="s">
        <v>37</v>
      </c>
      <c r="B28" s="3">
        <f>SUM(Daily!B61,Daily!B278,Daily!B495,Daily!B712,Daily!B929)</f>
        <v>0</v>
      </c>
      <c r="C28" s="32">
        <f>SUM(Daily!C61,Daily!C278,Daily!C495,Daily!C712,Daily!C929)</f>
        <v>0</v>
      </c>
      <c r="D28" s="3">
        <f>SUM(Daily!D61,Daily!D278,Daily!D495,Daily!D712,Daily!D929)</f>
        <v>0</v>
      </c>
      <c r="E28" s="32">
        <f>SUM(Daily!E61,Daily!E278,Daily!E495,Daily!E712,Daily!E929)</f>
        <v>0</v>
      </c>
      <c r="F28" s="3">
        <f>SUM(Daily!F61,Daily!F278,Daily!F495,Daily!F712,Daily!F929)</f>
        <v>0</v>
      </c>
      <c r="G28" s="32">
        <f>SUM(Daily!G61,Daily!G278,Daily!G495,Daily!G712,Daily!G929)</f>
        <v>0</v>
      </c>
      <c r="H28" s="3">
        <f>SUM(Daily!H61,Daily!H278,Daily!H495,Daily!H712,Daily!H929)</f>
        <v>0</v>
      </c>
      <c r="I28" s="32">
        <f>SUM(Daily!I61,Daily!I278,Daily!I495,Daily!I712,Daily!I929)</f>
        <v>0</v>
      </c>
      <c r="J28" s="3">
        <f>SUM(Daily!J61,Daily!J278,Daily!J495,Daily!J712,Daily!J929)</f>
        <v>0</v>
      </c>
      <c r="K28" s="32">
        <f>SUM(Daily!K61,Daily!K278,Daily!K495,Daily!K712,Daily!K929)</f>
        <v>0</v>
      </c>
      <c r="L28" s="3">
        <f>SUM(Daily!L61,Daily!L278,Daily!L495,Daily!L712,Daily!L929)</f>
        <v>0</v>
      </c>
      <c r="M28" s="32">
        <f>SUM(Daily!M61,Daily!M278,Daily!M495,Daily!M712,Daily!M929)</f>
        <v>0</v>
      </c>
      <c r="N28" s="3">
        <f>SUM(Daily!N61,Daily!N278,Daily!N495,Daily!N712,Daily!N929)</f>
        <v>0</v>
      </c>
      <c r="O28" s="32">
        <f>SUM(Daily!O61,Daily!O278,Daily!O495,Daily!O712,Daily!O929)</f>
        <v>0</v>
      </c>
      <c r="P28" s="3">
        <f>SUM(Daily!P61,Daily!P278,Daily!P495,Daily!P712,Daily!P929)</f>
        <v>0</v>
      </c>
      <c r="Q28" s="32">
        <f>SUM(Daily!Q61,Daily!Q278,Daily!Q495,Daily!Q712,Daily!Q929)</f>
        <v>0</v>
      </c>
      <c r="R28" s="3">
        <f>SUM(Daily!R61,Daily!R278,Daily!R495,Daily!R712,Daily!R929)</f>
        <v>0</v>
      </c>
      <c r="S28" s="32">
        <f>SUM(Daily!S61,Daily!S278,Daily!S495,Daily!S712,Daily!S929)</f>
        <v>0</v>
      </c>
      <c r="T28" s="3">
        <f>SUM(Daily!T61,Daily!T278,Daily!T495,Daily!T712,Daily!T929)</f>
        <v>0</v>
      </c>
      <c r="U28" s="32">
        <f>SUM(Daily!U61,Daily!U278,Daily!U495,Daily!U712,Daily!U929)</f>
        <v>0</v>
      </c>
      <c r="V28" s="3">
        <f>SUM(Daily!V61,Daily!V278,Daily!V495,Daily!V712,Daily!V929)</f>
        <v>0</v>
      </c>
      <c r="W28" s="32">
        <f>SUM(Daily!W61,Daily!W278,Daily!W495,Daily!W712,Daily!W929)</f>
        <v>0</v>
      </c>
      <c r="X28" s="3">
        <f>SUM(Daily!X61,Daily!X278,Daily!X495,Daily!X712,Daily!X929)</f>
        <v>0</v>
      </c>
      <c r="Y28" s="32">
        <f>SUM(Daily!Y61,Daily!Y278,Daily!Y495,Daily!Y712,Daily!Y929)</f>
        <v>0</v>
      </c>
      <c r="Z28" s="3">
        <f>SUM(Daily!Z61,Daily!Z278,Daily!Z495,Daily!Z712,Daily!Z929)</f>
        <v>0</v>
      </c>
      <c r="AA28" s="32">
        <f>SUM(Daily!AA61,Daily!AA278,Daily!AA495,Daily!AA712,Daily!AA929)</f>
        <v>0</v>
      </c>
      <c r="AB28" s="11">
        <f t="shared" si="0"/>
        <v>0</v>
      </c>
      <c r="AC28" s="7">
        <f t="shared" si="0"/>
        <v>0</v>
      </c>
    </row>
    <row r="29" spans="1:29">
      <c r="A29" s="96" t="s">
        <v>38</v>
      </c>
      <c r="B29" s="3">
        <f>SUM(Daily!B62,Daily!B279,Daily!B496,Daily!B713,Daily!B930)</f>
        <v>0</v>
      </c>
      <c r="C29" s="32">
        <f>SUM(Daily!C62,Daily!C279,Daily!C496,Daily!C713,Daily!C930)</f>
        <v>0</v>
      </c>
      <c r="D29" s="3">
        <f>SUM(Daily!D62,Daily!D279,Daily!D496,Daily!D713,Daily!D930)</f>
        <v>0</v>
      </c>
      <c r="E29" s="32">
        <f>SUM(Daily!E62,Daily!E279,Daily!E496,Daily!E713,Daily!E930)</f>
        <v>0</v>
      </c>
      <c r="F29" s="3">
        <f>SUM(Daily!F62,Daily!F279,Daily!F496,Daily!F713,Daily!F930)</f>
        <v>0</v>
      </c>
      <c r="G29" s="32">
        <f>SUM(Daily!G62,Daily!G279,Daily!G496,Daily!G713,Daily!G930)</f>
        <v>0</v>
      </c>
      <c r="H29" s="3">
        <f>SUM(Daily!H62,Daily!H279,Daily!H496,Daily!H713,Daily!H930)</f>
        <v>0</v>
      </c>
      <c r="I29" s="32">
        <f>SUM(Daily!I62,Daily!I279,Daily!I496,Daily!I713,Daily!I930)</f>
        <v>0</v>
      </c>
      <c r="J29" s="3">
        <f>SUM(Daily!J62,Daily!J279,Daily!J496,Daily!J713,Daily!J930)</f>
        <v>0</v>
      </c>
      <c r="K29" s="32">
        <f>SUM(Daily!K62,Daily!K279,Daily!K496,Daily!K713,Daily!K930)</f>
        <v>0</v>
      </c>
      <c r="L29" s="3">
        <f>SUM(Daily!L62,Daily!L279,Daily!L496,Daily!L713,Daily!L930)</f>
        <v>0</v>
      </c>
      <c r="M29" s="32">
        <f>SUM(Daily!M62,Daily!M279,Daily!M496,Daily!M713,Daily!M930)</f>
        <v>0</v>
      </c>
      <c r="N29" s="3">
        <f>SUM(Daily!N62,Daily!N279,Daily!N496,Daily!N713,Daily!N930)</f>
        <v>0</v>
      </c>
      <c r="O29" s="32">
        <f>SUM(Daily!O62,Daily!O279,Daily!O496,Daily!O713,Daily!O930)</f>
        <v>0</v>
      </c>
      <c r="P29" s="3">
        <f>SUM(Daily!P62,Daily!P279,Daily!P496,Daily!P713,Daily!P930)</f>
        <v>0</v>
      </c>
      <c r="Q29" s="32">
        <f>SUM(Daily!Q62,Daily!Q279,Daily!Q496,Daily!Q713,Daily!Q930)</f>
        <v>0</v>
      </c>
      <c r="R29" s="3">
        <f>SUM(Daily!R62,Daily!R279,Daily!R496,Daily!R713,Daily!R930)</f>
        <v>0</v>
      </c>
      <c r="S29" s="32">
        <f>SUM(Daily!S62,Daily!S279,Daily!S496,Daily!S713,Daily!S930)</f>
        <v>0</v>
      </c>
      <c r="T29" s="3">
        <f>SUM(Daily!T62,Daily!T279,Daily!T496,Daily!T713,Daily!T930)</f>
        <v>0</v>
      </c>
      <c r="U29" s="32">
        <f>SUM(Daily!U62,Daily!U279,Daily!U496,Daily!U713,Daily!U930)</f>
        <v>0</v>
      </c>
      <c r="V29" s="3">
        <f>SUM(Daily!V62,Daily!V279,Daily!V496,Daily!V713,Daily!V930)</f>
        <v>0</v>
      </c>
      <c r="W29" s="32">
        <f>SUM(Daily!W62,Daily!W279,Daily!W496,Daily!W713,Daily!W930)</f>
        <v>0</v>
      </c>
      <c r="X29" s="3">
        <f>SUM(Daily!X62,Daily!X279,Daily!X496,Daily!X713,Daily!X930)</f>
        <v>0</v>
      </c>
      <c r="Y29" s="32">
        <f>SUM(Daily!Y62,Daily!Y279,Daily!Y496,Daily!Y713,Daily!Y930)</f>
        <v>0</v>
      </c>
      <c r="Z29" s="3">
        <f>SUM(Daily!Z62,Daily!Z279,Daily!Z496,Daily!Z713,Daily!Z930)</f>
        <v>0</v>
      </c>
      <c r="AA29" s="32">
        <f>SUM(Daily!AA62,Daily!AA279,Daily!AA496,Daily!AA713,Daily!AA930)</f>
        <v>0</v>
      </c>
      <c r="AB29" s="11">
        <f t="shared" si="0"/>
        <v>0</v>
      </c>
      <c r="AC29" s="7">
        <f t="shared" si="0"/>
        <v>0</v>
      </c>
    </row>
    <row r="30" spans="1:29" ht="14" thickBot="1">
      <c r="A30" s="91" t="s">
        <v>39</v>
      </c>
      <c r="B30" s="16">
        <f>SUM(Daily!B63,Daily!B280,Daily!B497,Daily!B714,Daily!B931)</f>
        <v>0</v>
      </c>
      <c r="C30" s="43">
        <f>SUM(Daily!C63,Daily!C280,Daily!C497,Daily!C714,Daily!C931)</f>
        <v>0</v>
      </c>
      <c r="D30" s="16">
        <f>SUM(Daily!D63,Daily!D280,Daily!D497,Daily!D714,Daily!D931)</f>
        <v>0</v>
      </c>
      <c r="E30" s="43">
        <f>SUM(Daily!E63,Daily!E280,Daily!E497,Daily!E714,Daily!E931)</f>
        <v>0</v>
      </c>
      <c r="F30" s="16">
        <f>SUM(Daily!F63,Daily!F280,Daily!F497,Daily!F714,Daily!F931)</f>
        <v>0</v>
      </c>
      <c r="G30" s="43">
        <f>SUM(Daily!G63,Daily!G280,Daily!G497,Daily!G714,Daily!G931)</f>
        <v>0</v>
      </c>
      <c r="H30" s="16">
        <f>SUM(Daily!H63,Daily!H280,Daily!H497,Daily!H714,Daily!H931)</f>
        <v>0</v>
      </c>
      <c r="I30" s="43">
        <f>SUM(Daily!I63,Daily!I280,Daily!I497,Daily!I714,Daily!I931)</f>
        <v>0</v>
      </c>
      <c r="J30" s="16">
        <f>SUM(Daily!J63,Daily!J280,Daily!J497,Daily!J714,Daily!J931)</f>
        <v>0</v>
      </c>
      <c r="K30" s="43">
        <f>SUM(Daily!K63,Daily!K280,Daily!K497,Daily!K714,Daily!K931)</f>
        <v>0</v>
      </c>
      <c r="L30" s="16">
        <f>SUM(Daily!L63,Daily!L280,Daily!L497,Daily!L714,Daily!L931)</f>
        <v>0</v>
      </c>
      <c r="M30" s="43">
        <f>SUM(Daily!M63,Daily!M280,Daily!M497,Daily!M714,Daily!M931)</f>
        <v>0</v>
      </c>
      <c r="N30" s="16">
        <f>SUM(Daily!N63,Daily!N280,Daily!N497,Daily!N714,Daily!N931)</f>
        <v>0</v>
      </c>
      <c r="O30" s="43">
        <f>SUM(Daily!O63,Daily!O280,Daily!O497,Daily!O714,Daily!O931)</f>
        <v>0</v>
      </c>
      <c r="P30" s="16">
        <f>SUM(Daily!P63,Daily!P280,Daily!P497,Daily!P714,Daily!P931)</f>
        <v>0</v>
      </c>
      <c r="Q30" s="43">
        <f>SUM(Daily!Q63,Daily!Q280,Daily!Q497,Daily!Q714,Daily!Q931)</f>
        <v>0</v>
      </c>
      <c r="R30" s="16">
        <f>SUM(Daily!R63,Daily!R280,Daily!R497,Daily!R714,Daily!R931)</f>
        <v>0</v>
      </c>
      <c r="S30" s="43">
        <f>SUM(Daily!S63,Daily!S280,Daily!S497,Daily!S714,Daily!S931)</f>
        <v>0</v>
      </c>
      <c r="T30" s="16">
        <f>SUM(Daily!T63,Daily!T280,Daily!T497,Daily!T714,Daily!T931)</f>
        <v>0</v>
      </c>
      <c r="U30" s="43">
        <f>SUM(Daily!U63,Daily!U280,Daily!U497,Daily!U714,Daily!U931)</f>
        <v>0</v>
      </c>
      <c r="V30" s="16">
        <f>SUM(Daily!V63,Daily!V280,Daily!V497,Daily!V714,Daily!V931)</f>
        <v>0</v>
      </c>
      <c r="W30" s="43">
        <f>SUM(Daily!W63,Daily!W280,Daily!W497,Daily!W714,Daily!W931)</f>
        <v>0</v>
      </c>
      <c r="X30" s="16">
        <f>SUM(Daily!X63,Daily!X280,Daily!X497,Daily!X714,Daily!X931)</f>
        <v>0</v>
      </c>
      <c r="Y30" s="43">
        <f>SUM(Daily!Y63,Daily!Y280,Daily!Y497,Daily!Y714,Daily!Y931)</f>
        <v>0</v>
      </c>
      <c r="Z30" s="16">
        <f>SUM(Daily!Z63,Daily!Z280,Daily!Z497,Daily!Z714,Daily!Z931)</f>
        <v>0</v>
      </c>
      <c r="AA30" s="43">
        <f>SUM(Daily!AA63,Daily!AA280,Daily!AA497,Daily!AA714,Daily!AA931)</f>
        <v>0</v>
      </c>
      <c r="AB30" s="12">
        <f t="shared" si="0"/>
        <v>0</v>
      </c>
      <c r="AC30" s="13">
        <f t="shared" si="0"/>
        <v>0</v>
      </c>
    </row>
    <row r="31" spans="1:29" ht="15" thickTop="1" thickBot="1">
      <c r="A31" s="56" t="s">
        <v>13</v>
      </c>
      <c r="B31" s="57">
        <f>SUM(B7:B30)</f>
        <v>210458</v>
      </c>
      <c r="C31" s="57">
        <f t="shared" ref="C31:AA31" si="1">SUM(C7:C30)</f>
        <v>150959</v>
      </c>
      <c r="D31" s="57">
        <f t="shared" si="1"/>
        <v>83608</v>
      </c>
      <c r="E31" s="57">
        <f t="shared" si="1"/>
        <v>73213</v>
      </c>
      <c r="F31" s="57">
        <f t="shared" si="1"/>
        <v>42147</v>
      </c>
      <c r="G31" s="57">
        <f t="shared" si="1"/>
        <v>27833</v>
      </c>
      <c r="H31" s="57">
        <f t="shared" si="1"/>
        <v>138003</v>
      </c>
      <c r="I31" s="57">
        <f t="shared" si="1"/>
        <v>192516</v>
      </c>
      <c r="J31" s="57">
        <f t="shared" si="1"/>
        <v>17651</v>
      </c>
      <c r="K31" s="57">
        <f t="shared" si="1"/>
        <v>23891</v>
      </c>
      <c r="L31" s="57">
        <f t="shared" si="1"/>
        <v>34244</v>
      </c>
      <c r="M31" s="57">
        <f t="shared" si="1"/>
        <v>74999</v>
      </c>
      <c r="N31" s="57">
        <f t="shared" si="1"/>
        <v>106966</v>
      </c>
      <c r="O31" s="57">
        <f t="shared" si="1"/>
        <v>137914</v>
      </c>
      <c r="P31" s="57">
        <f t="shared" si="1"/>
        <v>63034</v>
      </c>
      <c r="Q31" s="57">
        <f t="shared" si="1"/>
        <v>64806</v>
      </c>
      <c r="R31" s="57">
        <f t="shared" si="1"/>
        <v>98110</v>
      </c>
      <c r="S31" s="57">
        <f t="shared" si="1"/>
        <v>93517</v>
      </c>
      <c r="T31" s="57">
        <f t="shared" si="1"/>
        <v>25872</v>
      </c>
      <c r="U31" s="57">
        <f t="shared" si="1"/>
        <v>25836</v>
      </c>
      <c r="V31" s="57">
        <f t="shared" si="1"/>
        <v>96096</v>
      </c>
      <c r="W31" s="57">
        <f t="shared" si="1"/>
        <v>101804</v>
      </c>
      <c r="X31" s="57">
        <f t="shared" si="1"/>
        <v>87788</v>
      </c>
      <c r="Y31" s="57">
        <f t="shared" si="1"/>
        <v>46244</v>
      </c>
      <c r="Z31" s="57">
        <f t="shared" si="1"/>
        <v>217980</v>
      </c>
      <c r="AA31" s="57">
        <f t="shared" si="1"/>
        <v>206049</v>
      </c>
      <c r="AB31" s="57">
        <f>SUM(AB7:AB30)</f>
        <v>1221957</v>
      </c>
      <c r="AC31" s="1">
        <f>SUM(AC7:AC30)</f>
        <v>1219581</v>
      </c>
    </row>
    <row r="32" spans="1:29" ht="17" thickTop="1">
      <c r="AB32" s="184" t="str">
        <f>IF(AB31='Daily Total'!D46,"Correct","Wrong")</f>
        <v>Correct</v>
      </c>
      <c r="AC32" s="184" t="str">
        <f>IF(AC31='Daily Total'!E46,"Correct","Wrong")</f>
        <v>Correct</v>
      </c>
    </row>
    <row r="35" spans="1:29">
      <c r="A35" s="47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47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20" t="s">
        <v>0</v>
      </c>
      <c r="B37" s="311" t="s">
        <v>1</v>
      </c>
      <c r="C37" s="312"/>
      <c r="D37" s="311" t="s">
        <v>2</v>
      </c>
      <c r="E37" s="312"/>
      <c r="F37" s="311" t="s">
        <v>3</v>
      </c>
      <c r="G37" s="312"/>
      <c r="H37" s="311" t="s">
        <v>4</v>
      </c>
      <c r="I37" s="312"/>
      <c r="J37" s="311" t="s">
        <v>5</v>
      </c>
      <c r="K37" s="312"/>
      <c r="L37" s="311" t="s">
        <v>6</v>
      </c>
      <c r="M37" s="312"/>
      <c r="N37" s="311" t="s">
        <v>7</v>
      </c>
      <c r="O37" s="312"/>
      <c r="P37" s="311" t="s">
        <v>8</v>
      </c>
      <c r="Q37" s="312"/>
      <c r="R37" s="311" t="s">
        <v>9</v>
      </c>
      <c r="S37" s="312"/>
      <c r="T37" s="311" t="s">
        <v>10</v>
      </c>
      <c r="U37" s="312"/>
      <c r="V37" s="311" t="s">
        <v>11</v>
      </c>
      <c r="W37" s="312"/>
      <c r="X37" s="311" t="s">
        <v>12</v>
      </c>
      <c r="Y37" s="312"/>
      <c r="Z37" s="311" t="s">
        <v>40</v>
      </c>
      <c r="AA37" s="312"/>
      <c r="AB37" s="311" t="s">
        <v>47</v>
      </c>
      <c r="AC37" s="312"/>
    </row>
    <row r="38" spans="1:29" ht="15" thickTop="1" thickBot="1">
      <c r="A38" s="32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0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02">
        <f>B39+D39+F39+H39+J39+L39+N39+P39+R39+T39+V39+X39+Z39</f>
        <v>0</v>
      </c>
      <c r="AC39" s="110">
        <f>C39+E39+G39+I39+K39+M39+O39+Q39+S39+U39+W39+Y39+AA39</f>
        <v>0</v>
      </c>
    </row>
    <row r="40" spans="1:29">
      <c r="A40" s="91" t="s">
        <v>17</v>
      </c>
      <c r="B40" s="3">
        <f t="shared" ref="B40:AA49" si="3">+B8/$B$65</f>
        <v>280.2</v>
      </c>
      <c r="C40" s="32">
        <f t="shared" si="3"/>
        <v>0.4</v>
      </c>
      <c r="D40" s="3">
        <f t="shared" si="3"/>
        <v>118.4</v>
      </c>
      <c r="E40" s="32">
        <f t="shared" si="3"/>
        <v>0.2</v>
      </c>
      <c r="F40" s="3">
        <f t="shared" si="3"/>
        <v>45</v>
      </c>
      <c r="G40" s="32">
        <f t="shared" si="3"/>
        <v>0.2</v>
      </c>
      <c r="H40" s="3">
        <f t="shared" si="3"/>
        <v>173.4</v>
      </c>
      <c r="I40" s="32">
        <f t="shared" si="3"/>
        <v>9.6</v>
      </c>
      <c r="J40" s="3">
        <f t="shared" si="3"/>
        <v>3.4</v>
      </c>
      <c r="K40" s="32">
        <f t="shared" si="3"/>
        <v>2.6</v>
      </c>
      <c r="L40" s="3">
        <f t="shared" si="3"/>
        <v>4</v>
      </c>
      <c r="M40" s="32">
        <f t="shared" si="3"/>
        <v>8.1999999999999993</v>
      </c>
      <c r="N40" s="3">
        <f t="shared" si="3"/>
        <v>23.6</v>
      </c>
      <c r="O40" s="32">
        <f t="shared" si="3"/>
        <v>9.6</v>
      </c>
      <c r="P40" s="3">
        <f t="shared" si="3"/>
        <v>12.2</v>
      </c>
      <c r="Q40" s="32">
        <f t="shared" si="3"/>
        <v>3.6</v>
      </c>
      <c r="R40" s="3">
        <f t="shared" si="3"/>
        <v>8.1999999999999993</v>
      </c>
      <c r="S40" s="32">
        <f t="shared" si="3"/>
        <v>11.8</v>
      </c>
      <c r="T40" s="3">
        <f t="shared" si="3"/>
        <v>0.4</v>
      </c>
      <c r="U40" s="32">
        <f t="shared" si="3"/>
        <v>0</v>
      </c>
      <c r="V40" s="3">
        <f t="shared" si="3"/>
        <v>3.4</v>
      </c>
      <c r="W40" s="32">
        <f t="shared" si="3"/>
        <v>0</v>
      </c>
      <c r="X40" s="3">
        <f t="shared" si="3"/>
        <v>0.4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672.6</v>
      </c>
      <c r="AC40" s="15">
        <f t="shared" ref="AC40:AC62" si="4">C40+E40+G40+I40+K40+M40+O40+Q40+S40+U40+W40+Y40+AA40</f>
        <v>46.2</v>
      </c>
    </row>
    <row r="41" spans="1:29">
      <c r="A41" s="92" t="s">
        <v>18</v>
      </c>
      <c r="B41" s="3">
        <f t="shared" si="3"/>
        <v>1593.4</v>
      </c>
      <c r="C41" s="32">
        <f t="shared" si="3"/>
        <v>0.6</v>
      </c>
      <c r="D41" s="3">
        <f t="shared" si="3"/>
        <v>566.4</v>
      </c>
      <c r="E41" s="32">
        <f t="shared" si="3"/>
        <v>34</v>
      </c>
      <c r="F41" s="3">
        <f t="shared" si="3"/>
        <v>267.39999999999998</v>
      </c>
      <c r="G41" s="32">
        <f t="shared" si="3"/>
        <v>21.4</v>
      </c>
      <c r="H41" s="3">
        <f t="shared" si="3"/>
        <v>779.4</v>
      </c>
      <c r="I41" s="32">
        <f t="shared" si="3"/>
        <v>220.4</v>
      </c>
      <c r="J41" s="3">
        <f t="shared" si="3"/>
        <v>44</v>
      </c>
      <c r="K41" s="32">
        <f t="shared" si="3"/>
        <v>48.8</v>
      </c>
      <c r="L41" s="3">
        <f t="shared" si="3"/>
        <v>51.4</v>
      </c>
      <c r="M41" s="32">
        <f t="shared" si="3"/>
        <v>229</v>
      </c>
      <c r="N41" s="3">
        <f t="shared" si="3"/>
        <v>329.8</v>
      </c>
      <c r="O41" s="32">
        <f t="shared" si="3"/>
        <v>337.6</v>
      </c>
      <c r="P41" s="3">
        <f t="shared" si="3"/>
        <v>208</v>
      </c>
      <c r="Q41" s="32">
        <f t="shared" si="3"/>
        <v>201.4</v>
      </c>
      <c r="R41" s="3">
        <f t="shared" si="3"/>
        <v>310</v>
      </c>
      <c r="S41" s="32">
        <f t="shared" si="3"/>
        <v>302.39999999999998</v>
      </c>
      <c r="T41" s="3">
        <f t="shared" si="3"/>
        <v>59.2</v>
      </c>
      <c r="U41" s="32">
        <f t="shared" si="3"/>
        <v>171.8</v>
      </c>
      <c r="V41" s="3">
        <f t="shared" si="3"/>
        <v>229.4</v>
      </c>
      <c r="W41" s="32">
        <f t="shared" si="3"/>
        <v>323.60000000000002</v>
      </c>
      <c r="X41" s="3">
        <f t="shared" si="3"/>
        <v>284.39999999999998</v>
      </c>
      <c r="Y41" s="32">
        <f t="shared" si="3"/>
        <v>233.4</v>
      </c>
      <c r="Z41" s="3">
        <f t="shared" si="3"/>
        <v>754.4</v>
      </c>
      <c r="AA41" s="32">
        <f t="shared" si="3"/>
        <v>509.4</v>
      </c>
      <c r="AB41" s="11">
        <f t="shared" ref="AB41:AB62" si="5">B41+D41+F41+H41+J41+L41+N41+P41+R41+T41+V41+X41+Z41</f>
        <v>5477.2</v>
      </c>
      <c r="AC41" s="15">
        <f t="shared" si="4"/>
        <v>2633.8</v>
      </c>
    </row>
    <row r="42" spans="1:29">
      <c r="A42" s="91" t="s">
        <v>19</v>
      </c>
      <c r="B42" s="3">
        <f t="shared" si="3"/>
        <v>2675.2</v>
      </c>
      <c r="C42" s="32">
        <f t="shared" si="3"/>
        <v>509.6</v>
      </c>
      <c r="D42" s="3">
        <f t="shared" si="3"/>
        <v>1021.4</v>
      </c>
      <c r="E42" s="32">
        <f t="shared" si="3"/>
        <v>437.6</v>
      </c>
      <c r="F42" s="3">
        <f t="shared" si="3"/>
        <v>504</v>
      </c>
      <c r="G42" s="32">
        <f t="shared" si="3"/>
        <v>151.80000000000001</v>
      </c>
      <c r="H42" s="3">
        <f t="shared" si="3"/>
        <v>1013.2</v>
      </c>
      <c r="I42" s="32">
        <f t="shared" si="3"/>
        <v>896.8</v>
      </c>
      <c r="J42" s="3">
        <f t="shared" si="3"/>
        <v>91.2</v>
      </c>
      <c r="K42" s="32">
        <f t="shared" si="3"/>
        <v>189.2</v>
      </c>
      <c r="L42" s="3">
        <f t="shared" si="3"/>
        <v>187</v>
      </c>
      <c r="M42" s="32">
        <f t="shared" si="3"/>
        <v>619</v>
      </c>
      <c r="N42" s="3">
        <f t="shared" si="3"/>
        <v>787.8</v>
      </c>
      <c r="O42" s="32">
        <f t="shared" si="3"/>
        <v>1076.8</v>
      </c>
      <c r="P42" s="3">
        <f t="shared" si="3"/>
        <v>578</v>
      </c>
      <c r="Q42" s="32">
        <f t="shared" si="3"/>
        <v>522.20000000000005</v>
      </c>
      <c r="R42" s="3">
        <f t="shared" si="3"/>
        <v>854</v>
      </c>
      <c r="S42" s="32">
        <f t="shared" si="3"/>
        <v>771</v>
      </c>
      <c r="T42" s="3">
        <f t="shared" si="3"/>
        <v>209</v>
      </c>
      <c r="U42" s="32">
        <f t="shared" si="3"/>
        <v>398.6</v>
      </c>
      <c r="V42" s="3">
        <f t="shared" si="3"/>
        <v>641</v>
      </c>
      <c r="W42" s="32">
        <f t="shared" si="3"/>
        <v>968.6</v>
      </c>
      <c r="X42" s="3">
        <f t="shared" si="3"/>
        <v>762.2</v>
      </c>
      <c r="Y42" s="32">
        <f t="shared" si="3"/>
        <v>523.4</v>
      </c>
      <c r="Z42" s="3">
        <f t="shared" si="3"/>
        <v>1799.6</v>
      </c>
      <c r="AA42" s="32">
        <f t="shared" si="3"/>
        <v>1476.2</v>
      </c>
      <c r="AB42" s="11">
        <f t="shared" si="5"/>
        <v>11123.6</v>
      </c>
      <c r="AC42" s="15">
        <f t="shared" si="4"/>
        <v>8540.8000000000011</v>
      </c>
    </row>
    <row r="43" spans="1:29">
      <c r="A43" s="92" t="s">
        <v>20</v>
      </c>
      <c r="B43" s="3">
        <f t="shared" si="3"/>
        <v>3349.6</v>
      </c>
      <c r="C43" s="32">
        <f t="shared" si="3"/>
        <v>944.6</v>
      </c>
      <c r="D43" s="3">
        <f t="shared" si="3"/>
        <v>1189</v>
      </c>
      <c r="E43" s="32">
        <f t="shared" si="3"/>
        <v>752.8</v>
      </c>
      <c r="F43" s="3">
        <f t="shared" si="3"/>
        <v>541</v>
      </c>
      <c r="G43" s="32">
        <f t="shared" si="3"/>
        <v>363.4</v>
      </c>
      <c r="H43" s="3">
        <f t="shared" si="3"/>
        <v>1251.4000000000001</v>
      </c>
      <c r="I43" s="32">
        <f t="shared" si="3"/>
        <v>1665.6</v>
      </c>
      <c r="J43" s="3">
        <f t="shared" si="3"/>
        <v>151.19999999999999</v>
      </c>
      <c r="K43" s="32">
        <f t="shared" si="3"/>
        <v>465.8</v>
      </c>
      <c r="L43" s="3">
        <f t="shared" si="3"/>
        <v>224.6</v>
      </c>
      <c r="M43" s="32">
        <f t="shared" si="3"/>
        <v>1070.4000000000001</v>
      </c>
      <c r="N43" s="3">
        <f t="shared" si="3"/>
        <v>1130.5999999999999</v>
      </c>
      <c r="O43" s="32">
        <f t="shared" si="3"/>
        <v>1678.6</v>
      </c>
      <c r="P43" s="3">
        <f t="shared" si="3"/>
        <v>770.4</v>
      </c>
      <c r="Q43" s="32">
        <f t="shared" si="3"/>
        <v>856</v>
      </c>
      <c r="R43" s="3">
        <f t="shared" si="3"/>
        <v>1259.8</v>
      </c>
      <c r="S43" s="32">
        <f t="shared" si="3"/>
        <v>1004.6</v>
      </c>
      <c r="T43" s="3">
        <f t="shared" si="3"/>
        <v>249</v>
      </c>
      <c r="U43" s="32">
        <f t="shared" si="3"/>
        <v>550.6</v>
      </c>
      <c r="V43" s="3">
        <f t="shared" si="3"/>
        <v>824.8</v>
      </c>
      <c r="W43" s="32">
        <f t="shared" si="3"/>
        <v>1175</v>
      </c>
      <c r="X43" s="3">
        <f t="shared" si="3"/>
        <v>930.2</v>
      </c>
      <c r="Y43" s="32">
        <f t="shared" si="3"/>
        <v>768.8</v>
      </c>
      <c r="Z43" s="3">
        <f t="shared" si="3"/>
        <v>2560.6</v>
      </c>
      <c r="AA43" s="32">
        <f t="shared" si="3"/>
        <v>2024.4</v>
      </c>
      <c r="AB43" s="11">
        <f t="shared" si="5"/>
        <v>14432.199999999999</v>
      </c>
      <c r="AC43" s="15">
        <f t="shared" si="4"/>
        <v>13320.6</v>
      </c>
    </row>
    <row r="44" spans="1:29">
      <c r="A44" s="91" t="s">
        <v>21</v>
      </c>
      <c r="B44" s="3">
        <f t="shared" si="3"/>
        <v>3562.2</v>
      </c>
      <c r="C44" s="32">
        <f t="shared" si="3"/>
        <v>1114.2</v>
      </c>
      <c r="D44" s="3">
        <f t="shared" si="3"/>
        <v>1244</v>
      </c>
      <c r="E44" s="32">
        <f t="shared" si="3"/>
        <v>852.4</v>
      </c>
      <c r="F44" s="3">
        <f t="shared" si="3"/>
        <v>589.20000000000005</v>
      </c>
      <c r="G44" s="32">
        <f t="shared" si="3"/>
        <v>373.4</v>
      </c>
      <c r="H44" s="3">
        <f t="shared" si="3"/>
        <v>1392.8</v>
      </c>
      <c r="I44" s="32">
        <f t="shared" si="3"/>
        <v>1834</v>
      </c>
      <c r="J44" s="3">
        <f t="shared" si="3"/>
        <v>159.19999999999999</v>
      </c>
      <c r="K44" s="32">
        <f t="shared" si="3"/>
        <v>507.2</v>
      </c>
      <c r="L44" s="3">
        <f t="shared" si="3"/>
        <v>242.4</v>
      </c>
      <c r="M44" s="32">
        <f t="shared" si="3"/>
        <v>1223.2</v>
      </c>
      <c r="N44" s="3">
        <f t="shared" si="3"/>
        <v>1188.2</v>
      </c>
      <c r="O44" s="32">
        <f t="shared" si="3"/>
        <v>2004.8</v>
      </c>
      <c r="P44" s="3">
        <f t="shared" si="3"/>
        <v>781.6</v>
      </c>
      <c r="Q44" s="32">
        <f t="shared" si="3"/>
        <v>862.8</v>
      </c>
      <c r="R44" s="3">
        <f t="shared" si="3"/>
        <v>1379.4</v>
      </c>
      <c r="S44" s="32">
        <f t="shared" si="3"/>
        <v>1031.8</v>
      </c>
      <c r="T44" s="3">
        <f t="shared" si="3"/>
        <v>237.4</v>
      </c>
      <c r="U44" s="32">
        <f t="shared" si="3"/>
        <v>579</v>
      </c>
      <c r="V44" s="3">
        <f t="shared" si="3"/>
        <v>735.8</v>
      </c>
      <c r="W44" s="32">
        <f t="shared" si="3"/>
        <v>1489.8</v>
      </c>
      <c r="X44" s="3">
        <f t="shared" si="3"/>
        <v>924.2</v>
      </c>
      <c r="Y44" s="32">
        <f t="shared" si="3"/>
        <v>879.6</v>
      </c>
      <c r="Z44" s="3">
        <f t="shared" si="3"/>
        <v>2650.4</v>
      </c>
      <c r="AA44" s="32">
        <f t="shared" si="3"/>
        <v>2165.8000000000002</v>
      </c>
      <c r="AB44" s="11">
        <f t="shared" si="5"/>
        <v>15086.8</v>
      </c>
      <c r="AC44" s="15">
        <f t="shared" si="4"/>
        <v>14918</v>
      </c>
    </row>
    <row r="45" spans="1:29">
      <c r="A45" s="92" t="s">
        <v>22</v>
      </c>
      <c r="B45" s="3">
        <f t="shared" si="3"/>
        <v>3130.6</v>
      </c>
      <c r="C45" s="32">
        <f t="shared" si="3"/>
        <v>1277.2</v>
      </c>
      <c r="D45" s="3">
        <f t="shared" si="3"/>
        <v>1179.5999999999999</v>
      </c>
      <c r="E45" s="32">
        <f t="shared" si="3"/>
        <v>785.8</v>
      </c>
      <c r="F45" s="3">
        <f t="shared" si="3"/>
        <v>532.20000000000005</v>
      </c>
      <c r="G45" s="32">
        <f t="shared" si="3"/>
        <v>297</v>
      </c>
      <c r="H45" s="3">
        <f t="shared" si="3"/>
        <v>1479.2</v>
      </c>
      <c r="I45" s="32">
        <f t="shared" si="3"/>
        <v>1850.6</v>
      </c>
      <c r="J45" s="3">
        <f t="shared" si="3"/>
        <v>192.2</v>
      </c>
      <c r="K45" s="32">
        <f t="shared" si="3"/>
        <v>543</v>
      </c>
      <c r="L45" s="3">
        <f t="shared" si="3"/>
        <v>231.6</v>
      </c>
      <c r="M45" s="32">
        <f t="shared" si="3"/>
        <v>1299.4000000000001</v>
      </c>
      <c r="N45" s="3">
        <f t="shared" si="3"/>
        <v>1102.5999999999999</v>
      </c>
      <c r="O45" s="32">
        <f t="shared" si="3"/>
        <v>2134.1999999999998</v>
      </c>
      <c r="P45" s="3">
        <f t="shared" si="3"/>
        <v>779.4</v>
      </c>
      <c r="Q45" s="32">
        <f t="shared" si="3"/>
        <v>788.4</v>
      </c>
      <c r="R45" s="3">
        <f t="shared" si="3"/>
        <v>1377.6</v>
      </c>
      <c r="S45" s="32">
        <f t="shared" si="3"/>
        <v>980.2</v>
      </c>
      <c r="T45" s="3">
        <f t="shared" si="3"/>
        <v>209.8</v>
      </c>
      <c r="U45" s="32">
        <f t="shared" si="3"/>
        <v>405.8</v>
      </c>
      <c r="V45" s="3">
        <f t="shared" si="3"/>
        <v>710.2</v>
      </c>
      <c r="W45" s="32">
        <f t="shared" si="3"/>
        <v>1709.4</v>
      </c>
      <c r="X45" s="3">
        <f t="shared" si="3"/>
        <v>889</v>
      </c>
      <c r="Y45" s="32">
        <f t="shared" si="3"/>
        <v>794.8</v>
      </c>
      <c r="Z45" s="3">
        <f t="shared" si="3"/>
        <v>2635.8</v>
      </c>
      <c r="AA45" s="32">
        <f t="shared" si="3"/>
        <v>2046</v>
      </c>
      <c r="AB45" s="11">
        <f t="shared" si="5"/>
        <v>14449.8</v>
      </c>
      <c r="AC45" s="15">
        <f t="shared" si="4"/>
        <v>14911.8</v>
      </c>
    </row>
    <row r="46" spans="1:29">
      <c r="A46" s="91" t="s">
        <v>23</v>
      </c>
      <c r="B46" s="3">
        <f t="shared" si="3"/>
        <v>2714.6</v>
      </c>
      <c r="C46" s="32">
        <f t="shared" si="3"/>
        <v>1454.6</v>
      </c>
      <c r="D46" s="3">
        <f t="shared" si="3"/>
        <v>1059</v>
      </c>
      <c r="E46" s="32">
        <f t="shared" si="3"/>
        <v>741.2</v>
      </c>
      <c r="F46" s="3">
        <f t="shared" si="3"/>
        <v>533</v>
      </c>
      <c r="G46" s="32">
        <f t="shared" si="3"/>
        <v>300.2</v>
      </c>
      <c r="H46" s="3">
        <f t="shared" si="3"/>
        <v>1553.4</v>
      </c>
      <c r="I46" s="32">
        <f t="shared" si="3"/>
        <v>1966.2</v>
      </c>
      <c r="J46" s="3">
        <f t="shared" si="3"/>
        <v>164</v>
      </c>
      <c r="K46" s="32">
        <f t="shared" si="3"/>
        <v>460.8</v>
      </c>
      <c r="L46" s="3">
        <f t="shared" si="3"/>
        <v>236.4</v>
      </c>
      <c r="M46" s="32">
        <f t="shared" si="3"/>
        <v>1096.4000000000001</v>
      </c>
      <c r="N46" s="3">
        <f t="shared" si="3"/>
        <v>1098.5999999999999</v>
      </c>
      <c r="O46" s="32">
        <f t="shared" si="3"/>
        <v>1722.8</v>
      </c>
      <c r="P46" s="3">
        <f t="shared" si="3"/>
        <v>778.6</v>
      </c>
      <c r="Q46" s="32">
        <f t="shared" si="3"/>
        <v>704</v>
      </c>
      <c r="R46" s="3">
        <f t="shared" si="3"/>
        <v>1305.5999999999999</v>
      </c>
      <c r="S46" s="32">
        <f t="shared" si="3"/>
        <v>911.6</v>
      </c>
      <c r="T46" s="3">
        <f t="shared" si="3"/>
        <v>236.4</v>
      </c>
      <c r="U46" s="32">
        <f t="shared" si="3"/>
        <v>292.39999999999998</v>
      </c>
      <c r="V46" s="3">
        <f t="shared" si="3"/>
        <v>728.8</v>
      </c>
      <c r="W46" s="32">
        <f t="shared" si="3"/>
        <v>1442.4</v>
      </c>
      <c r="X46" s="3">
        <f t="shared" si="3"/>
        <v>872</v>
      </c>
      <c r="Y46" s="32">
        <f t="shared" si="3"/>
        <v>577</v>
      </c>
      <c r="Z46" s="3">
        <f t="shared" si="3"/>
        <v>2419.4</v>
      </c>
      <c r="AA46" s="32">
        <f t="shared" si="3"/>
        <v>2122.1999999999998</v>
      </c>
      <c r="AB46" s="11">
        <f t="shared" si="5"/>
        <v>13699.8</v>
      </c>
      <c r="AC46" s="15">
        <f t="shared" si="4"/>
        <v>13791.8</v>
      </c>
    </row>
    <row r="47" spans="1:29">
      <c r="A47" s="92" t="s">
        <v>24</v>
      </c>
      <c r="B47" s="3">
        <f t="shared" si="3"/>
        <v>2980.2</v>
      </c>
      <c r="C47" s="32">
        <f t="shared" si="3"/>
        <v>1496.4</v>
      </c>
      <c r="D47" s="3">
        <f t="shared" si="3"/>
        <v>1235.2</v>
      </c>
      <c r="E47" s="32">
        <f t="shared" si="3"/>
        <v>664</v>
      </c>
      <c r="F47" s="3">
        <f t="shared" si="3"/>
        <v>533.4</v>
      </c>
      <c r="G47" s="32">
        <f t="shared" si="3"/>
        <v>252</v>
      </c>
      <c r="H47" s="3">
        <f t="shared" si="3"/>
        <v>1828.8</v>
      </c>
      <c r="I47" s="32">
        <f t="shared" si="3"/>
        <v>1960.6</v>
      </c>
      <c r="J47" s="3">
        <f t="shared" si="3"/>
        <v>185.6</v>
      </c>
      <c r="K47" s="32">
        <f t="shared" si="3"/>
        <v>374</v>
      </c>
      <c r="L47" s="3">
        <f t="shared" si="3"/>
        <v>287.60000000000002</v>
      </c>
      <c r="M47" s="32">
        <f t="shared" si="3"/>
        <v>1177.5999999999999</v>
      </c>
      <c r="N47" s="3">
        <f t="shared" si="3"/>
        <v>1223.8</v>
      </c>
      <c r="O47" s="32">
        <f t="shared" si="3"/>
        <v>1934.6</v>
      </c>
      <c r="P47" s="3">
        <f t="shared" si="3"/>
        <v>794.2</v>
      </c>
      <c r="Q47" s="32">
        <f t="shared" si="3"/>
        <v>706</v>
      </c>
      <c r="R47" s="3">
        <f t="shared" si="3"/>
        <v>1365.6</v>
      </c>
      <c r="S47" s="32">
        <f t="shared" si="3"/>
        <v>948.8</v>
      </c>
      <c r="T47" s="3">
        <f t="shared" si="3"/>
        <v>262.60000000000002</v>
      </c>
      <c r="U47" s="32">
        <f t="shared" si="3"/>
        <v>308.60000000000002</v>
      </c>
      <c r="V47" s="3">
        <f t="shared" si="3"/>
        <v>903.2</v>
      </c>
      <c r="W47" s="32">
        <f t="shared" si="3"/>
        <v>1643</v>
      </c>
      <c r="X47" s="3">
        <f t="shared" si="3"/>
        <v>875.6</v>
      </c>
      <c r="Y47" s="32">
        <f t="shared" si="3"/>
        <v>502</v>
      </c>
      <c r="Z47" s="3">
        <f t="shared" si="3"/>
        <v>2559.8000000000002</v>
      </c>
      <c r="AA47" s="32">
        <f t="shared" si="3"/>
        <v>2213.4</v>
      </c>
      <c r="AB47" s="11">
        <f t="shared" si="5"/>
        <v>15035.600000000002</v>
      </c>
      <c r="AC47" s="15">
        <f t="shared" si="4"/>
        <v>14181</v>
      </c>
    </row>
    <row r="48" spans="1:29">
      <c r="A48" s="91" t="s">
        <v>25</v>
      </c>
      <c r="B48" s="3">
        <f t="shared" si="3"/>
        <v>3246.6</v>
      </c>
      <c r="C48" s="32">
        <f t="shared" si="3"/>
        <v>1908.6</v>
      </c>
      <c r="D48" s="3">
        <f t="shared" si="3"/>
        <v>1287.8</v>
      </c>
      <c r="E48" s="32">
        <f t="shared" si="3"/>
        <v>791.8</v>
      </c>
      <c r="F48" s="3">
        <f t="shared" si="3"/>
        <v>640.6</v>
      </c>
      <c r="G48" s="32">
        <f t="shared" si="3"/>
        <v>292.8</v>
      </c>
      <c r="H48" s="3">
        <f t="shared" si="3"/>
        <v>2023.2</v>
      </c>
      <c r="I48" s="32">
        <f t="shared" si="3"/>
        <v>2357.8000000000002</v>
      </c>
      <c r="J48" s="3">
        <f t="shared" si="3"/>
        <v>275.60000000000002</v>
      </c>
      <c r="K48" s="32">
        <f t="shared" si="3"/>
        <v>354.4</v>
      </c>
      <c r="L48" s="3">
        <f t="shared" si="3"/>
        <v>471.4</v>
      </c>
      <c r="M48" s="32">
        <f t="shared" si="3"/>
        <v>1288.4000000000001</v>
      </c>
      <c r="N48" s="3">
        <f t="shared" si="3"/>
        <v>1435.4</v>
      </c>
      <c r="O48" s="32">
        <f t="shared" si="3"/>
        <v>2000</v>
      </c>
      <c r="P48" s="3">
        <f t="shared" si="3"/>
        <v>958</v>
      </c>
      <c r="Q48" s="32">
        <f t="shared" si="3"/>
        <v>751</v>
      </c>
      <c r="R48" s="3">
        <f t="shared" si="3"/>
        <v>1461.4</v>
      </c>
      <c r="S48" s="32">
        <f t="shared" si="3"/>
        <v>1070.2</v>
      </c>
      <c r="T48" s="3">
        <f t="shared" si="3"/>
        <v>358.8</v>
      </c>
      <c r="U48" s="32">
        <f t="shared" si="3"/>
        <v>300.2</v>
      </c>
      <c r="V48" s="3">
        <f t="shared" si="3"/>
        <v>1115.4000000000001</v>
      </c>
      <c r="W48" s="32">
        <f t="shared" si="3"/>
        <v>1649.6</v>
      </c>
      <c r="X48" s="3">
        <f t="shared" si="3"/>
        <v>1153.4000000000001</v>
      </c>
      <c r="Y48" s="32">
        <f t="shared" si="3"/>
        <v>517.20000000000005</v>
      </c>
      <c r="Z48" s="3">
        <f t="shared" si="3"/>
        <v>2911.4</v>
      </c>
      <c r="AA48" s="32">
        <f t="shared" si="3"/>
        <v>2612.1999999999998</v>
      </c>
      <c r="AB48" s="11">
        <f t="shared" si="5"/>
        <v>17339</v>
      </c>
      <c r="AC48" s="15">
        <f t="shared" si="4"/>
        <v>15894.2</v>
      </c>
    </row>
    <row r="49" spans="1:29">
      <c r="A49" s="92" t="s">
        <v>26</v>
      </c>
      <c r="B49" s="3">
        <f t="shared" si="3"/>
        <v>2665.8</v>
      </c>
      <c r="C49" s="32">
        <f t="shared" si="3"/>
        <v>2114.8000000000002</v>
      </c>
      <c r="D49" s="3">
        <f t="shared" si="3"/>
        <v>1099</v>
      </c>
      <c r="E49" s="32">
        <f t="shared" si="3"/>
        <v>925.6</v>
      </c>
      <c r="F49" s="3">
        <f t="shared" si="3"/>
        <v>533.4</v>
      </c>
      <c r="G49" s="32">
        <f t="shared" si="3"/>
        <v>342.6</v>
      </c>
      <c r="H49" s="3">
        <f t="shared" si="3"/>
        <v>2008.2</v>
      </c>
      <c r="I49" s="32">
        <f t="shared" si="3"/>
        <v>2678.4</v>
      </c>
      <c r="J49" s="3">
        <f t="shared" si="3"/>
        <v>203</v>
      </c>
      <c r="K49" s="32">
        <f t="shared" si="3"/>
        <v>284.39999999999998</v>
      </c>
      <c r="L49" s="3">
        <f t="shared" si="3"/>
        <v>452.2</v>
      </c>
      <c r="M49" s="32">
        <f t="shared" si="3"/>
        <v>1245</v>
      </c>
      <c r="N49" s="3">
        <f t="shared" si="3"/>
        <v>1407</v>
      </c>
      <c r="O49" s="32">
        <f t="shared" si="3"/>
        <v>2087.8000000000002</v>
      </c>
      <c r="P49" s="3">
        <f t="shared" si="3"/>
        <v>916.6</v>
      </c>
      <c r="Q49" s="32">
        <f t="shared" si="3"/>
        <v>851</v>
      </c>
      <c r="R49" s="3">
        <f t="shared" si="3"/>
        <v>1419</v>
      </c>
      <c r="S49" s="32">
        <f t="shared" si="3"/>
        <v>1167.5999999999999</v>
      </c>
      <c r="T49" s="3">
        <f t="shared" si="3"/>
        <v>338.4</v>
      </c>
      <c r="U49" s="32">
        <f t="shared" si="3"/>
        <v>331.8</v>
      </c>
      <c r="V49" s="3">
        <f t="shared" si="3"/>
        <v>1195.4000000000001</v>
      </c>
      <c r="W49" s="32">
        <f>+W17/$B$65</f>
        <v>1695.2</v>
      </c>
      <c r="X49" s="3">
        <f>+X17/$B$65</f>
        <v>1060</v>
      </c>
      <c r="Y49" s="32">
        <f>+Y17/$B$65</f>
        <v>620.20000000000005</v>
      </c>
      <c r="Z49" s="3">
        <f>+Z17/$B$65</f>
        <v>2885.2</v>
      </c>
      <c r="AA49" s="32">
        <f>+AA17/$B$65</f>
        <v>2851</v>
      </c>
      <c r="AB49" s="11">
        <f t="shared" si="5"/>
        <v>16183.199999999997</v>
      </c>
      <c r="AC49" s="15">
        <f t="shared" si="4"/>
        <v>17195.400000000001</v>
      </c>
    </row>
    <row r="50" spans="1:29">
      <c r="A50" s="91" t="s">
        <v>27</v>
      </c>
      <c r="B50" s="3">
        <f t="shared" ref="B50:AA59" si="6">+B18/$B$65</f>
        <v>2261.4</v>
      </c>
      <c r="C50" s="32">
        <f t="shared" si="6"/>
        <v>2130.4</v>
      </c>
      <c r="D50" s="3">
        <f t="shared" si="6"/>
        <v>940.6</v>
      </c>
      <c r="E50" s="32">
        <f t="shared" si="6"/>
        <v>868.8</v>
      </c>
      <c r="F50" s="3">
        <f t="shared" si="6"/>
        <v>487.2</v>
      </c>
      <c r="G50" s="32">
        <f t="shared" si="6"/>
        <v>327.39999999999998</v>
      </c>
      <c r="H50" s="3">
        <f t="shared" si="6"/>
        <v>1972.4</v>
      </c>
      <c r="I50" s="32">
        <f t="shared" si="6"/>
        <v>2677.2</v>
      </c>
      <c r="J50" s="3">
        <f t="shared" si="6"/>
        <v>213.2</v>
      </c>
      <c r="K50" s="32">
        <f t="shared" si="6"/>
        <v>224.4</v>
      </c>
      <c r="L50" s="3">
        <f t="shared" si="6"/>
        <v>505.4</v>
      </c>
      <c r="M50" s="32">
        <f t="shared" si="6"/>
        <v>942.8</v>
      </c>
      <c r="N50" s="3">
        <f t="shared" si="6"/>
        <v>1441.8</v>
      </c>
      <c r="O50" s="32">
        <f t="shared" si="6"/>
        <v>1728.8</v>
      </c>
      <c r="P50" s="3">
        <f t="shared" si="6"/>
        <v>839.4</v>
      </c>
      <c r="Q50" s="32">
        <f t="shared" si="6"/>
        <v>755.6</v>
      </c>
      <c r="R50" s="3">
        <f t="shared" si="6"/>
        <v>1336.6</v>
      </c>
      <c r="S50" s="32">
        <f t="shared" si="6"/>
        <v>1200.8</v>
      </c>
      <c r="T50" s="3">
        <f t="shared" si="6"/>
        <v>386.6</v>
      </c>
      <c r="U50" s="32">
        <f t="shared" si="6"/>
        <v>241.4</v>
      </c>
      <c r="V50" s="3">
        <f t="shared" si="6"/>
        <v>1336.2</v>
      </c>
      <c r="W50" s="32">
        <f t="shared" si="6"/>
        <v>1349.8</v>
      </c>
      <c r="X50" s="3">
        <f t="shared" si="6"/>
        <v>1137</v>
      </c>
      <c r="Y50" s="32">
        <f t="shared" si="6"/>
        <v>531.20000000000005</v>
      </c>
      <c r="Z50" s="3">
        <f t="shared" si="6"/>
        <v>2817.8</v>
      </c>
      <c r="AA50" s="32">
        <f t="shared" si="6"/>
        <v>2772.8</v>
      </c>
      <c r="AB50" s="11">
        <f t="shared" si="5"/>
        <v>15675.600000000002</v>
      </c>
      <c r="AC50" s="15">
        <f t="shared" si="4"/>
        <v>15751.399999999998</v>
      </c>
    </row>
    <row r="51" spans="1:29">
      <c r="A51" s="92" t="s">
        <v>28</v>
      </c>
      <c r="B51" s="3">
        <f t="shared" si="6"/>
        <v>2201</v>
      </c>
      <c r="C51" s="32">
        <f t="shared" si="6"/>
        <v>2187</v>
      </c>
      <c r="D51" s="3">
        <f t="shared" si="6"/>
        <v>979.8</v>
      </c>
      <c r="E51" s="32">
        <f t="shared" si="6"/>
        <v>981.6</v>
      </c>
      <c r="F51" s="3">
        <f t="shared" si="6"/>
        <v>520.6</v>
      </c>
      <c r="G51" s="32">
        <f t="shared" si="6"/>
        <v>354.4</v>
      </c>
      <c r="H51" s="3">
        <f t="shared" si="6"/>
        <v>2006.8</v>
      </c>
      <c r="I51" s="32">
        <f t="shared" si="6"/>
        <v>2736.2</v>
      </c>
      <c r="J51" s="3">
        <f t="shared" si="6"/>
        <v>260</v>
      </c>
      <c r="K51" s="32">
        <f t="shared" si="6"/>
        <v>238.2</v>
      </c>
      <c r="L51" s="3">
        <f t="shared" si="6"/>
        <v>602.4</v>
      </c>
      <c r="M51" s="32">
        <f t="shared" si="6"/>
        <v>897.6</v>
      </c>
      <c r="N51" s="3">
        <f t="shared" si="6"/>
        <v>1653.4</v>
      </c>
      <c r="O51" s="32">
        <f t="shared" si="6"/>
        <v>1696</v>
      </c>
      <c r="P51" s="3">
        <f t="shared" si="6"/>
        <v>907.2</v>
      </c>
      <c r="Q51" s="32">
        <f t="shared" si="6"/>
        <v>814</v>
      </c>
      <c r="R51" s="3">
        <f t="shared" si="6"/>
        <v>1318.2</v>
      </c>
      <c r="S51" s="32">
        <f t="shared" si="6"/>
        <v>1245.2</v>
      </c>
      <c r="T51" s="3">
        <f t="shared" si="6"/>
        <v>480</v>
      </c>
      <c r="U51" s="32">
        <f t="shared" si="6"/>
        <v>226.4</v>
      </c>
      <c r="V51" s="3">
        <f t="shared" si="6"/>
        <v>1563</v>
      </c>
      <c r="W51" s="32">
        <f t="shared" si="6"/>
        <v>1228</v>
      </c>
      <c r="X51" s="3">
        <f t="shared" si="6"/>
        <v>1283.5999999999999</v>
      </c>
      <c r="Y51" s="32">
        <f t="shared" si="6"/>
        <v>465</v>
      </c>
      <c r="Z51" s="3">
        <f t="shared" si="6"/>
        <v>3045.2</v>
      </c>
      <c r="AA51" s="32">
        <f t="shared" si="6"/>
        <v>2808.8</v>
      </c>
      <c r="AB51" s="11">
        <f t="shared" si="5"/>
        <v>16821.2</v>
      </c>
      <c r="AC51" s="15">
        <f t="shared" si="4"/>
        <v>15878.400000000001</v>
      </c>
    </row>
    <row r="52" spans="1:29">
      <c r="A52" s="91" t="s">
        <v>29</v>
      </c>
      <c r="B52" s="3">
        <f t="shared" si="6"/>
        <v>2262</v>
      </c>
      <c r="C52" s="32">
        <f t="shared" si="6"/>
        <v>2577</v>
      </c>
      <c r="D52" s="3">
        <f t="shared" si="6"/>
        <v>1176.2</v>
      </c>
      <c r="E52" s="32">
        <f t="shared" si="6"/>
        <v>1075</v>
      </c>
      <c r="F52" s="3">
        <f t="shared" si="6"/>
        <v>613</v>
      </c>
      <c r="G52" s="32">
        <f t="shared" si="6"/>
        <v>382.6</v>
      </c>
      <c r="H52" s="3">
        <f t="shared" si="6"/>
        <v>2176.6</v>
      </c>
      <c r="I52" s="32">
        <f t="shared" si="6"/>
        <v>3026.6</v>
      </c>
      <c r="J52" s="3">
        <f t="shared" si="6"/>
        <v>340.8</v>
      </c>
      <c r="K52" s="32">
        <f t="shared" si="6"/>
        <v>226.8</v>
      </c>
      <c r="L52" s="3">
        <f t="shared" si="6"/>
        <v>715.8</v>
      </c>
      <c r="M52" s="32">
        <f t="shared" si="6"/>
        <v>848.4</v>
      </c>
      <c r="N52" s="3">
        <f t="shared" si="6"/>
        <v>1814.4</v>
      </c>
      <c r="O52" s="32">
        <f t="shared" si="6"/>
        <v>1706</v>
      </c>
      <c r="P52" s="3">
        <f t="shared" si="6"/>
        <v>920</v>
      </c>
      <c r="Q52" s="32">
        <f t="shared" si="6"/>
        <v>819.4</v>
      </c>
      <c r="R52" s="3">
        <f t="shared" si="6"/>
        <v>1448.2</v>
      </c>
      <c r="S52" s="32">
        <f t="shared" si="6"/>
        <v>1435</v>
      </c>
      <c r="T52" s="3">
        <f t="shared" si="6"/>
        <v>623.79999999999995</v>
      </c>
      <c r="U52" s="32">
        <f t="shared" si="6"/>
        <v>228.2</v>
      </c>
      <c r="V52" s="3">
        <f t="shared" si="6"/>
        <v>1936</v>
      </c>
      <c r="W52" s="32">
        <f t="shared" si="6"/>
        <v>1189.8</v>
      </c>
      <c r="X52" s="3">
        <f t="shared" si="6"/>
        <v>1627.6</v>
      </c>
      <c r="Y52" s="32">
        <f t="shared" si="6"/>
        <v>471.6</v>
      </c>
      <c r="Z52" s="3">
        <f t="shared" si="6"/>
        <v>3616</v>
      </c>
      <c r="AA52" s="32">
        <f t="shared" si="6"/>
        <v>3174.2</v>
      </c>
      <c r="AB52" s="11">
        <f t="shared" si="5"/>
        <v>19270.400000000001</v>
      </c>
      <c r="AC52" s="15">
        <f t="shared" si="4"/>
        <v>17160.599999999999</v>
      </c>
    </row>
    <row r="53" spans="1:29">
      <c r="A53" s="92" t="s">
        <v>30</v>
      </c>
      <c r="B53" s="3">
        <f t="shared" si="6"/>
        <v>2401</v>
      </c>
      <c r="C53" s="32">
        <f t="shared" si="6"/>
        <v>2930.6</v>
      </c>
      <c r="D53" s="3">
        <f t="shared" si="6"/>
        <v>1221.8</v>
      </c>
      <c r="E53" s="32">
        <f t="shared" si="6"/>
        <v>1357.2</v>
      </c>
      <c r="F53" s="3">
        <f t="shared" si="6"/>
        <v>697</v>
      </c>
      <c r="G53" s="32">
        <f t="shared" si="6"/>
        <v>539</v>
      </c>
      <c r="H53" s="3">
        <f t="shared" si="6"/>
        <v>2209.4</v>
      </c>
      <c r="I53" s="32">
        <f t="shared" si="6"/>
        <v>3711.4</v>
      </c>
      <c r="J53" s="3">
        <f t="shared" si="6"/>
        <v>381</v>
      </c>
      <c r="K53" s="32">
        <f t="shared" si="6"/>
        <v>247</v>
      </c>
      <c r="L53" s="3">
        <f t="shared" si="6"/>
        <v>754.2</v>
      </c>
      <c r="M53" s="32">
        <f t="shared" si="6"/>
        <v>876</v>
      </c>
      <c r="N53" s="3">
        <f t="shared" si="6"/>
        <v>1834.8</v>
      </c>
      <c r="O53" s="32">
        <f t="shared" si="6"/>
        <v>1976.6</v>
      </c>
      <c r="P53" s="3">
        <f t="shared" si="6"/>
        <v>989</v>
      </c>
      <c r="Q53" s="32">
        <f t="shared" si="6"/>
        <v>902</v>
      </c>
      <c r="R53" s="3">
        <f t="shared" si="6"/>
        <v>1367.4</v>
      </c>
      <c r="S53" s="32">
        <f t="shared" si="6"/>
        <v>1573.4</v>
      </c>
      <c r="T53" s="3">
        <f t="shared" si="6"/>
        <v>510.6</v>
      </c>
      <c r="U53" s="32">
        <f t="shared" si="6"/>
        <v>263.2</v>
      </c>
      <c r="V53" s="3">
        <f t="shared" si="6"/>
        <v>1676.2</v>
      </c>
      <c r="W53" s="32">
        <f t="shared" si="6"/>
        <v>1110.4000000000001</v>
      </c>
      <c r="X53" s="3">
        <f t="shared" si="6"/>
        <v>1728.8</v>
      </c>
      <c r="Y53" s="32">
        <f t="shared" si="6"/>
        <v>508</v>
      </c>
      <c r="Z53" s="3">
        <f t="shared" si="6"/>
        <v>3655.6</v>
      </c>
      <c r="AA53" s="32">
        <f t="shared" si="6"/>
        <v>3447</v>
      </c>
      <c r="AB53" s="11">
        <f t="shared" si="5"/>
        <v>19426.8</v>
      </c>
      <c r="AC53" s="15">
        <f t="shared" si="4"/>
        <v>19441.800000000003</v>
      </c>
    </row>
    <row r="54" spans="1:29">
      <c r="A54" s="91" t="s">
        <v>31</v>
      </c>
      <c r="B54" s="3">
        <f t="shared" si="6"/>
        <v>2390</v>
      </c>
      <c r="C54" s="32">
        <f t="shared" si="6"/>
        <v>2920</v>
      </c>
      <c r="D54" s="3">
        <f t="shared" si="6"/>
        <v>974.2</v>
      </c>
      <c r="E54" s="32">
        <f t="shared" si="6"/>
        <v>1335.2</v>
      </c>
      <c r="F54" s="3">
        <f t="shared" si="6"/>
        <v>589.79999999999995</v>
      </c>
      <c r="G54" s="32">
        <f t="shared" si="6"/>
        <v>470</v>
      </c>
      <c r="H54" s="3">
        <f t="shared" si="6"/>
        <v>2064.8000000000002</v>
      </c>
      <c r="I54" s="32">
        <f t="shared" si="6"/>
        <v>3365.4</v>
      </c>
      <c r="J54" s="3">
        <f t="shared" si="6"/>
        <v>335.4</v>
      </c>
      <c r="K54" s="32">
        <f t="shared" si="6"/>
        <v>205</v>
      </c>
      <c r="L54" s="3">
        <f t="shared" si="6"/>
        <v>686.2</v>
      </c>
      <c r="M54" s="32">
        <f t="shared" si="6"/>
        <v>780.8</v>
      </c>
      <c r="N54" s="3">
        <f t="shared" si="6"/>
        <v>1664</v>
      </c>
      <c r="O54" s="32">
        <f t="shared" si="6"/>
        <v>1760.8</v>
      </c>
      <c r="P54" s="3">
        <f t="shared" si="6"/>
        <v>853.6</v>
      </c>
      <c r="Q54" s="32">
        <f t="shared" si="6"/>
        <v>1003.2</v>
      </c>
      <c r="R54" s="3">
        <f t="shared" si="6"/>
        <v>1233</v>
      </c>
      <c r="S54" s="32">
        <f t="shared" si="6"/>
        <v>1600.4</v>
      </c>
      <c r="T54" s="3">
        <f t="shared" si="6"/>
        <v>396.2</v>
      </c>
      <c r="U54" s="32">
        <f t="shared" si="6"/>
        <v>264.2</v>
      </c>
      <c r="V54" s="3">
        <f t="shared" si="6"/>
        <v>1611.6</v>
      </c>
      <c r="W54" s="32">
        <f t="shared" si="6"/>
        <v>1186</v>
      </c>
      <c r="X54" s="3">
        <f t="shared" si="6"/>
        <v>1510.8</v>
      </c>
      <c r="Y54" s="32">
        <f t="shared" si="6"/>
        <v>543</v>
      </c>
      <c r="Z54" s="3">
        <f t="shared" si="6"/>
        <v>3201.8</v>
      </c>
      <c r="AA54" s="32">
        <f t="shared" si="6"/>
        <v>3565.4</v>
      </c>
      <c r="AB54" s="11">
        <f t="shared" si="5"/>
        <v>17511.400000000001</v>
      </c>
      <c r="AC54" s="15">
        <f t="shared" si="4"/>
        <v>18999.400000000001</v>
      </c>
    </row>
    <row r="55" spans="1:29">
      <c r="A55" s="92" t="s">
        <v>32</v>
      </c>
      <c r="B55" s="3">
        <f t="shared" si="6"/>
        <v>2204.4</v>
      </c>
      <c r="C55" s="32">
        <f t="shared" si="6"/>
        <v>2559.6</v>
      </c>
      <c r="D55" s="3">
        <f t="shared" si="6"/>
        <v>725.8</v>
      </c>
      <c r="E55" s="32">
        <f t="shared" si="6"/>
        <v>1174.2</v>
      </c>
      <c r="F55" s="3">
        <f t="shared" si="6"/>
        <v>400.8</v>
      </c>
      <c r="G55" s="32">
        <f t="shared" si="6"/>
        <v>416.8</v>
      </c>
      <c r="H55" s="3">
        <f t="shared" si="6"/>
        <v>1787</v>
      </c>
      <c r="I55" s="32">
        <f t="shared" si="6"/>
        <v>2923.2</v>
      </c>
      <c r="J55" s="3">
        <f t="shared" si="6"/>
        <v>223.8</v>
      </c>
      <c r="K55" s="32">
        <f t="shared" si="6"/>
        <v>158.6</v>
      </c>
      <c r="L55" s="3">
        <f t="shared" si="6"/>
        <v>513.79999999999995</v>
      </c>
      <c r="M55" s="32">
        <f t="shared" si="6"/>
        <v>616</v>
      </c>
      <c r="N55" s="3">
        <f t="shared" si="6"/>
        <v>1335.8</v>
      </c>
      <c r="O55" s="32">
        <f t="shared" si="6"/>
        <v>1544.4</v>
      </c>
      <c r="P55" s="3">
        <f t="shared" si="6"/>
        <v>662.6</v>
      </c>
      <c r="Q55" s="32">
        <f t="shared" si="6"/>
        <v>939</v>
      </c>
      <c r="R55" s="3">
        <f t="shared" si="6"/>
        <v>927</v>
      </c>
      <c r="S55" s="32">
        <f t="shared" si="6"/>
        <v>1494.8</v>
      </c>
      <c r="T55" s="3">
        <f t="shared" si="6"/>
        <v>258.2</v>
      </c>
      <c r="U55" s="32">
        <f t="shared" si="6"/>
        <v>245.4</v>
      </c>
      <c r="V55" s="3">
        <f t="shared" si="6"/>
        <v>1523.6</v>
      </c>
      <c r="W55" s="32">
        <f t="shared" si="6"/>
        <v>953.4</v>
      </c>
      <c r="X55" s="3">
        <f t="shared" si="6"/>
        <v>1138.8</v>
      </c>
      <c r="Y55" s="32">
        <f t="shared" si="6"/>
        <v>503.4</v>
      </c>
      <c r="Z55" s="3">
        <f t="shared" si="6"/>
        <v>2603.8000000000002</v>
      </c>
      <c r="AA55" s="32">
        <f t="shared" si="6"/>
        <v>2973.8</v>
      </c>
      <c r="AB55" s="11">
        <f t="shared" si="5"/>
        <v>14305.400000000001</v>
      </c>
      <c r="AC55" s="15">
        <f t="shared" si="4"/>
        <v>16502.599999999999</v>
      </c>
    </row>
    <row r="56" spans="1:29">
      <c r="A56" s="91" t="s">
        <v>33</v>
      </c>
      <c r="B56" s="3">
        <f t="shared" si="6"/>
        <v>1840.8</v>
      </c>
      <c r="C56" s="32">
        <f t="shared" si="6"/>
        <v>1986.4</v>
      </c>
      <c r="D56" s="3">
        <f t="shared" si="6"/>
        <v>563.4</v>
      </c>
      <c r="E56" s="32">
        <f t="shared" si="6"/>
        <v>905</v>
      </c>
      <c r="F56" s="3">
        <f t="shared" si="6"/>
        <v>316.39999999999998</v>
      </c>
      <c r="G56" s="32">
        <f t="shared" si="6"/>
        <v>334.8</v>
      </c>
      <c r="H56" s="3">
        <f t="shared" si="6"/>
        <v>1381.8</v>
      </c>
      <c r="I56" s="32">
        <f t="shared" si="6"/>
        <v>2254.6</v>
      </c>
      <c r="J56" s="3">
        <f t="shared" si="6"/>
        <v>169</v>
      </c>
      <c r="K56" s="32">
        <f t="shared" si="6"/>
        <v>127.4</v>
      </c>
      <c r="L56" s="3">
        <f t="shared" si="6"/>
        <v>417.2</v>
      </c>
      <c r="M56" s="32">
        <f t="shared" si="6"/>
        <v>473.4</v>
      </c>
      <c r="N56" s="3">
        <f t="shared" si="6"/>
        <v>1143.5999999999999</v>
      </c>
      <c r="O56" s="32">
        <f t="shared" si="6"/>
        <v>1209.4000000000001</v>
      </c>
      <c r="P56" s="3">
        <f t="shared" si="6"/>
        <v>469.8</v>
      </c>
      <c r="Q56" s="32">
        <f t="shared" si="6"/>
        <v>830.2</v>
      </c>
      <c r="R56" s="3">
        <f t="shared" si="6"/>
        <v>746</v>
      </c>
      <c r="S56" s="32">
        <f t="shared" si="6"/>
        <v>1184.2</v>
      </c>
      <c r="T56" s="3">
        <f t="shared" si="6"/>
        <v>198.4</v>
      </c>
      <c r="U56" s="32">
        <f t="shared" si="6"/>
        <v>213.4</v>
      </c>
      <c r="V56" s="3">
        <f t="shared" si="6"/>
        <v>1264.5999999999999</v>
      </c>
      <c r="W56" s="32">
        <f t="shared" si="6"/>
        <v>732</v>
      </c>
      <c r="X56" s="3">
        <f t="shared" si="6"/>
        <v>816.6</v>
      </c>
      <c r="Y56" s="32">
        <f t="shared" si="6"/>
        <v>453.4</v>
      </c>
      <c r="Z56" s="3">
        <f t="shared" si="6"/>
        <v>2056.4</v>
      </c>
      <c r="AA56" s="32">
        <f t="shared" si="6"/>
        <v>2460.4</v>
      </c>
      <c r="AB56" s="11">
        <f t="shared" si="5"/>
        <v>11383.999999999998</v>
      </c>
      <c r="AC56" s="15">
        <f t="shared" si="4"/>
        <v>13164.599999999999</v>
      </c>
    </row>
    <row r="57" spans="1:29">
      <c r="A57" s="92" t="s">
        <v>34</v>
      </c>
      <c r="B57" s="3">
        <f t="shared" si="6"/>
        <v>332.6</v>
      </c>
      <c r="C57" s="32">
        <f t="shared" si="6"/>
        <v>1267.5999999999999</v>
      </c>
      <c r="D57" s="3">
        <f t="shared" si="6"/>
        <v>136.4</v>
      </c>
      <c r="E57" s="32">
        <f t="shared" si="6"/>
        <v>618.20000000000005</v>
      </c>
      <c r="F57" s="3">
        <f t="shared" si="6"/>
        <v>81.599999999999994</v>
      </c>
      <c r="G57" s="32">
        <f t="shared" si="6"/>
        <v>238.6</v>
      </c>
      <c r="H57" s="3">
        <f t="shared" si="6"/>
        <v>475.8</v>
      </c>
      <c r="I57" s="32">
        <f t="shared" si="6"/>
        <v>1634.8</v>
      </c>
      <c r="J57" s="3">
        <f t="shared" si="6"/>
        <v>102.2</v>
      </c>
      <c r="K57" s="32">
        <f t="shared" si="6"/>
        <v>85.2</v>
      </c>
      <c r="L57" s="3">
        <f t="shared" si="6"/>
        <v>219.8</v>
      </c>
      <c r="M57" s="32">
        <f t="shared" si="6"/>
        <v>270.60000000000002</v>
      </c>
      <c r="N57" s="3">
        <f t="shared" si="6"/>
        <v>624</v>
      </c>
      <c r="O57" s="32">
        <f t="shared" si="6"/>
        <v>854.8</v>
      </c>
      <c r="P57" s="3">
        <f t="shared" si="6"/>
        <v>337.6</v>
      </c>
      <c r="Q57" s="32">
        <f t="shared" si="6"/>
        <v>583.20000000000005</v>
      </c>
      <c r="R57" s="3">
        <f t="shared" si="6"/>
        <v>432.4</v>
      </c>
      <c r="S57" s="32">
        <f t="shared" si="6"/>
        <v>709</v>
      </c>
      <c r="T57" s="3">
        <f t="shared" si="6"/>
        <v>143.19999999999999</v>
      </c>
      <c r="U57" s="32">
        <f t="shared" si="6"/>
        <v>143</v>
      </c>
      <c r="V57" s="3">
        <f t="shared" si="6"/>
        <v>1121</v>
      </c>
      <c r="W57" s="32">
        <f t="shared" si="6"/>
        <v>504.4</v>
      </c>
      <c r="X57" s="3">
        <f t="shared" si="6"/>
        <v>509.4</v>
      </c>
      <c r="Y57" s="32">
        <f t="shared" si="6"/>
        <v>351.2</v>
      </c>
      <c r="Z57" s="3">
        <f t="shared" si="6"/>
        <v>1412</v>
      </c>
      <c r="AA57" s="32">
        <f t="shared" si="6"/>
        <v>1824.4</v>
      </c>
      <c r="AB57" s="11">
        <f t="shared" si="5"/>
        <v>5928</v>
      </c>
      <c r="AC57" s="15">
        <f t="shared" si="4"/>
        <v>9085</v>
      </c>
    </row>
    <row r="58" spans="1:29">
      <c r="A58" s="91" t="s">
        <v>35</v>
      </c>
      <c r="B58" s="3">
        <f t="shared" si="6"/>
        <v>0</v>
      </c>
      <c r="C58" s="32">
        <f t="shared" si="6"/>
        <v>812.2</v>
      </c>
      <c r="D58" s="3">
        <f t="shared" si="6"/>
        <v>3.6</v>
      </c>
      <c r="E58" s="32">
        <f t="shared" si="6"/>
        <v>342</v>
      </c>
      <c r="F58" s="3">
        <f t="shared" si="6"/>
        <v>3.8</v>
      </c>
      <c r="G58" s="32">
        <f t="shared" si="6"/>
        <v>108.2</v>
      </c>
      <c r="H58" s="3">
        <f t="shared" si="6"/>
        <v>23</v>
      </c>
      <c r="I58" s="32">
        <f t="shared" si="6"/>
        <v>733.8</v>
      </c>
      <c r="J58" s="3">
        <f t="shared" si="6"/>
        <v>35.4</v>
      </c>
      <c r="K58" s="32">
        <f t="shared" si="6"/>
        <v>35.4</v>
      </c>
      <c r="L58" s="3">
        <f t="shared" si="6"/>
        <v>45.4</v>
      </c>
      <c r="M58" s="32">
        <f t="shared" si="6"/>
        <v>36.4</v>
      </c>
      <c r="N58" s="3">
        <f t="shared" si="6"/>
        <v>154</v>
      </c>
      <c r="O58" s="32">
        <f t="shared" si="6"/>
        <v>119.2</v>
      </c>
      <c r="P58" s="3">
        <f t="shared" si="6"/>
        <v>50.6</v>
      </c>
      <c r="Q58" s="32">
        <f t="shared" si="6"/>
        <v>68.2</v>
      </c>
      <c r="R58" s="3">
        <f t="shared" si="6"/>
        <v>72.599999999999994</v>
      </c>
      <c r="S58" s="32">
        <f t="shared" si="6"/>
        <v>60.6</v>
      </c>
      <c r="T58" s="3">
        <f t="shared" si="6"/>
        <v>16.399999999999999</v>
      </c>
      <c r="U58" s="32">
        <f t="shared" si="6"/>
        <v>3.2</v>
      </c>
      <c r="V58" s="3">
        <f t="shared" si="6"/>
        <v>99.6</v>
      </c>
      <c r="W58" s="32">
        <f t="shared" si="6"/>
        <v>10.4</v>
      </c>
      <c r="X58" s="3">
        <f t="shared" si="6"/>
        <v>53.6</v>
      </c>
      <c r="Y58" s="32">
        <f t="shared" si="6"/>
        <v>5.6</v>
      </c>
      <c r="Z58" s="3">
        <f t="shared" si="6"/>
        <v>10.8</v>
      </c>
      <c r="AA58" s="32">
        <f t="shared" si="6"/>
        <v>162.4</v>
      </c>
      <c r="AB58" s="11">
        <f t="shared" si="5"/>
        <v>568.79999999999995</v>
      </c>
      <c r="AC58" s="15">
        <f t="shared" si="4"/>
        <v>2497.5999999999995</v>
      </c>
    </row>
    <row r="59" spans="1:29">
      <c r="A59" s="92" t="s">
        <v>36</v>
      </c>
      <c r="B59" s="3">
        <f t="shared" si="6"/>
        <v>0</v>
      </c>
      <c r="C59" s="32">
        <f t="shared" si="6"/>
        <v>0</v>
      </c>
      <c r="D59" s="3">
        <f t="shared" si="6"/>
        <v>0</v>
      </c>
      <c r="E59" s="32">
        <f t="shared" si="6"/>
        <v>0</v>
      </c>
      <c r="F59" s="3">
        <f t="shared" si="6"/>
        <v>0</v>
      </c>
      <c r="G59" s="32">
        <f t="shared" si="6"/>
        <v>0</v>
      </c>
      <c r="H59" s="3">
        <f t="shared" si="6"/>
        <v>0</v>
      </c>
      <c r="I59" s="32">
        <f t="shared" si="6"/>
        <v>0</v>
      </c>
      <c r="J59" s="3">
        <f t="shared" si="6"/>
        <v>0</v>
      </c>
      <c r="K59" s="32">
        <f t="shared" si="6"/>
        <v>0</v>
      </c>
      <c r="L59" s="3">
        <f t="shared" si="6"/>
        <v>0</v>
      </c>
      <c r="M59" s="32">
        <f t="shared" si="6"/>
        <v>1.2</v>
      </c>
      <c r="N59" s="3">
        <f t="shared" si="6"/>
        <v>0</v>
      </c>
      <c r="O59" s="32">
        <f t="shared" si="6"/>
        <v>0</v>
      </c>
      <c r="P59" s="3">
        <f t="shared" si="6"/>
        <v>0</v>
      </c>
      <c r="Q59" s="32">
        <f t="shared" si="6"/>
        <v>0</v>
      </c>
      <c r="R59" s="3">
        <f t="shared" si="6"/>
        <v>0</v>
      </c>
      <c r="S59" s="32">
        <f t="shared" si="6"/>
        <v>0</v>
      </c>
      <c r="T59" s="3">
        <f t="shared" si="6"/>
        <v>0</v>
      </c>
      <c r="U59" s="32">
        <f t="shared" si="6"/>
        <v>0</v>
      </c>
      <c r="V59" s="3">
        <f t="shared" si="6"/>
        <v>0</v>
      </c>
      <c r="W59" s="32">
        <f>+W27/$B$65</f>
        <v>0</v>
      </c>
      <c r="X59" s="3">
        <f>+X27/$B$65</f>
        <v>0</v>
      </c>
      <c r="Y59" s="32">
        <f>+Y27/$B$65</f>
        <v>0</v>
      </c>
      <c r="Z59" s="3">
        <f>+Z27/$B$65</f>
        <v>0</v>
      </c>
      <c r="AA59" s="32">
        <f>+AA27/$B$65</f>
        <v>0</v>
      </c>
      <c r="AB59" s="11">
        <f t="shared" si="5"/>
        <v>0</v>
      </c>
      <c r="AC59" s="15">
        <f t="shared" si="4"/>
        <v>1.2</v>
      </c>
    </row>
    <row r="60" spans="1:29">
      <c r="A60" s="91" t="s">
        <v>37</v>
      </c>
      <c r="B60" s="3">
        <f t="shared" ref="B60:AA62" si="7">B28/5</f>
        <v>0</v>
      </c>
      <c r="C60" s="32">
        <f t="shared" si="7"/>
        <v>0</v>
      </c>
      <c r="D60" s="3">
        <f t="shared" si="7"/>
        <v>0</v>
      </c>
      <c r="E60" s="32">
        <f t="shared" si="7"/>
        <v>0</v>
      </c>
      <c r="F60" s="3">
        <f t="shared" si="7"/>
        <v>0</v>
      </c>
      <c r="G60" s="32">
        <f t="shared" si="7"/>
        <v>0</v>
      </c>
      <c r="H60" s="3">
        <f t="shared" si="7"/>
        <v>0</v>
      </c>
      <c r="I60" s="32">
        <f t="shared" si="7"/>
        <v>0</v>
      </c>
      <c r="J60" s="3">
        <f t="shared" si="7"/>
        <v>0</v>
      </c>
      <c r="K60" s="32">
        <f t="shared" si="7"/>
        <v>0</v>
      </c>
      <c r="L60" s="3">
        <f t="shared" si="7"/>
        <v>0</v>
      </c>
      <c r="M60" s="32">
        <f t="shared" si="7"/>
        <v>0</v>
      </c>
      <c r="N60" s="3">
        <f t="shared" si="7"/>
        <v>0</v>
      </c>
      <c r="O60" s="32">
        <f t="shared" si="7"/>
        <v>0</v>
      </c>
      <c r="P60" s="3">
        <f t="shared" si="7"/>
        <v>0</v>
      </c>
      <c r="Q60" s="32">
        <f t="shared" si="7"/>
        <v>0</v>
      </c>
      <c r="R60" s="3">
        <f t="shared" si="7"/>
        <v>0</v>
      </c>
      <c r="S60" s="32">
        <f t="shared" si="7"/>
        <v>0</v>
      </c>
      <c r="T60" s="3">
        <f t="shared" si="7"/>
        <v>0</v>
      </c>
      <c r="U60" s="32">
        <f t="shared" si="7"/>
        <v>0</v>
      </c>
      <c r="V60" s="3">
        <f t="shared" si="7"/>
        <v>0</v>
      </c>
      <c r="W60" s="32">
        <f t="shared" si="7"/>
        <v>0</v>
      </c>
      <c r="X60" s="3">
        <f t="shared" si="7"/>
        <v>0</v>
      </c>
      <c r="Y60" s="32">
        <f t="shared" si="7"/>
        <v>0</v>
      </c>
      <c r="Z60" s="3">
        <f t="shared" si="7"/>
        <v>0</v>
      </c>
      <c r="AA60" s="32">
        <f t="shared" si="7"/>
        <v>0</v>
      </c>
      <c r="AB60" s="11">
        <f t="shared" si="5"/>
        <v>0</v>
      </c>
      <c r="AC60" s="15">
        <f t="shared" si="4"/>
        <v>0</v>
      </c>
    </row>
    <row r="61" spans="1:29">
      <c r="A61" s="92" t="s">
        <v>38</v>
      </c>
      <c r="B61" s="3">
        <f t="shared" si="7"/>
        <v>0</v>
      </c>
      <c r="C61" s="32">
        <f t="shared" si="7"/>
        <v>0</v>
      </c>
      <c r="D61" s="3">
        <f t="shared" si="7"/>
        <v>0</v>
      </c>
      <c r="E61" s="32">
        <f t="shared" si="7"/>
        <v>0</v>
      </c>
      <c r="F61" s="3">
        <f t="shared" si="7"/>
        <v>0</v>
      </c>
      <c r="G61" s="32">
        <f t="shared" si="7"/>
        <v>0</v>
      </c>
      <c r="H61" s="3">
        <f t="shared" si="7"/>
        <v>0</v>
      </c>
      <c r="I61" s="32">
        <f t="shared" si="7"/>
        <v>0</v>
      </c>
      <c r="J61" s="3">
        <f t="shared" si="7"/>
        <v>0</v>
      </c>
      <c r="K61" s="32">
        <f t="shared" si="7"/>
        <v>0</v>
      </c>
      <c r="L61" s="3">
        <f t="shared" si="7"/>
        <v>0</v>
      </c>
      <c r="M61" s="32">
        <f t="shared" si="7"/>
        <v>0</v>
      </c>
      <c r="N61" s="3">
        <f t="shared" si="7"/>
        <v>0</v>
      </c>
      <c r="O61" s="32">
        <f t="shared" si="7"/>
        <v>0</v>
      </c>
      <c r="P61" s="3">
        <f t="shared" si="7"/>
        <v>0</v>
      </c>
      <c r="Q61" s="32">
        <f t="shared" si="7"/>
        <v>0</v>
      </c>
      <c r="R61" s="3">
        <f t="shared" si="7"/>
        <v>0</v>
      </c>
      <c r="S61" s="32">
        <f t="shared" si="7"/>
        <v>0</v>
      </c>
      <c r="T61" s="3">
        <f t="shared" si="7"/>
        <v>0</v>
      </c>
      <c r="U61" s="32">
        <f t="shared" si="7"/>
        <v>0</v>
      </c>
      <c r="V61" s="3">
        <f t="shared" si="7"/>
        <v>0</v>
      </c>
      <c r="W61" s="32">
        <f t="shared" si="7"/>
        <v>0</v>
      </c>
      <c r="X61" s="3">
        <f t="shared" si="7"/>
        <v>0</v>
      </c>
      <c r="Y61" s="32">
        <f t="shared" si="7"/>
        <v>0</v>
      </c>
      <c r="Z61" s="3">
        <f t="shared" si="7"/>
        <v>0</v>
      </c>
      <c r="AA61" s="32">
        <f t="shared" si="7"/>
        <v>0</v>
      </c>
      <c r="AB61" s="11">
        <f t="shared" si="5"/>
        <v>0</v>
      </c>
      <c r="AC61" s="15">
        <f t="shared" si="4"/>
        <v>0</v>
      </c>
    </row>
    <row r="62" spans="1:29" ht="14" thickBot="1">
      <c r="A62" s="91" t="s">
        <v>39</v>
      </c>
      <c r="B62" s="16">
        <f t="shared" si="7"/>
        <v>0</v>
      </c>
      <c r="C62" s="43">
        <f t="shared" si="7"/>
        <v>0</v>
      </c>
      <c r="D62" s="16">
        <f t="shared" si="7"/>
        <v>0</v>
      </c>
      <c r="E62" s="43">
        <f t="shared" si="7"/>
        <v>0</v>
      </c>
      <c r="F62" s="16">
        <f t="shared" si="7"/>
        <v>0</v>
      </c>
      <c r="G62" s="43">
        <f t="shared" si="7"/>
        <v>0</v>
      </c>
      <c r="H62" s="16">
        <f t="shared" si="7"/>
        <v>0</v>
      </c>
      <c r="I62" s="43">
        <f t="shared" si="7"/>
        <v>0</v>
      </c>
      <c r="J62" s="16">
        <f t="shared" si="7"/>
        <v>0</v>
      </c>
      <c r="K62" s="43">
        <f t="shared" si="7"/>
        <v>0</v>
      </c>
      <c r="L62" s="16">
        <f t="shared" si="7"/>
        <v>0</v>
      </c>
      <c r="M62" s="43">
        <f t="shared" si="7"/>
        <v>0</v>
      </c>
      <c r="N62" s="16">
        <f t="shared" si="7"/>
        <v>0</v>
      </c>
      <c r="O62" s="43">
        <f t="shared" si="7"/>
        <v>0</v>
      </c>
      <c r="P62" s="16">
        <f t="shared" si="7"/>
        <v>0</v>
      </c>
      <c r="Q62" s="43">
        <f t="shared" si="7"/>
        <v>0</v>
      </c>
      <c r="R62" s="16">
        <f t="shared" si="7"/>
        <v>0</v>
      </c>
      <c r="S62" s="43">
        <f t="shared" si="7"/>
        <v>0</v>
      </c>
      <c r="T62" s="16">
        <f t="shared" si="7"/>
        <v>0</v>
      </c>
      <c r="U62" s="43">
        <f t="shared" si="7"/>
        <v>0</v>
      </c>
      <c r="V62" s="16">
        <f t="shared" si="7"/>
        <v>0</v>
      </c>
      <c r="W62" s="43">
        <f t="shared" si="7"/>
        <v>0</v>
      </c>
      <c r="X62" s="16">
        <f t="shared" si="7"/>
        <v>0</v>
      </c>
      <c r="Y62" s="43">
        <f t="shared" si="7"/>
        <v>0</v>
      </c>
      <c r="Z62" s="16">
        <f t="shared" si="7"/>
        <v>0</v>
      </c>
      <c r="AA62" s="43">
        <f t="shared" si="7"/>
        <v>0</v>
      </c>
      <c r="AB62" s="12">
        <f t="shared" si="5"/>
        <v>0</v>
      </c>
      <c r="AC62" s="111">
        <f t="shared" si="4"/>
        <v>0</v>
      </c>
    </row>
    <row r="63" spans="1:29" s="93" customFormat="1" ht="15" thickTop="1" thickBot="1">
      <c r="A63" s="9" t="s">
        <v>47</v>
      </c>
      <c r="B63" s="14">
        <f>SUM(B39:B62)</f>
        <v>42091.600000000006</v>
      </c>
      <c r="C63" s="45">
        <f>SUM(C39:C62)</f>
        <v>30191.8</v>
      </c>
      <c r="D63" s="14">
        <f t="shared" ref="D63:AC63" si="8">SUM(D39:D62)</f>
        <v>16721.599999999999</v>
      </c>
      <c r="E63" s="45">
        <f t="shared" si="8"/>
        <v>14642.600000000004</v>
      </c>
      <c r="F63" s="14">
        <f t="shared" si="8"/>
        <v>8429.4</v>
      </c>
      <c r="G63" s="45">
        <f t="shared" si="8"/>
        <v>5566.6</v>
      </c>
      <c r="H63" s="14">
        <f t="shared" si="8"/>
        <v>27600.6</v>
      </c>
      <c r="I63" s="45">
        <f t="shared" si="8"/>
        <v>38503.200000000004</v>
      </c>
      <c r="J63" s="14">
        <f t="shared" si="8"/>
        <v>3530.2000000000003</v>
      </c>
      <c r="K63" s="45">
        <f t="shared" si="8"/>
        <v>4778.2</v>
      </c>
      <c r="L63" s="14">
        <f t="shared" si="8"/>
        <v>6848.7999999999993</v>
      </c>
      <c r="M63" s="45">
        <f t="shared" si="8"/>
        <v>14999.8</v>
      </c>
      <c r="N63" s="14">
        <f t="shared" si="8"/>
        <v>21393.199999999997</v>
      </c>
      <c r="O63" s="45">
        <f t="shared" si="8"/>
        <v>27582.799999999999</v>
      </c>
      <c r="P63" s="14">
        <f t="shared" si="8"/>
        <v>12606.800000000001</v>
      </c>
      <c r="Q63" s="45">
        <f t="shared" si="8"/>
        <v>12961.200000000003</v>
      </c>
      <c r="R63" s="14">
        <f t="shared" si="8"/>
        <v>19622</v>
      </c>
      <c r="S63" s="45">
        <f t="shared" si="8"/>
        <v>18703.399999999998</v>
      </c>
      <c r="T63" s="14">
        <f t="shared" si="8"/>
        <v>5174.3999999999987</v>
      </c>
      <c r="U63" s="45">
        <f t="shared" si="8"/>
        <v>5167.1999999999989</v>
      </c>
      <c r="V63" s="14">
        <f t="shared" si="8"/>
        <v>19219.199999999997</v>
      </c>
      <c r="W63" s="45">
        <f t="shared" si="8"/>
        <v>20360.800000000003</v>
      </c>
      <c r="X63" s="14">
        <f t="shared" si="8"/>
        <v>17557.599999999999</v>
      </c>
      <c r="Y63" s="45">
        <f t="shared" si="8"/>
        <v>9248.8000000000011</v>
      </c>
      <c r="Z63" s="14">
        <f t="shared" si="8"/>
        <v>43596.000000000015</v>
      </c>
      <c r="AA63" s="45">
        <f t="shared" si="8"/>
        <v>41209.800000000003</v>
      </c>
      <c r="AB63" s="14">
        <f t="shared" si="8"/>
        <v>244391.39999999997</v>
      </c>
      <c r="AC63" s="45">
        <f t="shared" si="8"/>
        <v>243916.2</v>
      </c>
    </row>
    <row r="64" spans="1:29" ht="17" thickTop="1">
      <c r="AB64" s="184" t="str">
        <f>IF(AB63='Daily Total'!D47,"Correct","Wrong")</f>
        <v>Correct</v>
      </c>
      <c r="AC64" s="184" t="str">
        <f>IF(AC63='Daily Total'!E47,"Correct","Wrong")</f>
        <v>Correct</v>
      </c>
    </row>
    <row r="65" spans="1:31">
      <c r="A65" t="s">
        <v>85</v>
      </c>
      <c r="B65">
        <f>COUNTIF('Daily Total'!$G$7:$G$36,2)</f>
        <v>5</v>
      </c>
    </row>
    <row r="67" spans="1:31" s="8" customFormat="1">
      <c r="A67" s="47" t="s">
        <v>54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20" t="s">
        <v>0</v>
      </c>
      <c r="B69" s="311" t="s">
        <v>1</v>
      </c>
      <c r="C69" s="312"/>
      <c r="D69" s="311" t="s">
        <v>2</v>
      </c>
      <c r="E69" s="312"/>
      <c r="F69" s="311" t="s">
        <v>3</v>
      </c>
      <c r="G69" s="312"/>
      <c r="H69" s="311" t="s">
        <v>4</v>
      </c>
      <c r="I69" s="312"/>
      <c r="J69" s="311" t="s">
        <v>5</v>
      </c>
      <c r="K69" s="312"/>
      <c r="L69" s="311" t="s">
        <v>6</v>
      </c>
      <c r="M69" s="312"/>
      <c r="N69" s="311" t="s">
        <v>7</v>
      </c>
      <c r="O69" s="312"/>
      <c r="P69" s="311" t="s">
        <v>8</v>
      </c>
      <c r="Q69" s="312"/>
      <c r="R69" s="311" t="s">
        <v>9</v>
      </c>
      <c r="S69" s="312"/>
      <c r="T69" s="311" t="s">
        <v>10</v>
      </c>
      <c r="U69" s="312"/>
      <c r="V69" s="311" t="s">
        <v>11</v>
      </c>
      <c r="W69" s="312"/>
      <c r="X69" s="311" t="s">
        <v>12</v>
      </c>
      <c r="Y69" s="312"/>
      <c r="Z69" s="311" t="s">
        <v>40</v>
      </c>
      <c r="AA69" s="312"/>
      <c r="AB69" s="311" t="s">
        <v>51</v>
      </c>
      <c r="AC69" s="312"/>
    </row>
    <row r="70" spans="1:31" s="71" customFormat="1" ht="15" thickTop="1" thickBot="1">
      <c r="A70" s="321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9">C7/C31</f>
        <v>0</v>
      </c>
      <c r="D71" s="63">
        <f t="shared" si="9"/>
        <v>0</v>
      </c>
      <c r="E71" s="64">
        <f t="shared" si="9"/>
        <v>0</v>
      </c>
      <c r="F71" s="63">
        <f t="shared" si="9"/>
        <v>0</v>
      </c>
      <c r="G71" s="64">
        <f t="shared" si="9"/>
        <v>0</v>
      </c>
      <c r="H71" s="63">
        <f t="shared" si="9"/>
        <v>0</v>
      </c>
      <c r="I71" s="64">
        <f t="shared" si="9"/>
        <v>0</v>
      </c>
      <c r="J71" s="63">
        <f t="shared" si="9"/>
        <v>0</v>
      </c>
      <c r="K71" s="64">
        <f t="shared" si="9"/>
        <v>0</v>
      </c>
      <c r="L71" s="63">
        <f t="shared" si="9"/>
        <v>0</v>
      </c>
      <c r="M71" s="64">
        <f t="shared" si="9"/>
        <v>0</v>
      </c>
      <c r="N71" s="63">
        <f t="shared" si="9"/>
        <v>0</v>
      </c>
      <c r="O71" s="64">
        <f t="shared" si="9"/>
        <v>0</v>
      </c>
      <c r="P71" s="63">
        <f t="shared" si="9"/>
        <v>0</v>
      </c>
      <c r="Q71" s="64">
        <f t="shared" si="9"/>
        <v>0</v>
      </c>
      <c r="R71" s="63">
        <f t="shared" si="9"/>
        <v>0</v>
      </c>
      <c r="S71" s="64">
        <f t="shared" si="9"/>
        <v>0</v>
      </c>
      <c r="T71" s="63">
        <f t="shared" si="9"/>
        <v>0</v>
      </c>
      <c r="U71" s="64">
        <f t="shared" si="9"/>
        <v>0</v>
      </c>
      <c r="V71" s="63">
        <f t="shared" si="9"/>
        <v>0</v>
      </c>
      <c r="W71" s="64">
        <f t="shared" si="9"/>
        <v>0</v>
      </c>
      <c r="X71" s="63">
        <f t="shared" si="9"/>
        <v>0</v>
      </c>
      <c r="Y71" s="64">
        <f t="shared" si="9"/>
        <v>0</v>
      </c>
      <c r="Z71" s="63">
        <f t="shared" si="9"/>
        <v>0</v>
      </c>
      <c r="AA71" s="63">
        <f t="shared" si="9"/>
        <v>0</v>
      </c>
      <c r="AB71" s="104">
        <f t="shared" si="9"/>
        <v>0</v>
      </c>
      <c r="AC71" s="105">
        <f t="shared" si="9"/>
        <v>0</v>
      </c>
      <c r="AD71" s="18"/>
      <c r="AE71" s="18"/>
    </row>
    <row r="72" spans="1:31" s="8" customFormat="1">
      <c r="A72" s="91" t="s">
        <v>17</v>
      </c>
      <c r="B72" s="86">
        <f>B8/B31</f>
        <v>6.6569101673493048E-3</v>
      </c>
      <c r="C72" s="87">
        <f t="shared" ref="C72:AC72" si="10">C8/C31</f>
        <v>1.3248630422830041E-5</v>
      </c>
      <c r="D72" s="86">
        <f t="shared" si="10"/>
        <v>7.0806621375944885E-3</v>
      </c>
      <c r="E72" s="87">
        <f t="shared" si="10"/>
        <v>1.3658776446805895E-5</v>
      </c>
      <c r="F72" s="86">
        <f t="shared" si="10"/>
        <v>5.3384582532564591E-3</v>
      </c>
      <c r="G72" s="87">
        <f t="shared" si="10"/>
        <v>3.592857399489814E-5</v>
      </c>
      <c r="H72" s="86">
        <f t="shared" si="10"/>
        <v>6.2824721201713007E-3</v>
      </c>
      <c r="I72" s="87">
        <f t="shared" si="10"/>
        <v>2.4932992582434705E-4</v>
      </c>
      <c r="J72" s="86">
        <f t="shared" si="10"/>
        <v>9.6311823692708624E-4</v>
      </c>
      <c r="K72" s="87">
        <f t="shared" si="10"/>
        <v>5.4413795990121807E-4</v>
      </c>
      <c r="L72" s="86">
        <f t="shared" si="10"/>
        <v>5.8404392010279172E-4</v>
      </c>
      <c r="M72" s="87">
        <f t="shared" si="10"/>
        <v>5.4667395565274207E-4</v>
      </c>
      <c r="N72" s="86">
        <f t="shared" si="10"/>
        <v>1.1031542733204943E-3</v>
      </c>
      <c r="O72" s="87">
        <f t="shared" si="10"/>
        <v>3.4804298330843859E-4</v>
      </c>
      <c r="P72" s="86">
        <f t="shared" si="10"/>
        <v>9.6773170035219084E-4</v>
      </c>
      <c r="Q72" s="87">
        <f t="shared" si="10"/>
        <v>2.7775205999444494E-4</v>
      </c>
      <c r="R72" s="86">
        <f t="shared" si="10"/>
        <v>4.1789827744368564E-4</v>
      </c>
      <c r="S72" s="87">
        <f t="shared" si="10"/>
        <v>6.309013334473946E-4</v>
      </c>
      <c r="T72" s="86">
        <f t="shared" si="10"/>
        <v>7.7303648732220167E-5</v>
      </c>
      <c r="U72" s="87">
        <f t="shared" si="10"/>
        <v>0</v>
      </c>
      <c r="V72" s="86">
        <f t="shared" si="10"/>
        <v>1.7690642690642691E-4</v>
      </c>
      <c r="W72" s="87">
        <f t="shared" si="10"/>
        <v>0</v>
      </c>
      <c r="X72" s="86">
        <f t="shared" si="10"/>
        <v>2.2782157014626144E-5</v>
      </c>
      <c r="Y72" s="87">
        <f t="shared" si="10"/>
        <v>0</v>
      </c>
      <c r="Z72" s="86">
        <f t="shared" si="10"/>
        <v>0</v>
      </c>
      <c r="AA72" s="86">
        <f t="shared" si="10"/>
        <v>0</v>
      </c>
      <c r="AB72" s="106">
        <f t="shared" si="10"/>
        <v>2.7521426695047372E-3</v>
      </c>
      <c r="AC72" s="107">
        <f t="shared" si="10"/>
        <v>1.8940931352653083E-4</v>
      </c>
      <c r="AD72" s="18"/>
      <c r="AE72" s="18"/>
    </row>
    <row r="73" spans="1:31" s="8" customFormat="1">
      <c r="A73" s="92" t="s">
        <v>18</v>
      </c>
      <c r="B73" s="86">
        <f>B9/B31</f>
        <v>3.785553412082221E-2</v>
      </c>
      <c r="C73" s="87">
        <f t="shared" ref="C73:AC73" si="11">C9/C31</f>
        <v>1.9872945634245061E-5</v>
      </c>
      <c r="D73" s="86">
        <f t="shared" si="11"/>
        <v>3.3872356712276334E-2</v>
      </c>
      <c r="E73" s="87">
        <f t="shared" si="11"/>
        <v>2.321991995957002E-3</v>
      </c>
      <c r="F73" s="86">
        <f t="shared" si="11"/>
        <v>3.1722305264906159E-2</v>
      </c>
      <c r="G73" s="87">
        <f t="shared" si="11"/>
        <v>3.8443574174541013E-3</v>
      </c>
      <c r="H73" s="86">
        <f t="shared" si="11"/>
        <v>2.8238516553987958E-2</v>
      </c>
      <c r="I73" s="87">
        <f t="shared" si="11"/>
        <v>5.724199547050635E-3</v>
      </c>
      <c r="J73" s="86">
        <f t="shared" si="11"/>
        <v>1.2463883066115235E-2</v>
      </c>
      <c r="K73" s="87">
        <f t="shared" si="11"/>
        <v>1.0213050939684399E-2</v>
      </c>
      <c r="L73" s="86">
        <f t="shared" si="11"/>
        <v>7.5049643733208736E-3</v>
      </c>
      <c r="M73" s="87">
        <f t="shared" si="11"/>
        <v>1.5266870224936332E-2</v>
      </c>
      <c r="N73" s="86">
        <f t="shared" si="11"/>
        <v>1.5416113531402502E-2</v>
      </c>
      <c r="O73" s="87">
        <f t="shared" si="11"/>
        <v>1.223951157968009E-2</v>
      </c>
      <c r="P73" s="86">
        <f t="shared" si="11"/>
        <v>1.6499032268299647E-2</v>
      </c>
      <c r="Q73" s="87">
        <f t="shared" si="11"/>
        <v>1.5538684689689226E-2</v>
      </c>
      <c r="R73" s="86">
        <f t="shared" si="11"/>
        <v>1.5798593415553969E-2</v>
      </c>
      <c r="S73" s="87">
        <f t="shared" si="11"/>
        <v>1.616818332495696E-2</v>
      </c>
      <c r="T73" s="86">
        <f t="shared" si="11"/>
        <v>1.1440940012368584E-2</v>
      </c>
      <c r="U73" s="87">
        <f t="shared" si="11"/>
        <v>3.3248180832946277E-2</v>
      </c>
      <c r="V73" s="86">
        <f t="shared" si="11"/>
        <v>1.1935980685980686E-2</v>
      </c>
      <c r="W73" s="87">
        <f t="shared" si="11"/>
        <v>1.5893285136143964E-2</v>
      </c>
      <c r="X73" s="86">
        <f t="shared" si="11"/>
        <v>1.6198113637399189E-2</v>
      </c>
      <c r="Y73" s="87">
        <f t="shared" si="11"/>
        <v>2.5235706253784275E-2</v>
      </c>
      <c r="Z73" s="86">
        <f t="shared" si="11"/>
        <v>1.7304339847692449E-2</v>
      </c>
      <c r="AA73" s="86">
        <f t="shared" si="11"/>
        <v>1.2361137399356464E-2</v>
      </c>
      <c r="AB73" s="106">
        <f t="shared" si="11"/>
        <v>2.2411590587884844E-2</v>
      </c>
      <c r="AC73" s="107">
        <f t="shared" si="11"/>
        <v>1.0797970778488679E-2</v>
      </c>
      <c r="AD73" s="18"/>
      <c r="AE73" s="18"/>
    </row>
    <row r="74" spans="1:31" s="8" customFormat="1">
      <c r="A74" s="91" t="s">
        <v>19</v>
      </c>
      <c r="B74" s="86">
        <f>B10/B31</f>
        <v>6.3556624124528407E-2</v>
      </c>
      <c r="C74" s="87">
        <f t="shared" ref="C74:AC74" si="12">C10/C31</f>
        <v>1.687875515868547E-2</v>
      </c>
      <c r="D74" s="86">
        <f t="shared" si="12"/>
        <v>6.1082671514687589E-2</v>
      </c>
      <c r="E74" s="87">
        <f t="shared" si="12"/>
        <v>2.98854028656113E-2</v>
      </c>
      <c r="F74" s="86">
        <f t="shared" si="12"/>
        <v>5.9790732436472344E-2</v>
      </c>
      <c r="G74" s="87">
        <f t="shared" si="12"/>
        <v>2.726978766212769E-2</v>
      </c>
      <c r="H74" s="86">
        <f t="shared" si="12"/>
        <v>3.6709346898255835E-2</v>
      </c>
      <c r="I74" s="87">
        <f t="shared" si="12"/>
        <v>2.3291570570757755E-2</v>
      </c>
      <c r="J74" s="86">
        <f t="shared" si="12"/>
        <v>2.5834230355220669E-2</v>
      </c>
      <c r="K74" s="87">
        <f t="shared" si="12"/>
        <v>3.9596500774350174E-2</v>
      </c>
      <c r="L74" s="86">
        <f t="shared" si="12"/>
        <v>2.7304053264805513E-2</v>
      </c>
      <c r="M74" s="87">
        <f t="shared" si="12"/>
        <v>4.1267216896225284E-2</v>
      </c>
      <c r="N74" s="86">
        <f t="shared" si="12"/>
        <v>3.6824785445842605E-2</v>
      </c>
      <c r="O74" s="87">
        <f t="shared" si="12"/>
        <v>3.9038821294429864E-2</v>
      </c>
      <c r="P74" s="86">
        <f t="shared" si="12"/>
        <v>4.5848272360948059E-2</v>
      </c>
      <c r="Q74" s="87">
        <f t="shared" si="12"/>
        <v>4.0289479369194213E-2</v>
      </c>
      <c r="R74" s="86">
        <f t="shared" si="12"/>
        <v>4.3522576699622874E-2</v>
      </c>
      <c r="S74" s="87">
        <f t="shared" si="12"/>
        <v>4.1222451532876375E-2</v>
      </c>
      <c r="T74" s="86">
        <f t="shared" si="12"/>
        <v>4.0391156462585037E-2</v>
      </c>
      <c r="U74" s="87">
        <f t="shared" si="12"/>
        <v>7.7140424214274653E-2</v>
      </c>
      <c r="V74" s="86">
        <f t="shared" si="12"/>
        <v>3.33520646020646E-2</v>
      </c>
      <c r="W74" s="87">
        <f t="shared" si="12"/>
        <v>4.7571804644218299E-2</v>
      </c>
      <c r="X74" s="86">
        <f t="shared" si="12"/>
        <v>4.3411400191370117E-2</v>
      </c>
      <c r="Y74" s="87">
        <f t="shared" si="12"/>
        <v>5.659112533517862E-2</v>
      </c>
      <c r="Z74" s="86">
        <f t="shared" si="12"/>
        <v>4.1279016423525092E-2</v>
      </c>
      <c r="AA74" s="86">
        <f t="shared" si="12"/>
        <v>3.5821576421142545E-2</v>
      </c>
      <c r="AB74" s="106">
        <f t="shared" si="12"/>
        <v>4.5515513230007278E-2</v>
      </c>
      <c r="AC74" s="107">
        <f t="shared" si="12"/>
        <v>3.5015304436523689E-2</v>
      </c>
      <c r="AD74" s="18"/>
      <c r="AE74" s="18"/>
    </row>
    <row r="75" spans="1:31" s="8" customFormat="1">
      <c r="A75" s="92" t="s">
        <v>20</v>
      </c>
      <c r="B75" s="86">
        <f>B11/B31</f>
        <v>7.9578823328169998E-2</v>
      </c>
      <c r="C75" s="87">
        <f t="shared" ref="C75:AC75" si="13">C11/C31</f>
        <v>3.1286640743513137E-2</v>
      </c>
      <c r="D75" s="86">
        <f t="shared" si="13"/>
        <v>7.1105635824323027E-2</v>
      </c>
      <c r="E75" s="87">
        <f t="shared" si="13"/>
        <v>5.1411634545777386E-2</v>
      </c>
      <c r="F75" s="86">
        <f t="shared" si="13"/>
        <v>6.4180131444705441E-2</v>
      </c>
      <c r="G75" s="87">
        <f t="shared" si="13"/>
        <v>6.5282218948729931E-2</v>
      </c>
      <c r="H75" s="86">
        <f t="shared" si="13"/>
        <v>4.5339594066795649E-2</v>
      </c>
      <c r="I75" s="87">
        <f t="shared" si="13"/>
        <v>4.3258742130524219E-2</v>
      </c>
      <c r="J75" s="86">
        <f t="shared" si="13"/>
        <v>4.2830434536286897E-2</v>
      </c>
      <c r="K75" s="87">
        <f t="shared" si="13"/>
        <v>9.7484408354610516E-2</v>
      </c>
      <c r="L75" s="86">
        <f t="shared" si="13"/>
        <v>3.2794066113771753E-2</v>
      </c>
      <c r="M75" s="87">
        <f t="shared" si="13"/>
        <v>7.1360951479353063E-2</v>
      </c>
      <c r="N75" s="86">
        <f t="shared" si="13"/>
        <v>5.2848568704074193E-2</v>
      </c>
      <c r="O75" s="87">
        <f t="shared" si="13"/>
        <v>6.0856765810577605E-2</v>
      </c>
      <c r="P75" s="86">
        <f t="shared" si="13"/>
        <v>6.1109877209125231E-2</v>
      </c>
      <c r="Q75" s="87">
        <f t="shared" si="13"/>
        <v>6.6043267598679137E-2</v>
      </c>
      <c r="R75" s="86">
        <f t="shared" si="13"/>
        <v>6.4203445112628682E-2</v>
      </c>
      <c r="S75" s="87">
        <f t="shared" si="13"/>
        <v>5.371215928654683E-2</v>
      </c>
      <c r="T75" s="86">
        <f t="shared" si="13"/>
        <v>4.8121521335807049E-2</v>
      </c>
      <c r="U75" s="87">
        <f t="shared" si="13"/>
        <v>0.10655674252980338</v>
      </c>
      <c r="V75" s="86">
        <f t="shared" si="13"/>
        <v>4.2915417915417912E-2</v>
      </c>
      <c r="W75" s="87">
        <f t="shared" si="13"/>
        <v>5.7708930886802089E-2</v>
      </c>
      <c r="X75" s="86">
        <f t="shared" si="13"/>
        <v>5.2979906137513098E-2</v>
      </c>
      <c r="Y75" s="87">
        <f t="shared" si="13"/>
        <v>8.3124297206124034E-2</v>
      </c>
      <c r="Z75" s="86">
        <f t="shared" si="13"/>
        <v>5.8734746307000645E-2</v>
      </c>
      <c r="AA75" s="86">
        <f t="shared" si="13"/>
        <v>4.9124237438667499E-2</v>
      </c>
      <c r="AB75" s="106">
        <f t="shared" si="13"/>
        <v>5.9053632820140152E-2</v>
      </c>
      <c r="AC75" s="107">
        <f t="shared" si="13"/>
        <v>5.461137882600664E-2</v>
      </c>
      <c r="AD75" s="18"/>
      <c r="AE75" s="18"/>
    </row>
    <row r="76" spans="1:31" s="8" customFormat="1">
      <c r="A76" s="91" t="s">
        <v>21</v>
      </c>
      <c r="B76" s="86">
        <f>B12/B31</f>
        <v>8.4629712341654867E-2</v>
      </c>
      <c r="C76" s="87">
        <f t="shared" ref="C76:AC76" si="14">C12/C31</f>
        <v>3.6904060042793077E-2</v>
      </c>
      <c r="D76" s="86">
        <f t="shared" si="14"/>
        <v>7.4394794756482627E-2</v>
      </c>
      <c r="E76" s="87">
        <f t="shared" si="14"/>
        <v>5.8213705216286722E-2</v>
      </c>
      <c r="F76" s="86">
        <f t="shared" si="14"/>
        <v>6.9898213395971243E-2</v>
      </c>
      <c r="G76" s="87">
        <f t="shared" si="14"/>
        <v>6.7078647648474835E-2</v>
      </c>
      <c r="H76" s="86">
        <f t="shared" si="14"/>
        <v>5.0462671101352871E-2</v>
      </c>
      <c r="I76" s="87">
        <f t="shared" si="14"/>
        <v>4.763240457935964E-2</v>
      </c>
      <c r="J76" s="86">
        <f t="shared" si="14"/>
        <v>4.509659509376239E-2</v>
      </c>
      <c r="K76" s="87">
        <f t="shared" si="14"/>
        <v>0.10614875894688376</v>
      </c>
      <c r="L76" s="86">
        <f t="shared" si="14"/>
        <v>3.5393061558229182E-2</v>
      </c>
      <c r="M76" s="87">
        <f t="shared" si="14"/>
        <v>8.1547753970052927E-2</v>
      </c>
      <c r="N76" s="86">
        <f t="shared" si="14"/>
        <v>5.5541013032178448E-2</v>
      </c>
      <c r="O76" s="87">
        <f t="shared" si="14"/>
        <v>7.268297634757892E-2</v>
      </c>
      <c r="P76" s="86">
        <f t="shared" si="14"/>
        <v>6.1998286638956755E-2</v>
      </c>
      <c r="Q76" s="87">
        <f t="shared" si="14"/>
        <v>6.6567910378668646E-2</v>
      </c>
      <c r="R76" s="86">
        <f t="shared" si="14"/>
        <v>7.0298644378758532E-2</v>
      </c>
      <c r="S76" s="87">
        <f t="shared" si="14"/>
        <v>5.5166440326357771E-2</v>
      </c>
      <c r="T76" s="86">
        <f t="shared" si="14"/>
        <v>4.5879715522572667E-2</v>
      </c>
      <c r="U76" s="87">
        <f t="shared" si="14"/>
        <v>0.11205294937296795</v>
      </c>
      <c r="V76" s="86">
        <f t="shared" si="14"/>
        <v>3.8284632034632032E-2</v>
      </c>
      <c r="W76" s="87">
        <f t="shared" si="14"/>
        <v>7.3170012966091699E-2</v>
      </c>
      <c r="X76" s="86">
        <f t="shared" si="14"/>
        <v>5.2638173782293705E-2</v>
      </c>
      <c r="Y76" s="87">
        <f t="shared" si="14"/>
        <v>9.5104229737911952E-2</v>
      </c>
      <c r="Z76" s="86">
        <f t="shared" si="14"/>
        <v>6.0794568309019179E-2</v>
      </c>
      <c r="AA76" s="86">
        <f t="shared" si="14"/>
        <v>5.2555460109003201E-2</v>
      </c>
      <c r="AB76" s="106">
        <f t="shared" si="14"/>
        <v>6.1732123143449398E-2</v>
      </c>
      <c r="AC76" s="107">
        <f t="shared" si="14"/>
        <v>6.1160349333090627E-2</v>
      </c>
      <c r="AD76" s="18"/>
      <c r="AE76" s="18"/>
    </row>
    <row r="77" spans="1:31" s="8" customFormat="1">
      <c r="A77" s="92" t="s">
        <v>22</v>
      </c>
      <c r="B77" s="86">
        <f>B13/B31</f>
        <v>7.4375884974674275E-2</v>
      </c>
      <c r="C77" s="87">
        <f t="shared" ref="C77:AC77" si="15">C13/C31</f>
        <v>4.2302876940096316E-2</v>
      </c>
      <c r="D77" s="86">
        <f t="shared" si="15"/>
        <v>7.0543488661372111E-2</v>
      </c>
      <c r="E77" s="87">
        <f t="shared" si="15"/>
        <v>5.366533265950036E-2</v>
      </c>
      <c r="F77" s="86">
        <f t="shared" si="15"/>
        <v>6.3136166275179734E-2</v>
      </c>
      <c r="G77" s="87">
        <f t="shared" si="15"/>
        <v>5.3353932382423738E-2</v>
      </c>
      <c r="H77" s="86">
        <f t="shared" si="15"/>
        <v>5.359303783251089E-2</v>
      </c>
      <c r="I77" s="87">
        <f t="shared" si="15"/>
        <v>4.8063537576097569E-2</v>
      </c>
      <c r="J77" s="86">
        <f t="shared" si="15"/>
        <v>5.4444507393348822E-2</v>
      </c>
      <c r="K77" s="87">
        <f t="shared" si="15"/>
        <v>0.11364112008706208</v>
      </c>
      <c r="L77" s="86">
        <f t="shared" si="15"/>
        <v>3.3816142973951642E-2</v>
      </c>
      <c r="M77" s="87">
        <f t="shared" si="15"/>
        <v>8.6627821704289384E-2</v>
      </c>
      <c r="N77" s="86">
        <f t="shared" si="15"/>
        <v>5.1539741600134623E-2</v>
      </c>
      <c r="O77" s="87">
        <f t="shared" si="15"/>
        <v>7.7374305726757256E-2</v>
      </c>
      <c r="P77" s="86">
        <f t="shared" si="15"/>
        <v>6.1823777643811278E-2</v>
      </c>
      <c r="Q77" s="87">
        <f t="shared" si="15"/>
        <v>6.0827701138783448E-2</v>
      </c>
      <c r="R77" s="86">
        <f t="shared" si="15"/>
        <v>7.0206910610539186E-2</v>
      </c>
      <c r="S77" s="87">
        <f t="shared" si="15"/>
        <v>5.24075836478929E-2</v>
      </c>
      <c r="T77" s="86">
        <f t="shared" si="15"/>
        <v>4.0545763760049473E-2</v>
      </c>
      <c r="U77" s="87">
        <f t="shared" si="15"/>
        <v>7.8533828766062852E-2</v>
      </c>
      <c r="V77" s="86">
        <f t="shared" si="15"/>
        <v>3.6952630702630704E-2</v>
      </c>
      <c r="W77" s="87">
        <f t="shared" si="15"/>
        <v>8.3955443793957016E-2</v>
      </c>
      <c r="X77" s="86">
        <f t="shared" si="15"/>
        <v>5.0633343965006607E-2</v>
      </c>
      <c r="Y77" s="87">
        <f t="shared" si="15"/>
        <v>8.593547270997319E-2</v>
      </c>
      <c r="Z77" s="86">
        <f t="shared" si="15"/>
        <v>6.0459675199559595E-2</v>
      </c>
      <c r="AA77" s="86">
        <f t="shared" si="15"/>
        <v>4.964838460754481E-2</v>
      </c>
      <c r="AB77" s="106">
        <f t="shared" si="15"/>
        <v>5.9125648447531293E-2</v>
      </c>
      <c r="AC77" s="107">
        <f t="shared" si="15"/>
        <v>6.1134930767206115E-2</v>
      </c>
      <c r="AD77" s="18"/>
      <c r="AE77" s="18"/>
    </row>
    <row r="78" spans="1:31" s="8" customFormat="1">
      <c r="A78" s="91" t="s">
        <v>23</v>
      </c>
      <c r="B78" s="86">
        <f>B14/B31</f>
        <v>6.4492677873970103E-2</v>
      </c>
      <c r="C78" s="87">
        <f t="shared" ref="C78:AC78" si="16">C14/C31</f>
        <v>4.817864453262144E-2</v>
      </c>
      <c r="D78" s="86">
        <f t="shared" si="16"/>
        <v>6.3331260166491252E-2</v>
      </c>
      <c r="E78" s="87">
        <f t="shared" si="16"/>
        <v>5.0619425511862645E-2</v>
      </c>
      <c r="F78" s="86">
        <f t="shared" si="16"/>
        <v>6.3231072199682062E-2</v>
      </c>
      <c r="G78" s="87">
        <f t="shared" si="16"/>
        <v>5.392878956634211E-2</v>
      </c>
      <c r="H78" s="86">
        <f t="shared" si="16"/>
        <v>5.6281385187278536E-2</v>
      </c>
      <c r="I78" s="87">
        <f t="shared" si="16"/>
        <v>5.1065885432899083E-2</v>
      </c>
      <c r="J78" s="86">
        <f t="shared" si="16"/>
        <v>4.6456291428247691E-2</v>
      </c>
      <c r="K78" s="87">
        <f t="shared" si="16"/>
        <v>9.6437989200954338E-2</v>
      </c>
      <c r="L78" s="86">
        <f t="shared" si="16"/>
        <v>3.4516995678074994E-2</v>
      </c>
      <c r="M78" s="87">
        <f t="shared" si="16"/>
        <v>7.309430792410565E-2</v>
      </c>
      <c r="N78" s="86">
        <f t="shared" si="16"/>
        <v>5.1352766299571827E-2</v>
      </c>
      <c r="O78" s="87">
        <f t="shared" si="16"/>
        <v>6.2459213712893542E-2</v>
      </c>
      <c r="P78" s="86">
        <f t="shared" si="16"/>
        <v>6.1760319827394737E-2</v>
      </c>
      <c r="Q78" s="87">
        <f t="shared" si="16"/>
        <v>5.4315958398913677E-2</v>
      </c>
      <c r="R78" s="86">
        <f t="shared" si="16"/>
        <v>6.6537559881765365E-2</v>
      </c>
      <c r="S78" s="87">
        <f t="shared" si="16"/>
        <v>4.873980131954618E-2</v>
      </c>
      <c r="T78" s="86">
        <f t="shared" si="16"/>
        <v>4.5686456400742113E-2</v>
      </c>
      <c r="U78" s="87">
        <f t="shared" si="16"/>
        <v>5.6587707075398667E-2</v>
      </c>
      <c r="V78" s="86">
        <f t="shared" si="16"/>
        <v>3.792041292041292E-2</v>
      </c>
      <c r="W78" s="87">
        <f t="shared" si="16"/>
        <v>7.0842010137126238E-2</v>
      </c>
      <c r="X78" s="86">
        <f t="shared" si="16"/>
        <v>4.9665102291884998E-2</v>
      </c>
      <c r="Y78" s="87">
        <f t="shared" si="16"/>
        <v>6.2386471758498402E-2</v>
      </c>
      <c r="Z78" s="86">
        <f t="shared" si="16"/>
        <v>5.5495917056610701E-2</v>
      </c>
      <c r="AA78" s="86">
        <f t="shared" si="16"/>
        <v>5.1497459342195302E-2</v>
      </c>
      <c r="AB78" s="106">
        <f t="shared" si="16"/>
        <v>5.6056800689385962E-2</v>
      </c>
      <c r="AC78" s="107">
        <f t="shared" si="16"/>
        <v>5.6543189833229611E-2</v>
      </c>
      <c r="AD78" s="18"/>
      <c r="AE78" s="18"/>
    </row>
    <row r="79" spans="1:31" s="8" customFormat="1">
      <c r="A79" s="92" t="s">
        <v>24</v>
      </c>
      <c r="B79" s="86">
        <f>B15/B31</f>
        <v>7.0802725484419696E-2</v>
      </c>
      <c r="C79" s="87">
        <f t="shared" ref="C79:AC79" si="17">C15/C31</f>
        <v>4.9563126411807178E-2</v>
      </c>
      <c r="D79" s="86">
        <f t="shared" si="17"/>
        <v>7.386852932733709E-2</v>
      </c>
      <c r="E79" s="87">
        <f t="shared" si="17"/>
        <v>4.5347137803395575E-2</v>
      </c>
      <c r="F79" s="86">
        <f t="shared" si="17"/>
        <v>6.3278525161933233E-2</v>
      </c>
      <c r="G79" s="87">
        <f t="shared" si="17"/>
        <v>4.5270003233571658E-2</v>
      </c>
      <c r="H79" s="86">
        <f t="shared" si="17"/>
        <v>6.6259429142844717E-2</v>
      </c>
      <c r="I79" s="87">
        <f t="shared" si="17"/>
        <v>5.0920442976168212E-2</v>
      </c>
      <c r="J79" s="86">
        <f t="shared" si="17"/>
        <v>5.2574924933431536E-2</v>
      </c>
      <c r="K79" s="87">
        <f t="shared" si="17"/>
        <v>7.8272152693482908E-2</v>
      </c>
      <c r="L79" s="86">
        <f t="shared" si="17"/>
        <v>4.1992757855390722E-2</v>
      </c>
      <c r="M79" s="87">
        <f t="shared" si="17"/>
        <v>7.8507713436179155E-2</v>
      </c>
      <c r="N79" s="86">
        <f t="shared" si="17"/>
        <v>5.7205093207187328E-2</v>
      </c>
      <c r="O79" s="87">
        <f t="shared" si="17"/>
        <v>7.0137912032135971E-2</v>
      </c>
      <c r="P79" s="86">
        <f t="shared" si="17"/>
        <v>6.2997747247517208E-2</v>
      </c>
      <c r="Q79" s="87">
        <f t="shared" si="17"/>
        <v>5.4470265098910592E-2</v>
      </c>
      <c r="R79" s="86">
        <f t="shared" si="17"/>
        <v>6.9595352155743556E-2</v>
      </c>
      <c r="S79" s="87">
        <f t="shared" si="17"/>
        <v>5.0728744506346436E-2</v>
      </c>
      <c r="T79" s="86">
        <f t="shared" si="17"/>
        <v>5.0749845392702539E-2</v>
      </c>
      <c r="U79" s="87">
        <f t="shared" si="17"/>
        <v>5.9722867316922126E-2</v>
      </c>
      <c r="V79" s="86">
        <f t="shared" si="17"/>
        <v>4.6994671994671992E-2</v>
      </c>
      <c r="W79" s="87">
        <f t="shared" si="17"/>
        <v>8.0694275274056024E-2</v>
      </c>
      <c r="X79" s="86">
        <f t="shared" si="17"/>
        <v>4.9870141705016628E-2</v>
      </c>
      <c r="Y79" s="87">
        <f t="shared" si="17"/>
        <v>5.4277311651241243E-2</v>
      </c>
      <c r="Z79" s="86">
        <f t="shared" si="17"/>
        <v>5.8716395999632992E-2</v>
      </c>
      <c r="AA79" s="86">
        <f t="shared" si="17"/>
        <v>5.3710525166343927E-2</v>
      </c>
      <c r="AB79" s="106">
        <f t="shared" si="17"/>
        <v>6.1522623136493343E-2</v>
      </c>
      <c r="AC79" s="107">
        <f t="shared" si="17"/>
        <v>5.8138819807786443E-2</v>
      </c>
      <c r="AD79" s="18"/>
      <c r="AE79" s="18"/>
    </row>
    <row r="80" spans="1:31" s="8" customFormat="1">
      <c r="A80" s="91" t="s">
        <v>25</v>
      </c>
      <c r="B80" s="86">
        <f>B16/B31</f>
        <v>7.7131779262370637E-2</v>
      </c>
      <c r="C80" s="87">
        <f t="shared" ref="C80:AC80" si="18">C16/C31</f>
        <v>6.3215840062533529E-2</v>
      </c>
      <c r="D80" s="86">
        <f t="shared" si="18"/>
        <v>7.7014161324275188E-2</v>
      </c>
      <c r="E80" s="87">
        <f t="shared" si="18"/>
        <v>5.4075095952904537E-2</v>
      </c>
      <c r="F80" s="86">
        <f t="shared" si="18"/>
        <v>7.5995919045246399E-2</v>
      </c>
      <c r="G80" s="87">
        <f t="shared" si="18"/>
        <v>5.2599432328530878E-2</v>
      </c>
      <c r="H80" s="86">
        <f t="shared" si="18"/>
        <v>7.3302754287950259E-2</v>
      </c>
      <c r="I80" s="87">
        <f t="shared" si="18"/>
        <v>6.1236468657150572E-2</v>
      </c>
      <c r="J80" s="86">
        <f t="shared" si="18"/>
        <v>7.806923120503087E-2</v>
      </c>
      <c r="K80" s="87">
        <f t="shared" si="18"/>
        <v>7.4170189611150641E-2</v>
      </c>
      <c r="L80" s="86">
        <f t="shared" si="18"/>
        <v>6.8829575984114003E-2</v>
      </c>
      <c r="M80" s="87">
        <f t="shared" si="18"/>
        <v>8.5894478593047913E-2</v>
      </c>
      <c r="N80" s="86">
        <f t="shared" si="18"/>
        <v>6.7096086606959218E-2</v>
      </c>
      <c r="O80" s="87">
        <f t="shared" si="18"/>
        <v>7.2508954855924707E-2</v>
      </c>
      <c r="P80" s="86">
        <f t="shared" si="18"/>
        <v>7.5990735158803183E-2</v>
      </c>
      <c r="Q80" s="87">
        <f t="shared" si="18"/>
        <v>5.7942165848841154E-2</v>
      </c>
      <c r="R80" s="86">
        <f t="shared" si="18"/>
        <v>7.4477627153195392E-2</v>
      </c>
      <c r="S80" s="87">
        <f t="shared" si="18"/>
        <v>5.7219542970796754E-2</v>
      </c>
      <c r="T80" s="86">
        <f t="shared" si="18"/>
        <v>6.9341372912801486E-2</v>
      </c>
      <c r="U80" s="87">
        <f t="shared" si="18"/>
        <v>5.8097228673169223E-2</v>
      </c>
      <c r="V80" s="86">
        <f t="shared" si="18"/>
        <v>5.8035714285714288E-2</v>
      </c>
      <c r="W80" s="87">
        <f t="shared" si="18"/>
        <v>8.1018427566696791E-2</v>
      </c>
      <c r="X80" s="86">
        <f t="shared" si="18"/>
        <v>6.5692349751674484E-2</v>
      </c>
      <c r="Y80" s="87">
        <f t="shared" si="18"/>
        <v>5.5920768099645357E-2</v>
      </c>
      <c r="Z80" s="86">
        <f t="shared" si="18"/>
        <v>6.6781356087714475E-2</v>
      </c>
      <c r="AA80" s="86">
        <f t="shared" si="18"/>
        <v>6.3387834932467524E-2</v>
      </c>
      <c r="AB80" s="106">
        <f t="shared" si="18"/>
        <v>7.0947668371309308E-2</v>
      </c>
      <c r="AC80" s="107">
        <f t="shared" si="18"/>
        <v>6.5162543529294084E-2</v>
      </c>
      <c r="AD80" s="18"/>
      <c r="AE80" s="18"/>
    </row>
    <row r="81" spans="1:31" s="8" customFormat="1">
      <c r="A81" s="92" t="s">
        <v>26</v>
      </c>
      <c r="B81" s="86">
        <f>B17/B31</f>
        <v>6.3333301656387495E-2</v>
      </c>
      <c r="C81" s="87">
        <f t="shared" ref="C81:AC81" si="19">C17/C31</f>
        <v>7.0045509045502427E-2</v>
      </c>
      <c r="D81" s="86">
        <f t="shared" si="19"/>
        <v>6.5723375753516416E-2</v>
      </c>
      <c r="E81" s="87">
        <f t="shared" si="19"/>
        <v>6.3212817395817689E-2</v>
      </c>
      <c r="F81" s="86">
        <f t="shared" si="19"/>
        <v>6.3278525161933233E-2</v>
      </c>
      <c r="G81" s="87">
        <f t="shared" si="19"/>
        <v>6.1545647253260519E-2</v>
      </c>
      <c r="H81" s="86">
        <f t="shared" si="19"/>
        <v>7.2759287841568668E-2</v>
      </c>
      <c r="I81" s="87">
        <f t="shared" si="19"/>
        <v>6.9563049304992838E-2</v>
      </c>
      <c r="J81" s="86">
        <f t="shared" si="19"/>
        <v>5.7503824145940741E-2</v>
      </c>
      <c r="K81" s="87">
        <f t="shared" si="19"/>
        <v>5.9520321459964005E-2</v>
      </c>
      <c r="L81" s="86">
        <f t="shared" si="19"/>
        <v>6.602616516762061E-2</v>
      </c>
      <c r="M81" s="87">
        <f t="shared" si="19"/>
        <v>8.3001106681422424E-2</v>
      </c>
      <c r="N81" s="86">
        <f t="shared" si="19"/>
        <v>6.5768561972963366E-2</v>
      </c>
      <c r="O81" s="87">
        <f t="shared" si="19"/>
        <v>7.5692097974099801E-2</v>
      </c>
      <c r="P81" s="86">
        <f t="shared" si="19"/>
        <v>7.2706793159247385E-2</v>
      </c>
      <c r="Q81" s="87">
        <f t="shared" si="19"/>
        <v>6.5657500848686851E-2</v>
      </c>
      <c r="R81" s="86">
        <f t="shared" si="19"/>
        <v>7.2316787279584141E-2</v>
      </c>
      <c r="S81" s="87">
        <f t="shared" si="19"/>
        <v>6.2427152282472705E-2</v>
      </c>
      <c r="T81" s="86">
        <f t="shared" si="19"/>
        <v>6.5398886827458258E-2</v>
      </c>
      <c r="U81" s="87">
        <f t="shared" si="19"/>
        <v>6.4212726428239664E-2</v>
      </c>
      <c r="V81" s="86">
        <f t="shared" si="19"/>
        <v>6.2198218448218448E-2</v>
      </c>
      <c r="W81" s="87">
        <f t="shared" si="19"/>
        <v>8.325802522494205E-2</v>
      </c>
      <c r="X81" s="86">
        <f t="shared" si="19"/>
        <v>6.0372716088759285E-2</v>
      </c>
      <c r="Y81" s="87">
        <f t="shared" si="19"/>
        <v>6.7057347980278528E-2</v>
      </c>
      <c r="Z81" s="86">
        <f t="shared" si="19"/>
        <v>6.6180383521423983E-2</v>
      </c>
      <c r="AA81" s="86">
        <f t="shared" si="19"/>
        <v>6.9182573077277737E-2</v>
      </c>
      <c r="AB81" s="106">
        <f t="shared" si="19"/>
        <v>6.62183693861568E-2</v>
      </c>
      <c r="AC81" s="107">
        <f t="shared" si="19"/>
        <v>7.0497162550088921E-2</v>
      </c>
      <c r="AD81" s="18"/>
      <c r="AE81" s="18"/>
    </row>
    <row r="82" spans="1:31" s="8" customFormat="1">
      <c r="A82" s="91" t="s">
        <v>27</v>
      </c>
      <c r="B82" s="86">
        <f>B18/B31</f>
        <v>5.3725683984452953E-2</v>
      </c>
      <c r="C82" s="87">
        <f t="shared" ref="C82:AC82" si="20">C18/C31</f>
        <v>7.0562205631992794E-2</v>
      </c>
      <c r="D82" s="86">
        <f t="shared" si="20"/>
        <v>5.6250598028896759E-2</v>
      </c>
      <c r="E82" s="87">
        <f t="shared" si="20"/>
        <v>5.9333724884924811E-2</v>
      </c>
      <c r="F82" s="86">
        <f t="shared" si="20"/>
        <v>5.7797708021923272E-2</v>
      </c>
      <c r="G82" s="87">
        <f t="shared" si="20"/>
        <v>5.8815075629648259E-2</v>
      </c>
      <c r="H82" s="86">
        <f t="shared" si="20"/>
        <v>7.1462214589537915E-2</v>
      </c>
      <c r="I82" s="87">
        <f t="shared" si="20"/>
        <v>6.9531883064264791E-2</v>
      </c>
      <c r="J82" s="86">
        <f t="shared" si="20"/>
        <v>6.0393178856721998E-2</v>
      </c>
      <c r="K82" s="87">
        <f t="shared" si="20"/>
        <v>4.6963291616089739E-2</v>
      </c>
      <c r="L82" s="86">
        <f t="shared" si="20"/>
        <v>7.3793949304987741E-2</v>
      </c>
      <c r="M82" s="87">
        <f t="shared" si="20"/>
        <v>6.2854171388951857E-2</v>
      </c>
      <c r="N82" s="86">
        <f t="shared" si="20"/>
        <v>6.7395247087859697E-2</v>
      </c>
      <c r="O82" s="87">
        <f t="shared" si="20"/>
        <v>6.267674057746131E-2</v>
      </c>
      <c r="P82" s="86">
        <f t="shared" si="20"/>
        <v>6.6583113875051558E-2</v>
      </c>
      <c r="Q82" s="87">
        <f t="shared" si="20"/>
        <v>5.8297071258834057E-2</v>
      </c>
      <c r="R82" s="86">
        <f t="shared" si="20"/>
        <v>6.8117419223320763E-2</v>
      </c>
      <c r="S82" s="87">
        <f t="shared" si="20"/>
        <v>6.4202230610477237E-2</v>
      </c>
      <c r="T82" s="86">
        <f t="shared" si="20"/>
        <v>7.471397649969079E-2</v>
      </c>
      <c r="U82" s="87">
        <f t="shared" si="20"/>
        <v>4.6717758166898903E-2</v>
      </c>
      <c r="V82" s="86">
        <f t="shared" si="20"/>
        <v>6.9524225774225776E-2</v>
      </c>
      <c r="W82" s="87">
        <f t="shared" si="20"/>
        <v>6.6294055243408909E-2</v>
      </c>
      <c r="X82" s="86">
        <f t="shared" si="20"/>
        <v>6.4758281314074823E-2</v>
      </c>
      <c r="Y82" s="87">
        <f t="shared" si="20"/>
        <v>5.743447798633336E-2</v>
      </c>
      <c r="Z82" s="86">
        <f t="shared" si="20"/>
        <v>6.46343701256996E-2</v>
      </c>
      <c r="AA82" s="86">
        <f t="shared" si="20"/>
        <v>6.7284966197360824E-2</v>
      </c>
      <c r="AB82" s="106">
        <f t="shared" si="20"/>
        <v>6.4141373223444029E-2</v>
      </c>
      <c r="AC82" s="107">
        <f t="shared" si="20"/>
        <v>6.4577096560212072E-2</v>
      </c>
      <c r="AD82" s="18"/>
      <c r="AE82" s="18"/>
    </row>
    <row r="83" spans="1:31" s="8" customFormat="1">
      <c r="A83" s="92" t="s">
        <v>28</v>
      </c>
      <c r="B83" s="86">
        <f>B19/B31</f>
        <v>5.2290718338100714E-2</v>
      </c>
      <c r="C83" s="87">
        <f t="shared" ref="C83:AC83" si="21">C19/C31</f>
        <v>7.2436886836823242E-2</v>
      </c>
      <c r="D83" s="86">
        <f t="shared" si="21"/>
        <v>5.8594871304181416E-2</v>
      </c>
      <c r="E83" s="87">
        <f t="shared" si="21"/>
        <v>6.7037274800923335E-2</v>
      </c>
      <c r="F83" s="86">
        <f t="shared" si="21"/>
        <v>6.1760030369895844E-2</v>
      </c>
      <c r="G83" s="87">
        <f t="shared" si="21"/>
        <v>6.3665433118959502E-2</v>
      </c>
      <c r="H83" s="86">
        <f t="shared" si="21"/>
        <v>7.2708564306573048E-2</v>
      </c>
      <c r="I83" s="87">
        <f t="shared" si="21"/>
        <v>7.1064223233393592E-2</v>
      </c>
      <c r="J83" s="86">
        <f t="shared" si="21"/>
        <v>7.365021811795365E-2</v>
      </c>
      <c r="K83" s="87">
        <f t="shared" si="21"/>
        <v>4.9851408480180819E-2</v>
      </c>
      <c r="L83" s="86">
        <f t="shared" si="21"/>
        <v>8.7957014367480435E-2</v>
      </c>
      <c r="M83" s="87">
        <f t="shared" si="21"/>
        <v>5.9840797877305028E-2</v>
      </c>
      <c r="N83" s="86">
        <f t="shared" si="21"/>
        <v>7.728624048763158E-2</v>
      </c>
      <c r="O83" s="87">
        <f t="shared" si="21"/>
        <v>6.1487593717824154E-2</v>
      </c>
      <c r="P83" s="86">
        <f t="shared" si="21"/>
        <v>7.1961163816353077E-2</v>
      </c>
      <c r="Q83" s="87">
        <f t="shared" si="21"/>
        <v>6.2802826898743946E-2</v>
      </c>
      <c r="R83" s="86">
        <f t="shared" si="21"/>
        <v>6.7179696259300786E-2</v>
      </c>
      <c r="S83" s="87">
        <f t="shared" si="21"/>
        <v>6.6576130543109804E-2</v>
      </c>
      <c r="T83" s="86">
        <f t="shared" si="21"/>
        <v>9.2764378478664186E-2</v>
      </c>
      <c r="U83" s="87">
        <f t="shared" si="21"/>
        <v>4.3814832017340148E-2</v>
      </c>
      <c r="V83" s="86">
        <f t="shared" si="21"/>
        <v>8.1324925074925072E-2</v>
      </c>
      <c r="W83" s="87">
        <f t="shared" si="21"/>
        <v>6.0311972024674865E-2</v>
      </c>
      <c r="X83" s="86">
        <f t="shared" si="21"/>
        <v>7.3107941859935299E-2</v>
      </c>
      <c r="Y83" s="87">
        <f t="shared" si="21"/>
        <v>5.027679266499438E-2</v>
      </c>
      <c r="Z83" s="86">
        <f t="shared" si="21"/>
        <v>6.9850444994953659E-2</v>
      </c>
      <c r="AA83" s="86">
        <f t="shared" si="21"/>
        <v>6.815854481215633E-2</v>
      </c>
      <c r="AB83" s="106">
        <f t="shared" si="21"/>
        <v>6.8828935879085756E-2</v>
      </c>
      <c r="AC83" s="107">
        <f t="shared" si="21"/>
        <v>6.5097767183975475E-2</v>
      </c>
      <c r="AD83" s="18"/>
      <c r="AE83" s="18"/>
    </row>
    <row r="84" spans="1:31" s="8" customFormat="1">
      <c r="A84" s="91" t="s">
        <v>29</v>
      </c>
      <c r="B84" s="86">
        <f>B20/B31</f>
        <v>5.3739938610078967E-2</v>
      </c>
      <c r="C84" s="87">
        <f t="shared" ref="C84:AC84" si="22">C20/C31</f>
        <v>8.5354301499082533E-2</v>
      </c>
      <c r="D84" s="86">
        <f t="shared" si="22"/>
        <v>7.0340158836474972E-2</v>
      </c>
      <c r="E84" s="87">
        <f t="shared" si="22"/>
        <v>7.3415923401581692E-2</v>
      </c>
      <c r="F84" s="86">
        <f t="shared" si="22"/>
        <v>7.2721664649915765E-2</v>
      </c>
      <c r="G84" s="87">
        <f t="shared" si="22"/>
        <v>6.8731362052240147E-2</v>
      </c>
      <c r="H84" s="86">
        <f t="shared" si="22"/>
        <v>7.8860604479612767E-2</v>
      </c>
      <c r="I84" s="87">
        <f t="shared" si="22"/>
        <v>7.8606453489580091E-2</v>
      </c>
      <c r="J84" s="86">
        <f t="shared" si="22"/>
        <v>9.6538439748456176E-2</v>
      </c>
      <c r="K84" s="87">
        <f t="shared" si="22"/>
        <v>4.746557280984471E-2</v>
      </c>
      <c r="L84" s="86">
        <f t="shared" si="22"/>
        <v>0.10451465950239458</v>
      </c>
      <c r="M84" s="87">
        <f t="shared" si="22"/>
        <v>5.6560754143388577E-2</v>
      </c>
      <c r="N84" s="86">
        <f t="shared" si="22"/>
        <v>8.4811996335284107E-2</v>
      </c>
      <c r="O84" s="87">
        <f t="shared" si="22"/>
        <v>6.1850138492103773E-2</v>
      </c>
      <c r="P84" s="86">
        <f t="shared" si="22"/>
        <v>7.297648887901767E-2</v>
      </c>
      <c r="Q84" s="87">
        <f t="shared" si="22"/>
        <v>6.3219454988735616E-2</v>
      </c>
      <c r="R84" s="86">
        <f t="shared" si="22"/>
        <v>7.3804912852920193E-2</v>
      </c>
      <c r="S84" s="87">
        <f t="shared" si="22"/>
        <v>7.6724018092967056E-2</v>
      </c>
      <c r="T84" s="86">
        <f t="shared" si="22"/>
        <v>0.12055504019789734</v>
      </c>
      <c r="U84" s="87">
        <f t="shared" si="22"/>
        <v>4.4163183155287195E-2</v>
      </c>
      <c r="V84" s="86">
        <f t="shared" si="22"/>
        <v>0.10073260073260074</v>
      </c>
      <c r="W84" s="87">
        <f t="shared" si="22"/>
        <v>5.8435817846057128E-2</v>
      </c>
      <c r="X84" s="86">
        <f t="shared" si="22"/>
        <v>9.2700596892513781E-2</v>
      </c>
      <c r="Y84" s="87">
        <f t="shared" si="22"/>
        <v>5.0990398754433008E-2</v>
      </c>
      <c r="Z84" s="86">
        <f t="shared" si="22"/>
        <v>8.2943389301770809E-2</v>
      </c>
      <c r="AA84" s="86">
        <f t="shared" si="22"/>
        <v>7.7025367752330751E-2</v>
      </c>
      <c r="AB84" s="106">
        <f t="shared" si="22"/>
        <v>7.8850565118085164E-2</v>
      </c>
      <c r="AC84" s="107">
        <f t="shared" si="22"/>
        <v>7.0354490599640371E-2</v>
      </c>
      <c r="AD84" s="18"/>
      <c r="AE84" s="18"/>
    </row>
    <row r="85" spans="1:31" s="8" customFormat="1">
      <c r="A85" s="92" t="s">
        <v>30</v>
      </c>
      <c r="B85" s="86">
        <f>B21/B31</f>
        <v>5.7042260213439264E-2</v>
      </c>
      <c r="C85" s="87">
        <f t="shared" ref="C85:AC85" si="23">C21/C31</f>
        <v>9.7066090792864282E-2</v>
      </c>
      <c r="D85" s="86">
        <f t="shared" si="23"/>
        <v>7.3067170605683671E-2</v>
      </c>
      <c r="E85" s="87">
        <f t="shared" si="23"/>
        <v>9.2688456968024802E-2</v>
      </c>
      <c r="F85" s="86">
        <f t="shared" si="23"/>
        <v>8.2686786722661165E-2</v>
      </c>
      <c r="G85" s="87">
        <f t="shared" si="23"/>
        <v>9.68275069162505E-2</v>
      </c>
      <c r="H85" s="86">
        <f t="shared" si="23"/>
        <v>8.0048984442367188E-2</v>
      </c>
      <c r="I85" s="87">
        <f t="shared" si="23"/>
        <v>9.6391988198383516E-2</v>
      </c>
      <c r="J85" s="86">
        <f t="shared" si="23"/>
        <v>0.10792589654977056</v>
      </c>
      <c r="K85" s="87">
        <f t="shared" si="23"/>
        <v>5.1693106190615713E-2</v>
      </c>
      <c r="L85" s="86">
        <f t="shared" si="23"/>
        <v>0.11012148113538138</v>
      </c>
      <c r="M85" s="87">
        <f t="shared" si="23"/>
        <v>5.8400778677049028E-2</v>
      </c>
      <c r="N85" s="86">
        <f t="shared" si="23"/>
        <v>8.5765570368154367E-2</v>
      </c>
      <c r="O85" s="87">
        <f t="shared" si="23"/>
        <v>7.166060008411039E-2</v>
      </c>
      <c r="P85" s="86">
        <f t="shared" si="23"/>
        <v>7.8449725544944005E-2</v>
      </c>
      <c r="Q85" s="87">
        <f t="shared" si="23"/>
        <v>6.9592321698608156E-2</v>
      </c>
      <c r="R85" s="86">
        <f t="shared" si="23"/>
        <v>6.9687085923962902E-2</v>
      </c>
      <c r="S85" s="87">
        <f t="shared" si="23"/>
        <v>8.4123742207299207E-2</v>
      </c>
      <c r="T85" s="86">
        <f t="shared" si="23"/>
        <v>9.8678107606679041E-2</v>
      </c>
      <c r="U85" s="87">
        <f t="shared" si="23"/>
        <v>5.0936677504257628E-2</v>
      </c>
      <c r="V85" s="86">
        <f t="shared" si="23"/>
        <v>8.7214868464868464E-2</v>
      </c>
      <c r="W85" s="87">
        <f t="shared" si="23"/>
        <v>5.4536167537621312E-2</v>
      </c>
      <c r="X85" s="86">
        <f t="shared" si="23"/>
        <v>9.8464482617214202E-2</v>
      </c>
      <c r="Y85" s="87">
        <f t="shared" si="23"/>
        <v>5.4926044459821813E-2</v>
      </c>
      <c r="Z85" s="86">
        <f t="shared" si="23"/>
        <v>8.3851729516469395E-2</v>
      </c>
      <c r="AA85" s="86">
        <f t="shared" si="23"/>
        <v>8.364515236667007E-2</v>
      </c>
      <c r="AB85" s="106">
        <f t="shared" si="23"/>
        <v>7.9490522170583749E-2</v>
      </c>
      <c r="AC85" s="107">
        <f t="shared" si="23"/>
        <v>7.9706882937664661E-2</v>
      </c>
      <c r="AD85" s="18"/>
      <c r="AE85" s="18"/>
    </row>
    <row r="86" spans="1:31" s="8" customFormat="1">
      <c r="A86" s="91" t="s">
        <v>31</v>
      </c>
      <c r="B86" s="86">
        <f>B22/B31</f>
        <v>5.6780925410295641E-2</v>
      </c>
      <c r="C86" s="87">
        <f t="shared" ref="C86:AC86" si="24">C22/C31</f>
        <v>9.6715002086659285E-2</v>
      </c>
      <c r="D86" s="86">
        <f t="shared" si="24"/>
        <v>5.8259975121997896E-2</v>
      </c>
      <c r="E86" s="87">
        <f t="shared" si="24"/>
        <v>9.1185991558876162E-2</v>
      </c>
      <c r="F86" s="86">
        <f t="shared" si="24"/>
        <v>6.9969392839347999E-2</v>
      </c>
      <c r="G86" s="87">
        <f t="shared" si="24"/>
        <v>8.4432148888010636E-2</v>
      </c>
      <c r="H86" s="86">
        <f t="shared" si="24"/>
        <v>7.4809967899248569E-2</v>
      </c>
      <c r="I86" s="87">
        <f t="shared" si="24"/>
        <v>8.7405722121797674E-2</v>
      </c>
      <c r="J86" s="86">
        <f t="shared" si="24"/>
        <v>9.500878137216022E-2</v>
      </c>
      <c r="K86" s="87">
        <f t="shared" si="24"/>
        <v>4.290318529990373E-2</v>
      </c>
      <c r="L86" s="86">
        <f t="shared" si="24"/>
        <v>0.10019273449363392</v>
      </c>
      <c r="M86" s="87">
        <f t="shared" si="24"/>
        <v>5.2054027387031826E-2</v>
      </c>
      <c r="N86" s="86">
        <f t="shared" si="24"/>
        <v>7.7781725034122992E-2</v>
      </c>
      <c r="O86" s="87">
        <f t="shared" si="24"/>
        <v>6.383688385515611E-2</v>
      </c>
      <c r="P86" s="86">
        <f t="shared" si="24"/>
        <v>6.7709490116445087E-2</v>
      </c>
      <c r="Q86" s="87">
        <f t="shared" si="24"/>
        <v>7.7400240718452001E-2</v>
      </c>
      <c r="R86" s="86">
        <f t="shared" si="24"/>
        <v>6.2837631230251753E-2</v>
      </c>
      <c r="S86" s="87">
        <f t="shared" si="24"/>
        <v>8.5567330004170369E-2</v>
      </c>
      <c r="T86" s="86">
        <f t="shared" si="24"/>
        <v>7.6569264069264065E-2</v>
      </c>
      <c r="U86" s="87">
        <f t="shared" si="24"/>
        <v>5.1130205914228212E-2</v>
      </c>
      <c r="V86" s="86">
        <f t="shared" si="24"/>
        <v>8.3853646353646352E-2</v>
      </c>
      <c r="W86" s="87">
        <f t="shared" si="24"/>
        <v>5.8249184707870022E-2</v>
      </c>
      <c r="X86" s="86">
        <f t="shared" si="24"/>
        <v>8.6048207044242944E-2</v>
      </c>
      <c r="Y86" s="87">
        <f t="shared" si="24"/>
        <v>5.871031917654182E-2</v>
      </c>
      <c r="Z86" s="86">
        <f t="shared" si="24"/>
        <v>7.3442517662170845E-2</v>
      </c>
      <c r="AA86" s="86">
        <f t="shared" si="24"/>
        <v>8.6518255366441962E-2</v>
      </c>
      <c r="AB86" s="106">
        <f t="shared" si="24"/>
        <v>7.1653094175981646E-2</v>
      </c>
      <c r="AC86" s="107">
        <f t="shared" si="24"/>
        <v>7.7893145268743941E-2</v>
      </c>
      <c r="AD86" s="18"/>
      <c r="AE86" s="18"/>
    </row>
    <row r="87" spans="1:31" s="8" customFormat="1">
      <c r="A87" s="92" t="s">
        <v>32</v>
      </c>
      <c r="B87" s="86">
        <f>B23/B31</f>
        <v>5.2371494549981468E-2</v>
      </c>
      <c r="C87" s="87">
        <f t="shared" ref="C87:AC87" si="25">C23/C31</f>
        <v>8.4777986075689427E-2</v>
      </c>
      <c r="D87" s="86">
        <f t="shared" si="25"/>
        <v>4.3404937326571622E-2</v>
      </c>
      <c r="E87" s="87">
        <f t="shared" si="25"/>
        <v>8.019067651919741E-2</v>
      </c>
      <c r="F87" s="86">
        <f t="shared" si="25"/>
        <v>4.7547868175670867E-2</v>
      </c>
      <c r="G87" s="87">
        <f t="shared" si="25"/>
        <v>7.4875148205367725E-2</v>
      </c>
      <c r="H87" s="86">
        <f t="shared" si="25"/>
        <v>6.4744969312261327E-2</v>
      </c>
      <c r="I87" s="87">
        <f t="shared" si="25"/>
        <v>7.5920962413513676E-2</v>
      </c>
      <c r="J87" s="86">
        <f t="shared" si="25"/>
        <v>6.3395841595377034E-2</v>
      </c>
      <c r="K87" s="87">
        <f t="shared" si="25"/>
        <v>3.31924155539743E-2</v>
      </c>
      <c r="L87" s="86">
        <f t="shared" si="25"/>
        <v>7.5020441537203594E-2</v>
      </c>
      <c r="M87" s="87">
        <f t="shared" si="25"/>
        <v>4.1067214229523058E-2</v>
      </c>
      <c r="N87" s="86">
        <f t="shared" si="25"/>
        <v>6.2440401622945611E-2</v>
      </c>
      <c r="O87" s="87">
        <f t="shared" si="25"/>
        <v>5.5991414939745056E-2</v>
      </c>
      <c r="P87" s="86">
        <f t="shared" si="25"/>
        <v>5.2558936446996857E-2</v>
      </c>
      <c r="Q87" s="87">
        <f t="shared" si="25"/>
        <v>7.244699564855106E-2</v>
      </c>
      <c r="R87" s="86">
        <f t="shared" si="25"/>
        <v>4.7242890632963004E-2</v>
      </c>
      <c r="S87" s="87">
        <f t="shared" si="25"/>
        <v>7.9921297731963173E-2</v>
      </c>
      <c r="T87" s="86">
        <f t="shared" si="25"/>
        <v>4.9899505256648116E-2</v>
      </c>
      <c r="U87" s="87">
        <f t="shared" si="25"/>
        <v>4.7491871806781237E-2</v>
      </c>
      <c r="V87" s="86">
        <f t="shared" si="25"/>
        <v>7.9274891774891776E-2</v>
      </c>
      <c r="W87" s="87">
        <f t="shared" si="25"/>
        <v>4.6825272091469881E-2</v>
      </c>
      <c r="X87" s="86">
        <f t="shared" si="25"/>
        <v>6.4860801020640638E-2</v>
      </c>
      <c r="Y87" s="87">
        <f t="shared" si="25"/>
        <v>5.4428682639910041E-2</v>
      </c>
      <c r="Z87" s="86">
        <f t="shared" si="25"/>
        <v>5.9725662904853656E-2</v>
      </c>
      <c r="AA87" s="86">
        <f t="shared" si="25"/>
        <v>7.2162446796635749E-2</v>
      </c>
      <c r="AB87" s="106">
        <f t="shared" si="25"/>
        <v>5.853479295916305E-2</v>
      </c>
      <c r="AC87" s="107">
        <f t="shared" si="25"/>
        <v>6.7656842800929165E-2</v>
      </c>
      <c r="AD87" s="18"/>
      <c r="AE87" s="18"/>
    </row>
    <row r="88" spans="1:31" s="8" customFormat="1">
      <c r="A88" s="91" t="s">
        <v>33</v>
      </c>
      <c r="B88" s="86">
        <f>B24/B31</f>
        <v>4.3733191420615991E-2</v>
      </c>
      <c r="C88" s="87">
        <f t="shared" ref="C88:AC88" si="26">C24/C31</f>
        <v>6.5792698679773984E-2</v>
      </c>
      <c r="D88" s="86">
        <f t="shared" si="26"/>
        <v>3.3692948043249453E-2</v>
      </c>
      <c r="E88" s="87">
        <f t="shared" si="26"/>
        <v>6.1805963421796672E-2</v>
      </c>
      <c r="F88" s="86">
        <f t="shared" si="26"/>
        <v>3.753529314067431E-2</v>
      </c>
      <c r="G88" s="87">
        <f t="shared" si="26"/>
        <v>6.0144432867459491E-2</v>
      </c>
      <c r="H88" s="86">
        <f t="shared" si="26"/>
        <v>5.0064129040673026E-2</v>
      </c>
      <c r="I88" s="87">
        <f t="shared" si="26"/>
        <v>5.8556171954538841E-2</v>
      </c>
      <c r="J88" s="86">
        <f t="shared" si="26"/>
        <v>4.7872641776669875E-2</v>
      </c>
      <c r="K88" s="87">
        <f t="shared" si="26"/>
        <v>2.6662760035159685E-2</v>
      </c>
      <c r="L88" s="86">
        <f t="shared" si="26"/>
        <v>6.0915780866721177E-2</v>
      </c>
      <c r="M88" s="87">
        <f t="shared" si="26"/>
        <v>3.1560420805610744E-2</v>
      </c>
      <c r="N88" s="86">
        <f t="shared" si="26"/>
        <v>5.3456238430903275E-2</v>
      </c>
      <c r="O88" s="87">
        <f t="shared" si="26"/>
        <v>4.3846165001377668E-2</v>
      </c>
      <c r="P88" s="86">
        <f t="shared" si="26"/>
        <v>3.7265602690611417E-2</v>
      </c>
      <c r="Q88" s="87">
        <f t="shared" si="26"/>
        <v>6.405271116871894E-2</v>
      </c>
      <c r="R88" s="86">
        <f t="shared" si="26"/>
        <v>3.8018550606462136E-2</v>
      </c>
      <c r="S88" s="87">
        <f t="shared" si="26"/>
        <v>6.3314691446474974E-2</v>
      </c>
      <c r="T88" s="86">
        <f t="shared" si="26"/>
        <v>3.8342609771181202E-2</v>
      </c>
      <c r="U88" s="87">
        <f t="shared" si="26"/>
        <v>4.1298962687722561E-2</v>
      </c>
      <c r="V88" s="86">
        <f t="shared" si="26"/>
        <v>6.5798784548784545E-2</v>
      </c>
      <c r="W88" s="87">
        <f t="shared" si="26"/>
        <v>3.5951436092884363E-2</v>
      </c>
      <c r="X88" s="86">
        <f t="shared" si="26"/>
        <v>4.6509773545359276E-2</v>
      </c>
      <c r="Y88" s="87">
        <f t="shared" si="26"/>
        <v>4.9022575901738606E-2</v>
      </c>
      <c r="Z88" s="86">
        <f t="shared" si="26"/>
        <v>4.7169465088540231E-2</v>
      </c>
      <c r="AA88" s="86">
        <f t="shared" si="26"/>
        <v>5.9704245106746455E-2</v>
      </c>
      <c r="AB88" s="106">
        <f t="shared" si="26"/>
        <v>4.6581017171635333E-2</v>
      </c>
      <c r="AC88" s="107">
        <f t="shared" si="26"/>
        <v>5.3971814910202767E-2</v>
      </c>
      <c r="AD88" s="18"/>
      <c r="AE88" s="18"/>
    </row>
    <row r="89" spans="1:31" s="8" customFormat="1">
      <c r="A89" s="92" t="s">
        <v>34</v>
      </c>
      <c r="B89" s="86">
        <f>B25/B31</f>
        <v>7.9018141386880038E-3</v>
      </c>
      <c r="C89" s="87">
        <f t="shared" ref="C89:AC89" si="27">C25/C31</f>
        <v>4.1984909809948394E-2</v>
      </c>
      <c r="D89" s="86">
        <f t="shared" si="27"/>
        <v>8.1571141517558128E-3</v>
      </c>
      <c r="E89" s="87">
        <f t="shared" si="27"/>
        <v>4.2219277997077025E-2</v>
      </c>
      <c r="F89" s="86">
        <f t="shared" si="27"/>
        <v>9.6804042992383807E-3</v>
      </c>
      <c r="G89" s="87">
        <f t="shared" si="27"/>
        <v>4.2862788775913485E-2</v>
      </c>
      <c r="H89" s="86">
        <f t="shared" si="27"/>
        <v>1.7238755679224366E-2</v>
      </c>
      <c r="I89" s="87">
        <f t="shared" si="27"/>
        <v>4.2458808618504436E-2</v>
      </c>
      <c r="J89" s="86">
        <f t="shared" si="27"/>
        <v>2.8950201121749477E-2</v>
      </c>
      <c r="K89" s="87">
        <f t="shared" si="27"/>
        <v>1.7830982378301451E-2</v>
      </c>
      <c r="L89" s="86">
        <f t="shared" si="27"/>
        <v>3.2093213409648408E-2</v>
      </c>
      <c r="M89" s="87">
        <f t="shared" si="27"/>
        <v>1.8040240536540488E-2</v>
      </c>
      <c r="N89" s="86">
        <f t="shared" si="27"/>
        <v>2.9168146887796124E-2</v>
      </c>
      <c r="O89" s="87">
        <f t="shared" si="27"/>
        <v>3.099032730542222E-2</v>
      </c>
      <c r="P89" s="86">
        <f t="shared" si="27"/>
        <v>2.6779198527778658E-2</v>
      </c>
      <c r="Q89" s="87">
        <f t="shared" si="27"/>
        <v>4.4995833719100084E-2</v>
      </c>
      <c r="R89" s="86">
        <f t="shared" si="27"/>
        <v>2.2036489654469475E-2</v>
      </c>
      <c r="S89" s="87">
        <f t="shared" si="27"/>
        <v>3.7907546221542604E-2</v>
      </c>
      <c r="T89" s="86">
        <f t="shared" si="27"/>
        <v>2.7674706246134818E-2</v>
      </c>
      <c r="U89" s="87">
        <f t="shared" si="27"/>
        <v>2.7674562625793465E-2</v>
      </c>
      <c r="V89" s="86">
        <f t="shared" si="27"/>
        <v>5.8327089577089576E-2</v>
      </c>
      <c r="W89" s="87">
        <f t="shared" si="27"/>
        <v>2.4773093395151467E-2</v>
      </c>
      <c r="X89" s="86">
        <f t="shared" si="27"/>
        <v>2.9013076958126396E-2</v>
      </c>
      <c r="Y89" s="87">
        <f t="shared" si="27"/>
        <v>3.797249372891618E-2</v>
      </c>
      <c r="Z89" s="86">
        <f t="shared" si="27"/>
        <v>3.2388292503899442E-2</v>
      </c>
      <c r="AA89" s="86">
        <f t="shared" si="27"/>
        <v>4.4271022912025781E-2</v>
      </c>
      <c r="AB89" s="106">
        <f t="shared" si="27"/>
        <v>2.4256172680380734E-2</v>
      </c>
      <c r="AC89" s="107">
        <f t="shared" si="27"/>
        <v>3.7246398558193346E-2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28">C26/C31</f>
        <v>2.6901344073556398E-2</v>
      </c>
      <c r="D90" s="86">
        <f t="shared" si="28"/>
        <v>2.1529040283226487E-4</v>
      </c>
      <c r="E90" s="87">
        <f t="shared" si="28"/>
        <v>2.3356507724038082E-2</v>
      </c>
      <c r="F90" s="86">
        <f t="shared" si="28"/>
        <v>4.5080314138610101E-4</v>
      </c>
      <c r="G90" s="87">
        <f t="shared" si="28"/>
        <v>1.9437358531239894E-2</v>
      </c>
      <c r="H90" s="86">
        <f t="shared" si="28"/>
        <v>8.3331521778512061E-4</v>
      </c>
      <c r="I90" s="87">
        <f t="shared" si="28"/>
        <v>1.9058156205198528E-2</v>
      </c>
      <c r="J90" s="86">
        <f t="shared" si="28"/>
        <v>1.0027760466829076E-2</v>
      </c>
      <c r="K90" s="87">
        <f t="shared" si="28"/>
        <v>7.4086476078858146E-3</v>
      </c>
      <c r="L90" s="86">
        <f t="shared" si="28"/>
        <v>6.6288984931666866E-3</v>
      </c>
      <c r="M90" s="87">
        <f t="shared" si="28"/>
        <v>2.4266990226536355E-3</v>
      </c>
      <c r="N90" s="86">
        <f t="shared" si="28"/>
        <v>7.198549071667633E-3</v>
      </c>
      <c r="O90" s="87">
        <f t="shared" si="28"/>
        <v>4.3215337094131123E-3</v>
      </c>
      <c r="P90" s="86">
        <f t="shared" si="28"/>
        <v>4.013706888345972E-3</v>
      </c>
      <c r="Q90" s="87">
        <f t="shared" si="28"/>
        <v>5.2618584698947632E-3</v>
      </c>
      <c r="R90" s="86">
        <f t="shared" si="28"/>
        <v>3.6999286515136073E-3</v>
      </c>
      <c r="S90" s="87">
        <f t="shared" si="28"/>
        <v>3.2400526107552638E-3</v>
      </c>
      <c r="T90" s="86">
        <f t="shared" si="28"/>
        <v>3.1694495980210268E-3</v>
      </c>
      <c r="U90" s="87">
        <f t="shared" si="28"/>
        <v>6.1929091190586775E-4</v>
      </c>
      <c r="V90" s="86">
        <f t="shared" si="28"/>
        <v>5.182317682317682E-3</v>
      </c>
      <c r="W90" s="87">
        <f t="shared" si="28"/>
        <v>5.1078543082786528E-4</v>
      </c>
      <c r="X90" s="86">
        <f t="shared" si="28"/>
        <v>3.0528090399599035E-3</v>
      </c>
      <c r="Y90" s="87">
        <f t="shared" si="28"/>
        <v>6.0548395467520106E-4</v>
      </c>
      <c r="Z90" s="86">
        <f t="shared" si="28"/>
        <v>2.4772914946325349E-4</v>
      </c>
      <c r="AA90" s="86">
        <f t="shared" si="28"/>
        <v>3.9408101956330778E-3</v>
      </c>
      <c r="AB90" s="106">
        <f t="shared" si="28"/>
        <v>2.3274141397774226E-3</v>
      </c>
      <c r="AC90" s="107">
        <f t="shared" si="28"/>
        <v>1.0239582282767607E-2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29">C27/C31</f>
        <v>0</v>
      </c>
      <c r="D91" s="86">
        <f t="shared" si="29"/>
        <v>0</v>
      </c>
      <c r="E91" s="87">
        <f t="shared" si="29"/>
        <v>0</v>
      </c>
      <c r="F91" s="86">
        <f t="shared" si="29"/>
        <v>0</v>
      </c>
      <c r="G91" s="87">
        <f t="shared" si="29"/>
        <v>0</v>
      </c>
      <c r="H91" s="86">
        <f t="shared" si="29"/>
        <v>0</v>
      </c>
      <c r="I91" s="87">
        <f t="shared" si="29"/>
        <v>0</v>
      </c>
      <c r="J91" s="86">
        <f t="shared" si="29"/>
        <v>0</v>
      </c>
      <c r="K91" s="87">
        <f t="shared" si="29"/>
        <v>0</v>
      </c>
      <c r="L91" s="86">
        <f t="shared" si="29"/>
        <v>0</v>
      </c>
      <c r="M91" s="87">
        <f t="shared" si="29"/>
        <v>8.0001066680889077E-5</v>
      </c>
      <c r="N91" s="86">
        <f t="shared" si="29"/>
        <v>0</v>
      </c>
      <c r="O91" s="87">
        <f t="shared" si="29"/>
        <v>0</v>
      </c>
      <c r="P91" s="86">
        <f t="shared" si="29"/>
        <v>0</v>
      </c>
      <c r="Q91" s="87">
        <f t="shared" si="29"/>
        <v>0</v>
      </c>
      <c r="R91" s="86">
        <f t="shared" si="29"/>
        <v>0</v>
      </c>
      <c r="S91" s="87">
        <f t="shared" si="29"/>
        <v>0</v>
      </c>
      <c r="T91" s="86">
        <f t="shared" si="29"/>
        <v>0</v>
      </c>
      <c r="U91" s="87">
        <f t="shared" si="29"/>
        <v>0</v>
      </c>
      <c r="V91" s="86">
        <f t="shared" si="29"/>
        <v>0</v>
      </c>
      <c r="W91" s="87">
        <f t="shared" si="29"/>
        <v>0</v>
      </c>
      <c r="X91" s="86">
        <f t="shared" si="29"/>
        <v>0</v>
      </c>
      <c r="Y91" s="87">
        <f t="shared" si="29"/>
        <v>0</v>
      </c>
      <c r="Z91" s="86">
        <f t="shared" si="29"/>
        <v>0</v>
      </c>
      <c r="AA91" s="86">
        <f t="shared" si="29"/>
        <v>0</v>
      </c>
      <c r="AB91" s="106">
        <f t="shared" si="29"/>
        <v>0</v>
      </c>
      <c r="AC91" s="107">
        <f t="shared" si="29"/>
        <v>4.919722429260541E-6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0">C28/C31</f>
        <v>0</v>
      </c>
      <c r="D92" s="86">
        <f t="shared" si="30"/>
        <v>0</v>
      </c>
      <c r="E92" s="87">
        <f t="shared" si="30"/>
        <v>0</v>
      </c>
      <c r="F92" s="86">
        <f t="shared" si="30"/>
        <v>0</v>
      </c>
      <c r="G92" s="87">
        <f t="shared" si="30"/>
        <v>0</v>
      </c>
      <c r="H92" s="86">
        <f t="shared" si="30"/>
        <v>0</v>
      </c>
      <c r="I92" s="87">
        <f t="shared" si="30"/>
        <v>0</v>
      </c>
      <c r="J92" s="86">
        <f t="shared" si="30"/>
        <v>0</v>
      </c>
      <c r="K92" s="87">
        <f t="shared" si="30"/>
        <v>0</v>
      </c>
      <c r="L92" s="86">
        <f t="shared" si="30"/>
        <v>0</v>
      </c>
      <c r="M92" s="87">
        <f t="shared" si="30"/>
        <v>0</v>
      </c>
      <c r="N92" s="86">
        <f t="shared" si="30"/>
        <v>0</v>
      </c>
      <c r="O92" s="87">
        <f t="shared" si="30"/>
        <v>0</v>
      </c>
      <c r="P92" s="86">
        <f t="shared" si="30"/>
        <v>0</v>
      </c>
      <c r="Q92" s="87">
        <f t="shared" si="30"/>
        <v>0</v>
      </c>
      <c r="R92" s="86">
        <f t="shared" si="30"/>
        <v>0</v>
      </c>
      <c r="S92" s="87">
        <f t="shared" si="30"/>
        <v>0</v>
      </c>
      <c r="T92" s="86">
        <f t="shared" si="30"/>
        <v>0</v>
      </c>
      <c r="U92" s="87">
        <f t="shared" si="30"/>
        <v>0</v>
      </c>
      <c r="V92" s="86">
        <f t="shared" si="30"/>
        <v>0</v>
      </c>
      <c r="W92" s="87">
        <f t="shared" si="30"/>
        <v>0</v>
      </c>
      <c r="X92" s="86">
        <f t="shared" si="30"/>
        <v>0</v>
      </c>
      <c r="Y92" s="87">
        <f t="shared" si="30"/>
        <v>0</v>
      </c>
      <c r="Z92" s="86">
        <f t="shared" si="30"/>
        <v>0</v>
      </c>
      <c r="AA92" s="86">
        <f t="shared" si="30"/>
        <v>0</v>
      </c>
      <c r="AB92" s="106">
        <f t="shared" si="30"/>
        <v>0</v>
      </c>
      <c r="AC92" s="107">
        <f t="shared" si="30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1">C29/C31</f>
        <v>0</v>
      </c>
      <c r="D93" s="86">
        <f t="shared" si="31"/>
        <v>0</v>
      </c>
      <c r="E93" s="87">
        <f t="shared" si="31"/>
        <v>0</v>
      </c>
      <c r="F93" s="86">
        <f t="shared" si="31"/>
        <v>0</v>
      </c>
      <c r="G93" s="87">
        <f t="shared" si="31"/>
        <v>0</v>
      </c>
      <c r="H93" s="86">
        <f t="shared" si="31"/>
        <v>0</v>
      </c>
      <c r="I93" s="87">
        <f t="shared" si="31"/>
        <v>0</v>
      </c>
      <c r="J93" s="86">
        <f t="shared" si="31"/>
        <v>0</v>
      </c>
      <c r="K93" s="87">
        <f t="shared" si="31"/>
        <v>0</v>
      </c>
      <c r="L93" s="86">
        <f t="shared" si="31"/>
        <v>0</v>
      </c>
      <c r="M93" s="87">
        <f t="shared" si="31"/>
        <v>0</v>
      </c>
      <c r="N93" s="86">
        <f t="shared" si="31"/>
        <v>0</v>
      </c>
      <c r="O93" s="87">
        <f t="shared" si="31"/>
        <v>0</v>
      </c>
      <c r="P93" s="86">
        <f t="shared" si="31"/>
        <v>0</v>
      </c>
      <c r="Q93" s="87">
        <f t="shared" si="31"/>
        <v>0</v>
      </c>
      <c r="R93" s="86">
        <f t="shared" si="31"/>
        <v>0</v>
      </c>
      <c r="S93" s="87">
        <f t="shared" si="31"/>
        <v>0</v>
      </c>
      <c r="T93" s="86">
        <f t="shared" si="31"/>
        <v>0</v>
      </c>
      <c r="U93" s="87">
        <f t="shared" si="31"/>
        <v>0</v>
      </c>
      <c r="V93" s="86">
        <f t="shared" si="31"/>
        <v>0</v>
      </c>
      <c r="W93" s="87">
        <f t="shared" si="31"/>
        <v>0</v>
      </c>
      <c r="X93" s="86">
        <f t="shared" si="31"/>
        <v>0</v>
      </c>
      <c r="Y93" s="87">
        <f t="shared" si="31"/>
        <v>0</v>
      </c>
      <c r="Z93" s="86">
        <f t="shared" si="31"/>
        <v>0</v>
      </c>
      <c r="AA93" s="86">
        <f t="shared" si="31"/>
        <v>0</v>
      </c>
      <c r="AB93" s="106">
        <f t="shared" si="31"/>
        <v>0</v>
      </c>
      <c r="AC93" s="107">
        <f t="shared" si="31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2">C30/C31</f>
        <v>0</v>
      </c>
      <c r="D94" s="88">
        <f t="shared" si="32"/>
        <v>0</v>
      </c>
      <c r="E94" s="89">
        <f t="shared" si="32"/>
        <v>0</v>
      </c>
      <c r="F94" s="88">
        <f t="shared" si="32"/>
        <v>0</v>
      </c>
      <c r="G94" s="89">
        <f t="shared" si="32"/>
        <v>0</v>
      </c>
      <c r="H94" s="88">
        <f t="shared" si="32"/>
        <v>0</v>
      </c>
      <c r="I94" s="89">
        <f t="shared" si="32"/>
        <v>0</v>
      </c>
      <c r="J94" s="88">
        <f t="shared" si="32"/>
        <v>0</v>
      </c>
      <c r="K94" s="89">
        <f t="shared" si="32"/>
        <v>0</v>
      </c>
      <c r="L94" s="88">
        <f t="shared" si="32"/>
        <v>0</v>
      </c>
      <c r="M94" s="89">
        <f t="shared" si="32"/>
        <v>0</v>
      </c>
      <c r="N94" s="88">
        <f t="shared" si="32"/>
        <v>0</v>
      </c>
      <c r="O94" s="89">
        <f t="shared" si="32"/>
        <v>0</v>
      </c>
      <c r="P94" s="88">
        <f t="shared" si="32"/>
        <v>0</v>
      </c>
      <c r="Q94" s="89">
        <f t="shared" si="32"/>
        <v>0</v>
      </c>
      <c r="R94" s="88">
        <f t="shared" si="32"/>
        <v>0</v>
      </c>
      <c r="S94" s="89">
        <f t="shared" si="32"/>
        <v>0</v>
      </c>
      <c r="T94" s="88">
        <f t="shared" si="32"/>
        <v>0</v>
      </c>
      <c r="U94" s="89">
        <f t="shared" si="32"/>
        <v>0</v>
      </c>
      <c r="V94" s="88">
        <f t="shared" si="32"/>
        <v>0</v>
      </c>
      <c r="W94" s="89">
        <f t="shared" si="32"/>
        <v>0</v>
      </c>
      <c r="X94" s="88">
        <f t="shared" si="32"/>
        <v>0</v>
      </c>
      <c r="Y94" s="89">
        <f t="shared" si="32"/>
        <v>0</v>
      </c>
      <c r="Z94" s="88">
        <f t="shared" si="32"/>
        <v>0</v>
      </c>
      <c r="AA94" s="88">
        <f t="shared" si="32"/>
        <v>0</v>
      </c>
      <c r="AB94" s="108">
        <f t="shared" si="32"/>
        <v>0</v>
      </c>
      <c r="AC94" s="109">
        <f t="shared" si="32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</v>
      </c>
      <c r="C95" s="83">
        <f t="shared" ref="C95:AC95" si="33">SUM(C71:C94)</f>
        <v>1</v>
      </c>
      <c r="D95" s="82">
        <f t="shared" si="33"/>
        <v>0.99999999999999989</v>
      </c>
      <c r="E95" s="83">
        <f t="shared" si="33"/>
        <v>1</v>
      </c>
      <c r="F95" s="82">
        <f t="shared" si="33"/>
        <v>1</v>
      </c>
      <c r="G95" s="83">
        <f t="shared" si="33"/>
        <v>1.0000000000000002</v>
      </c>
      <c r="H95" s="82">
        <f t="shared" si="33"/>
        <v>0.99999999999999989</v>
      </c>
      <c r="I95" s="83">
        <f t="shared" si="33"/>
        <v>1</v>
      </c>
      <c r="J95" s="82">
        <f t="shared" si="33"/>
        <v>1</v>
      </c>
      <c r="K95" s="82">
        <f t="shared" si="33"/>
        <v>1</v>
      </c>
      <c r="L95" s="82">
        <f t="shared" si="33"/>
        <v>1</v>
      </c>
      <c r="M95" s="83">
        <f t="shared" si="33"/>
        <v>1.0000000000000002</v>
      </c>
      <c r="N95" s="82">
        <f t="shared" si="33"/>
        <v>0.99999999999999989</v>
      </c>
      <c r="O95" s="83">
        <f t="shared" si="33"/>
        <v>0.99999999999999978</v>
      </c>
      <c r="P95" s="82">
        <f t="shared" si="33"/>
        <v>1</v>
      </c>
      <c r="Q95" s="83">
        <f t="shared" si="33"/>
        <v>1</v>
      </c>
      <c r="R95" s="82">
        <f t="shared" si="33"/>
        <v>1</v>
      </c>
      <c r="S95" s="83">
        <f t="shared" si="33"/>
        <v>1</v>
      </c>
      <c r="T95" s="82">
        <f t="shared" si="33"/>
        <v>1</v>
      </c>
      <c r="U95" s="83">
        <f t="shared" si="33"/>
        <v>1.0000000000000004</v>
      </c>
      <c r="V95" s="82">
        <f t="shared" si="33"/>
        <v>1</v>
      </c>
      <c r="W95" s="83">
        <f t="shared" si="33"/>
        <v>0.99999999999999989</v>
      </c>
      <c r="X95" s="82">
        <f t="shared" si="33"/>
        <v>0.99999999999999989</v>
      </c>
      <c r="Y95" s="83">
        <f t="shared" si="33"/>
        <v>1.0000000000000002</v>
      </c>
      <c r="Z95" s="82">
        <f t="shared" si="33"/>
        <v>0.99999999999999989</v>
      </c>
      <c r="AA95" s="82">
        <f t="shared" si="33"/>
        <v>0.99999999999999989</v>
      </c>
      <c r="AB95" s="82">
        <f t="shared" si="33"/>
        <v>1</v>
      </c>
      <c r="AC95" s="84">
        <f t="shared" si="33"/>
        <v>0.99999999999999989</v>
      </c>
      <c r="AD95" s="85"/>
    </row>
    <row r="96" spans="1:31" ht="14" thickTop="1"/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V37:W37"/>
    <mergeCell ref="X37:Y37"/>
    <mergeCell ref="Z37:AA37"/>
    <mergeCell ref="AB37:AC37"/>
    <mergeCell ref="T5:U5"/>
    <mergeCell ref="T37:U37"/>
    <mergeCell ref="V5:W5"/>
    <mergeCell ref="X5:Y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R37:S37"/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AE96"/>
  <sheetViews>
    <sheetView zoomScale="90" zoomScaleNormal="90" zoomScalePageLayoutView="90" workbookViewId="0">
      <selection activeCell="H35" sqref="H35"/>
    </sheetView>
  </sheetViews>
  <sheetFormatPr baseColWidth="10" defaultColWidth="8.83203125" defaultRowHeight="13"/>
  <cols>
    <col min="1" max="1" width="15.83203125" customWidth="1"/>
    <col min="2" max="3" width="9" customWidth="1"/>
    <col min="4" max="5" width="8.5" customWidth="1"/>
    <col min="6" max="6" width="7.6640625" customWidth="1"/>
    <col min="7" max="7" width="8" customWidth="1"/>
    <col min="8" max="8" width="8.6640625" customWidth="1"/>
    <col min="9" max="9" width="9" customWidth="1"/>
    <col min="10" max="10" width="8" customWidth="1"/>
    <col min="11" max="11" width="8.5" customWidth="1"/>
    <col min="12" max="12" width="8" customWidth="1"/>
    <col min="13" max="13" width="8.5" customWidth="1"/>
    <col min="14" max="14" width="9" customWidth="1"/>
    <col min="15" max="15" width="8.6640625" customWidth="1"/>
    <col min="16" max="17" width="8.5" customWidth="1"/>
    <col min="18" max="18" width="9" customWidth="1"/>
    <col min="19" max="19" width="8.6640625" customWidth="1"/>
    <col min="20" max="21" width="8" customWidth="1"/>
    <col min="22" max="22" width="8.5" customWidth="1"/>
    <col min="23" max="23" width="9" customWidth="1"/>
    <col min="24" max="25" width="8.5" customWidth="1"/>
    <col min="26" max="26" width="9" customWidth="1"/>
    <col min="27" max="27" width="9.5" customWidth="1"/>
    <col min="28" max="29" width="11.5" style="93" bestFit="1" customWidth="1"/>
    <col min="31" max="31" width="16.5" customWidth="1"/>
    <col min="33" max="33" width="10.33203125" customWidth="1"/>
    <col min="35" max="35" width="11.33203125" customWidth="1"/>
  </cols>
  <sheetData>
    <row r="2" spans="1:29" ht="16">
      <c r="A2" s="322" t="s">
        <v>43</v>
      </c>
      <c r="B2" s="322"/>
      <c r="C2" s="322"/>
      <c r="D2" s="322"/>
      <c r="E2" s="322"/>
      <c r="F2" s="322"/>
      <c r="G2" s="322"/>
      <c r="H2" s="322"/>
      <c r="I2" s="322"/>
      <c r="J2" s="322"/>
      <c r="K2" s="322"/>
      <c r="L2" s="322"/>
      <c r="M2" s="322"/>
      <c r="N2" s="322"/>
      <c r="O2" s="322"/>
      <c r="P2" s="322" t="s">
        <v>42</v>
      </c>
      <c r="Q2" s="322"/>
      <c r="R2" s="322"/>
      <c r="S2" s="322"/>
      <c r="T2" s="322"/>
      <c r="U2" s="322"/>
      <c r="V2" s="322"/>
      <c r="W2" s="322"/>
      <c r="X2" s="322"/>
      <c r="Y2" s="322"/>
      <c r="Z2" s="322"/>
      <c r="AA2" s="322"/>
      <c r="AB2" s="322"/>
      <c r="AC2" s="322"/>
    </row>
    <row r="3" spans="1:29" ht="16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0"/>
      <c r="AC3" s="100"/>
    </row>
    <row r="4" spans="1:29" ht="14" thickBot="1"/>
    <row r="5" spans="1:29" ht="15" thickTop="1" thickBot="1">
      <c r="A5" s="320" t="s">
        <v>0</v>
      </c>
      <c r="B5" s="309" t="s">
        <v>1</v>
      </c>
      <c r="C5" s="310"/>
      <c r="D5" s="309" t="s">
        <v>2</v>
      </c>
      <c r="E5" s="310"/>
      <c r="F5" s="309" t="s">
        <v>3</v>
      </c>
      <c r="G5" s="310"/>
      <c r="H5" s="309" t="s">
        <v>4</v>
      </c>
      <c r="I5" s="310"/>
      <c r="J5" s="309" t="s">
        <v>5</v>
      </c>
      <c r="K5" s="310"/>
      <c r="L5" s="309" t="s">
        <v>6</v>
      </c>
      <c r="M5" s="310"/>
      <c r="N5" s="309" t="s">
        <v>7</v>
      </c>
      <c r="O5" s="310"/>
      <c r="P5" s="325" t="s">
        <v>8</v>
      </c>
      <c r="Q5" s="310"/>
      <c r="R5" s="309" t="s">
        <v>9</v>
      </c>
      <c r="S5" s="310"/>
      <c r="T5" s="309" t="s">
        <v>10</v>
      </c>
      <c r="U5" s="310"/>
      <c r="V5" s="309" t="s">
        <v>11</v>
      </c>
      <c r="W5" s="310"/>
      <c r="X5" s="309" t="s">
        <v>12</v>
      </c>
      <c r="Y5" s="310"/>
      <c r="Z5" s="309" t="s">
        <v>40</v>
      </c>
      <c r="AA5" s="310"/>
      <c r="AB5" s="309" t="s">
        <v>41</v>
      </c>
      <c r="AC5" s="310"/>
    </row>
    <row r="6" spans="1:29" ht="15" thickTop="1" thickBot="1">
      <c r="A6" s="321"/>
      <c r="B6" s="97" t="s">
        <v>14</v>
      </c>
      <c r="C6" s="41" t="s">
        <v>15</v>
      </c>
      <c r="D6" s="36" t="s">
        <v>14</v>
      </c>
      <c r="E6" s="37" t="s">
        <v>15</v>
      </c>
      <c r="F6" s="97" t="s">
        <v>14</v>
      </c>
      <c r="G6" s="41" t="s">
        <v>15</v>
      </c>
      <c r="H6" s="36" t="s">
        <v>14</v>
      </c>
      <c r="I6" s="37" t="s">
        <v>15</v>
      </c>
      <c r="J6" s="97" t="s">
        <v>14</v>
      </c>
      <c r="K6" s="41" t="s">
        <v>15</v>
      </c>
      <c r="L6" s="36" t="s">
        <v>14</v>
      </c>
      <c r="M6" s="33" t="s">
        <v>15</v>
      </c>
      <c r="N6" s="97" t="s">
        <v>14</v>
      </c>
      <c r="O6" s="98" t="s">
        <v>15</v>
      </c>
      <c r="P6" s="48" t="s">
        <v>14</v>
      </c>
      <c r="Q6" s="34" t="s">
        <v>15</v>
      </c>
      <c r="R6" s="36" t="s">
        <v>14</v>
      </c>
      <c r="S6" s="99" t="s">
        <v>15</v>
      </c>
      <c r="T6" s="33" t="s">
        <v>14</v>
      </c>
      <c r="U6" s="34" t="s">
        <v>15</v>
      </c>
      <c r="V6" s="36" t="s">
        <v>14</v>
      </c>
      <c r="W6" s="99" t="s">
        <v>15</v>
      </c>
      <c r="X6" s="33" t="s">
        <v>14</v>
      </c>
      <c r="Y6" s="34" t="s">
        <v>15</v>
      </c>
      <c r="Z6" s="36" t="s">
        <v>14</v>
      </c>
      <c r="AA6" s="99" t="s">
        <v>15</v>
      </c>
      <c r="AB6" s="38" t="s">
        <v>14</v>
      </c>
      <c r="AC6" s="41" t="s">
        <v>15</v>
      </c>
    </row>
    <row r="7" spans="1:29" ht="14" thickTop="1">
      <c r="A7" s="94" t="s">
        <v>16</v>
      </c>
      <c r="B7" s="35">
        <f>SUM(Daily!B71,Daily!B288,Daily!B505,Daily!B722,Daily!B939)</f>
        <v>0</v>
      </c>
      <c r="C7" s="42">
        <f>SUM(Daily!C71,Daily!C288,Daily!C505,Daily!C722,Daily!C939)</f>
        <v>0</v>
      </c>
      <c r="D7" s="35">
        <f>SUM(Daily!D71,Daily!D288,Daily!D505,Daily!D722,Daily!D939)</f>
        <v>0</v>
      </c>
      <c r="E7" s="42">
        <f>SUM(Daily!E71,Daily!E288,Daily!E505,Daily!E722,Daily!E939)</f>
        <v>0</v>
      </c>
      <c r="F7" s="35">
        <f>SUM(Daily!F71,Daily!F288,Daily!F505,Daily!F722,Daily!F939)</f>
        <v>0</v>
      </c>
      <c r="G7" s="42">
        <f>SUM(Daily!G71,Daily!G288,Daily!G505,Daily!G722,Daily!G939)</f>
        <v>0</v>
      </c>
      <c r="H7" s="35">
        <f>SUM(Daily!H71,Daily!H288,Daily!H505,Daily!H722,Daily!H939)</f>
        <v>0</v>
      </c>
      <c r="I7" s="42">
        <f>SUM(Daily!I71,Daily!I288,Daily!I505,Daily!I722,Daily!I939)</f>
        <v>0</v>
      </c>
      <c r="J7" s="35">
        <f>SUM(Daily!J71,Daily!J288,Daily!J505,Daily!J722,Daily!J939)</f>
        <v>0</v>
      </c>
      <c r="K7" s="42">
        <f>SUM(Daily!K71,Daily!K288,Daily!K505,Daily!K722,Daily!K939)</f>
        <v>0</v>
      </c>
      <c r="L7" s="35">
        <f>SUM(Daily!L71,Daily!L288,Daily!L505,Daily!L722,Daily!L939)</f>
        <v>0</v>
      </c>
      <c r="M7" s="42">
        <f>SUM(Daily!M71,Daily!M288,Daily!M505,Daily!M722,Daily!M939)</f>
        <v>0</v>
      </c>
      <c r="N7" s="35">
        <f>SUM(Daily!N71,Daily!N288,Daily!N505,Daily!N722,Daily!N939)</f>
        <v>0</v>
      </c>
      <c r="O7" s="42">
        <f>SUM(Daily!O71,Daily!O288,Daily!O505,Daily!O722,Daily!O939)</f>
        <v>0</v>
      </c>
      <c r="P7" s="35">
        <f>SUM(Daily!P71,Daily!P288,Daily!P505,Daily!P722,Daily!P939)</f>
        <v>0</v>
      </c>
      <c r="Q7" s="42">
        <f>SUM(Daily!Q71,Daily!Q288,Daily!Q505,Daily!Q722,Daily!Q939)</f>
        <v>0</v>
      </c>
      <c r="R7" s="35">
        <f>SUM(Daily!R71,Daily!R288,Daily!R505,Daily!R722,Daily!R939)</f>
        <v>0</v>
      </c>
      <c r="S7" s="42">
        <f>SUM(Daily!S71,Daily!S288,Daily!S505,Daily!S722,Daily!S939)</f>
        <v>0</v>
      </c>
      <c r="T7" s="35">
        <f>SUM(Daily!T71,Daily!T288,Daily!T505,Daily!T722,Daily!T939)</f>
        <v>0</v>
      </c>
      <c r="U7" s="42">
        <f>SUM(Daily!U71,Daily!U288,Daily!U505,Daily!U722,Daily!U939)</f>
        <v>0</v>
      </c>
      <c r="V7" s="35">
        <f>SUM(Daily!V71,Daily!V288,Daily!V505,Daily!V722,Daily!V939)</f>
        <v>0</v>
      </c>
      <c r="W7" s="42">
        <f>SUM(Daily!W71,Daily!W288,Daily!W505,Daily!W722,Daily!W939)</f>
        <v>0</v>
      </c>
      <c r="X7" s="35">
        <f>SUM(Daily!X71,Daily!X288,Daily!X505,Daily!X722,Daily!X939)</f>
        <v>0</v>
      </c>
      <c r="Y7" s="42">
        <f>SUM(Daily!Y71,Daily!Y288,Daily!Y505,Daily!Y722,Daily!Y939)</f>
        <v>0</v>
      </c>
      <c r="Z7" s="35">
        <f>SUM(Daily!Z71,Daily!Z288,Daily!Z505,Daily!Z722,Daily!Z939)</f>
        <v>0</v>
      </c>
      <c r="AA7" s="42">
        <f>SUM(Daily!AA71,Daily!AA288,Daily!AA505,Daily!AA722,Daily!AA939)</f>
        <v>0</v>
      </c>
      <c r="AB7" s="112">
        <f>B7+D7+F7+H7+J7+L7+N7+P7+R7+T7+V7+X7+Z7</f>
        <v>0</v>
      </c>
      <c r="AC7" s="113">
        <f>C7+E7+G7+I7+K7+M7+O7+Q7+S7+U7+W7+Y7+AA7</f>
        <v>0</v>
      </c>
    </row>
    <row r="8" spans="1:29">
      <c r="A8" s="95" t="s">
        <v>17</v>
      </c>
      <c r="B8" s="3">
        <f>SUM(Daily!B72,Daily!B289,Daily!B506,Daily!B723,Daily!B940)</f>
        <v>825</v>
      </c>
      <c r="C8" s="32">
        <f>SUM(Daily!C72,Daily!C289,Daily!C506,Daily!C723,Daily!C940)</f>
        <v>0</v>
      </c>
      <c r="D8" s="3">
        <f>SUM(Daily!D72,Daily!D289,Daily!D506,Daily!D723,Daily!D940)</f>
        <v>291</v>
      </c>
      <c r="E8" s="32">
        <f>SUM(Daily!E72,Daily!E289,Daily!E506,Daily!E723,Daily!E940)</f>
        <v>1</v>
      </c>
      <c r="F8" s="3">
        <f>SUM(Daily!F72,Daily!F289,Daily!F506,Daily!F723,Daily!F940)</f>
        <v>135</v>
      </c>
      <c r="G8" s="32">
        <f>SUM(Daily!G72,Daily!G289,Daily!G506,Daily!G723,Daily!G940)</f>
        <v>1</v>
      </c>
      <c r="H8" s="3">
        <f>SUM(Daily!H72,Daily!H289,Daily!H506,Daily!H723,Daily!H940)</f>
        <v>507</v>
      </c>
      <c r="I8" s="32">
        <f>SUM(Daily!I72,Daily!I289,Daily!I506,Daily!I723,Daily!I940)</f>
        <v>28</v>
      </c>
      <c r="J8" s="3">
        <f>SUM(Daily!J72,Daily!J289,Daily!J506,Daily!J723,Daily!J940)</f>
        <v>11</v>
      </c>
      <c r="K8" s="32">
        <f>SUM(Daily!K72,Daily!K289,Daily!K506,Daily!K723,Daily!K940)</f>
        <v>3</v>
      </c>
      <c r="L8" s="3">
        <f>SUM(Daily!L72,Daily!L289,Daily!L506,Daily!L723,Daily!L940)</f>
        <v>16</v>
      </c>
      <c r="M8" s="32">
        <f>SUM(Daily!M72,Daily!M289,Daily!M506,Daily!M723,Daily!M940)</f>
        <v>13</v>
      </c>
      <c r="N8" s="3">
        <f>SUM(Daily!N72,Daily!N289,Daily!N506,Daily!N723,Daily!N940)</f>
        <v>94</v>
      </c>
      <c r="O8" s="32">
        <f>SUM(Daily!O72,Daily!O289,Daily!O506,Daily!O723,Daily!O940)</f>
        <v>25</v>
      </c>
      <c r="P8" s="3">
        <f>SUM(Daily!P72,Daily!P289,Daily!P506,Daily!P723,Daily!P940)</f>
        <v>34</v>
      </c>
      <c r="Q8" s="32">
        <f>SUM(Daily!Q72,Daily!Q289,Daily!Q506,Daily!Q723,Daily!Q940)</f>
        <v>17</v>
      </c>
      <c r="R8" s="3">
        <f>SUM(Daily!R72,Daily!R289,Daily!R506,Daily!R723,Daily!R940)</f>
        <v>30</v>
      </c>
      <c r="S8" s="32">
        <f>SUM(Daily!S72,Daily!S289,Daily!S506,Daily!S723,Daily!S940)</f>
        <v>24</v>
      </c>
      <c r="T8" s="3">
        <f>SUM(Daily!T72,Daily!T289,Daily!T506,Daily!T723,Daily!T940)</f>
        <v>2</v>
      </c>
      <c r="U8" s="32">
        <f>SUM(Daily!U72,Daily!U289,Daily!U506,Daily!U723,Daily!U940)</f>
        <v>1</v>
      </c>
      <c r="V8" s="3">
        <f>SUM(Daily!V72,Daily!V289,Daily!V506,Daily!V723,Daily!V940)</f>
        <v>5</v>
      </c>
      <c r="W8" s="32">
        <f>SUM(Daily!W72,Daily!W289,Daily!W506,Daily!W723,Daily!W940)</f>
        <v>0</v>
      </c>
      <c r="X8" s="3">
        <f>SUM(Daily!X72,Daily!X289,Daily!X506,Daily!X723,Daily!X940)</f>
        <v>2</v>
      </c>
      <c r="Y8" s="32">
        <f>SUM(Daily!Y72,Daily!Y289,Daily!Y506,Daily!Y723,Daily!Y940)</f>
        <v>0</v>
      </c>
      <c r="Z8" s="3">
        <f>SUM(Daily!Z72,Daily!Z289,Daily!Z506,Daily!Z723,Daily!Z940)</f>
        <v>0</v>
      </c>
      <c r="AA8" s="32">
        <f>SUM(Daily!AA72,Daily!AA289,Daily!AA506,Daily!AA723,Daily!AA940)</f>
        <v>0</v>
      </c>
      <c r="AB8" s="114">
        <f t="shared" ref="AB8:AC30" si="0">B8+D8+F8+H8+J8+L8+N8+P8+R8+T8+V8+X8+Z8</f>
        <v>1952</v>
      </c>
      <c r="AC8" s="19">
        <f t="shared" si="0"/>
        <v>113</v>
      </c>
    </row>
    <row r="9" spans="1:29">
      <c r="A9" s="96" t="s">
        <v>18</v>
      </c>
      <c r="B9" s="3">
        <f>SUM(Daily!B73,Daily!B290,Daily!B507,Daily!B724,Daily!B941)</f>
        <v>3933</v>
      </c>
      <c r="C9" s="32">
        <f>SUM(Daily!C73,Daily!C290,Daily!C507,Daily!C724,Daily!C941)</f>
        <v>19</v>
      </c>
      <c r="D9" s="3">
        <f>SUM(Daily!D73,Daily!D290,Daily!D507,Daily!D724,Daily!D941)</f>
        <v>1439</v>
      </c>
      <c r="E9" s="32">
        <f>SUM(Daily!E73,Daily!E290,Daily!E507,Daily!E724,Daily!E941)</f>
        <v>168</v>
      </c>
      <c r="F9" s="3">
        <f>SUM(Daily!F73,Daily!F290,Daily!F507,Daily!F724,Daily!F941)</f>
        <v>624</v>
      </c>
      <c r="G9" s="32">
        <f>SUM(Daily!G73,Daily!G290,Daily!G507,Daily!G724,Daily!G941)</f>
        <v>92</v>
      </c>
      <c r="H9" s="3">
        <f>SUM(Daily!H73,Daily!H290,Daily!H507,Daily!H724,Daily!H941)</f>
        <v>2597</v>
      </c>
      <c r="I9" s="32">
        <f>SUM(Daily!I73,Daily!I290,Daily!I507,Daily!I724,Daily!I941)</f>
        <v>679</v>
      </c>
      <c r="J9" s="3">
        <f>SUM(Daily!J73,Daily!J290,Daily!J507,Daily!J724,Daily!J941)</f>
        <v>105</v>
      </c>
      <c r="K9" s="32">
        <f>SUM(Daily!K73,Daily!K290,Daily!K507,Daily!K724,Daily!K941)</f>
        <v>129</v>
      </c>
      <c r="L9" s="3">
        <f>SUM(Daily!L73,Daily!L290,Daily!L507,Daily!L724,Daily!L941)</f>
        <v>137</v>
      </c>
      <c r="M9" s="32">
        <f>SUM(Daily!M73,Daily!M290,Daily!M507,Daily!M724,Daily!M941)</f>
        <v>656</v>
      </c>
      <c r="N9" s="3">
        <f>SUM(Daily!N73,Daily!N290,Daily!N507,Daily!N724,Daily!N941)</f>
        <v>968</v>
      </c>
      <c r="O9" s="32">
        <f>SUM(Daily!O73,Daily!O290,Daily!O507,Daily!O724,Daily!O941)</f>
        <v>1002</v>
      </c>
      <c r="P9" s="3">
        <f>SUM(Daily!P73,Daily!P290,Daily!P507,Daily!P724,Daily!P941)</f>
        <v>542</v>
      </c>
      <c r="Q9" s="32">
        <f>SUM(Daily!Q73,Daily!Q290,Daily!Q507,Daily!Q724,Daily!Q941)</f>
        <v>506</v>
      </c>
      <c r="R9" s="3">
        <f>SUM(Daily!R73,Daily!R290,Daily!R507,Daily!R724,Daily!R941)</f>
        <v>1136</v>
      </c>
      <c r="S9" s="32">
        <f>SUM(Daily!S73,Daily!S290,Daily!S507,Daily!S724,Daily!S941)</f>
        <v>919</v>
      </c>
      <c r="T9" s="3">
        <f>SUM(Daily!T73,Daily!T290,Daily!T507,Daily!T724,Daily!T941)</f>
        <v>176</v>
      </c>
      <c r="U9" s="32">
        <f>SUM(Daily!U73,Daily!U290,Daily!U507,Daily!U724,Daily!U941)</f>
        <v>429</v>
      </c>
      <c r="V9" s="3">
        <f>SUM(Daily!V73,Daily!V290,Daily!V507,Daily!V724,Daily!V941)</f>
        <v>429</v>
      </c>
      <c r="W9" s="32">
        <f>SUM(Daily!W73,Daily!W290,Daily!W507,Daily!W724,Daily!W941)</f>
        <v>894</v>
      </c>
      <c r="X9" s="3">
        <f>SUM(Daily!X73,Daily!X290,Daily!X507,Daily!X724,Daily!X941)</f>
        <v>723</v>
      </c>
      <c r="Y9" s="32">
        <f>SUM(Daily!Y73,Daily!Y290,Daily!Y507,Daily!Y724,Daily!Y941)</f>
        <v>709</v>
      </c>
      <c r="Z9" s="3">
        <f>SUM(Daily!Z73,Daily!Z290,Daily!Z507,Daily!Z724,Daily!Z941)</f>
        <v>2971</v>
      </c>
      <c r="AA9" s="32">
        <f>SUM(Daily!AA73,Daily!AA290,Daily!AA507,Daily!AA724,Daily!AA941)</f>
        <v>1575</v>
      </c>
      <c r="AB9" s="114">
        <f t="shared" si="0"/>
        <v>15780</v>
      </c>
      <c r="AC9" s="19">
        <f t="shared" si="0"/>
        <v>7777</v>
      </c>
    </row>
    <row r="10" spans="1:29">
      <c r="A10" s="95" t="s">
        <v>19</v>
      </c>
      <c r="B10" s="3">
        <f>SUM(Daily!B74,Daily!B291,Daily!B508,Daily!B725,Daily!B942)</f>
        <v>5232</v>
      </c>
      <c r="C10" s="32">
        <f>SUM(Daily!C74,Daily!C291,Daily!C508,Daily!C725,Daily!C942)</f>
        <v>1538</v>
      </c>
      <c r="D10" s="3">
        <f>SUM(Daily!D74,Daily!D291,Daily!D508,Daily!D725,Daily!D942)</f>
        <v>2162</v>
      </c>
      <c r="E10" s="32">
        <f>SUM(Daily!E74,Daily!E291,Daily!E508,Daily!E725,Daily!E942)</f>
        <v>1095</v>
      </c>
      <c r="F10" s="3">
        <f>SUM(Daily!F74,Daily!F291,Daily!F508,Daily!F725,Daily!F942)</f>
        <v>995</v>
      </c>
      <c r="G10" s="32">
        <f>SUM(Daily!G74,Daily!G291,Daily!G508,Daily!G725,Daily!G942)</f>
        <v>664</v>
      </c>
      <c r="H10" s="3">
        <f>SUM(Daily!H74,Daily!H291,Daily!H508,Daily!H725,Daily!H942)</f>
        <v>3232</v>
      </c>
      <c r="I10" s="32">
        <f>SUM(Daily!I74,Daily!I291,Daily!I508,Daily!I725,Daily!I942)</f>
        <v>3147</v>
      </c>
      <c r="J10" s="3">
        <f>SUM(Daily!J74,Daily!J291,Daily!J508,Daily!J725,Daily!J942)</f>
        <v>236</v>
      </c>
      <c r="K10" s="32">
        <f>SUM(Daily!K74,Daily!K291,Daily!K508,Daily!K725,Daily!K942)</f>
        <v>418</v>
      </c>
      <c r="L10" s="3">
        <f>SUM(Daily!L74,Daily!L291,Daily!L508,Daily!L725,Daily!L942)</f>
        <v>440</v>
      </c>
      <c r="M10" s="32">
        <f>SUM(Daily!M74,Daily!M291,Daily!M508,Daily!M725,Daily!M942)</f>
        <v>1262</v>
      </c>
      <c r="N10" s="3">
        <f>SUM(Daily!N74,Daily!N291,Daily!N508,Daily!N725,Daily!N942)</f>
        <v>2026</v>
      </c>
      <c r="O10" s="32">
        <f>SUM(Daily!O74,Daily!O291,Daily!O508,Daily!O725,Daily!O942)</f>
        <v>2461</v>
      </c>
      <c r="P10" s="3">
        <f>SUM(Daily!P74,Daily!P291,Daily!P508,Daily!P725,Daily!P942)</f>
        <v>1271</v>
      </c>
      <c r="Q10" s="32">
        <f>SUM(Daily!Q74,Daily!Q291,Daily!Q508,Daily!Q725,Daily!Q942)</f>
        <v>1186</v>
      </c>
      <c r="R10" s="3">
        <f>SUM(Daily!R74,Daily!R291,Daily!R508,Daily!R725,Daily!R942)</f>
        <v>2378</v>
      </c>
      <c r="S10" s="32">
        <f>SUM(Daily!S74,Daily!S291,Daily!S508,Daily!S725,Daily!S942)</f>
        <v>2243</v>
      </c>
      <c r="T10" s="3">
        <f>SUM(Daily!T74,Daily!T291,Daily!T508,Daily!T725,Daily!T942)</f>
        <v>509</v>
      </c>
      <c r="U10" s="32">
        <f>SUM(Daily!U74,Daily!U291,Daily!U508,Daily!U725,Daily!U942)</f>
        <v>711</v>
      </c>
      <c r="V10" s="3">
        <f>SUM(Daily!V74,Daily!V291,Daily!V508,Daily!V725,Daily!V942)</f>
        <v>1155</v>
      </c>
      <c r="W10" s="32">
        <f>SUM(Daily!W74,Daily!W291,Daily!W508,Daily!W725,Daily!W942)</f>
        <v>2217</v>
      </c>
      <c r="X10" s="3">
        <f>SUM(Daily!X74,Daily!X291,Daily!X508,Daily!X725,Daily!X942)</f>
        <v>1739</v>
      </c>
      <c r="Y10" s="32">
        <f>SUM(Daily!Y74,Daily!Y291,Daily!Y508,Daily!Y725,Daily!Y942)</f>
        <v>1267</v>
      </c>
      <c r="Z10" s="3">
        <f>SUM(Daily!Z74,Daily!Z291,Daily!Z508,Daily!Z725,Daily!Z942)</f>
        <v>5138</v>
      </c>
      <c r="AA10" s="32">
        <f>SUM(Daily!AA74,Daily!AA291,Daily!AA508,Daily!AA725,Daily!AA942)</f>
        <v>4435</v>
      </c>
      <c r="AB10" s="114">
        <f t="shared" si="0"/>
        <v>26513</v>
      </c>
      <c r="AC10" s="19">
        <f t="shared" si="0"/>
        <v>22644</v>
      </c>
    </row>
    <row r="11" spans="1:29">
      <c r="A11" s="96" t="s">
        <v>20</v>
      </c>
      <c r="B11" s="3">
        <f>SUM(Daily!B75,Daily!B292,Daily!B509,Daily!B726,Daily!B943)</f>
        <v>7044</v>
      </c>
      <c r="C11" s="32">
        <f>SUM(Daily!C75,Daily!C292,Daily!C509,Daily!C726,Daily!C943)</f>
        <v>2466</v>
      </c>
      <c r="D11" s="3">
        <f>SUM(Daily!D75,Daily!D292,Daily!D509,Daily!D726,Daily!D943)</f>
        <v>2504</v>
      </c>
      <c r="E11" s="32">
        <f>SUM(Daily!E75,Daily!E292,Daily!E509,Daily!E726,Daily!E943)</f>
        <v>1814</v>
      </c>
      <c r="F11" s="3">
        <f>SUM(Daily!F75,Daily!F292,Daily!F509,Daily!F726,Daily!F943)</f>
        <v>1151</v>
      </c>
      <c r="G11" s="32">
        <f>SUM(Daily!G75,Daily!G292,Daily!G509,Daily!G726,Daily!G943)</f>
        <v>688</v>
      </c>
      <c r="H11" s="3">
        <f>SUM(Daily!H75,Daily!H292,Daily!H509,Daily!H726,Daily!H943)</f>
        <v>3899</v>
      </c>
      <c r="I11" s="32">
        <f>SUM(Daily!I75,Daily!I292,Daily!I509,Daily!I726,Daily!I943)</f>
        <v>3837</v>
      </c>
      <c r="J11" s="3">
        <f>SUM(Daily!J75,Daily!J292,Daily!J509,Daily!J726,Daily!J943)</f>
        <v>340</v>
      </c>
      <c r="K11" s="32">
        <f>SUM(Daily!K75,Daily!K292,Daily!K509,Daily!K726,Daily!K943)</f>
        <v>570</v>
      </c>
      <c r="L11" s="3">
        <f>SUM(Daily!L75,Daily!L292,Daily!L509,Daily!L726,Daily!L943)</f>
        <v>596</v>
      </c>
      <c r="M11" s="32">
        <f>SUM(Daily!M75,Daily!M292,Daily!M509,Daily!M726,Daily!M943)</f>
        <v>1815</v>
      </c>
      <c r="N11" s="3">
        <f>SUM(Daily!N75,Daily!N292,Daily!N509,Daily!N726,Daily!N943)</f>
        <v>2907</v>
      </c>
      <c r="O11" s="32">
        <f>SUM(Daily!O75,Daily!O292,Daily!O509,Daily!O726,Daily!O943)</f>
        <v>3462</v>
      </c>
      <c r="P11" s="3">
        <f>SUM(Daily!P75,Daily!P292,Daily!P509,Daily!P726,Daily!P943)</f>
        <v>1676</v>
      </c>
      <c r="Q11" s="32">
        <f>SUM(Daily!Q75,Daily!Q292,Daily!Q509,Daily!Q726,Daily!Q943)</f>
        <v>1545</v>
      </c>
      <c r="R11" s="3">
        <f>SUM(Daily!R75,Daily!R292,Daily!R509,Daily!R726,Daily!R943)</f>
        <v>3101</v>
      </c>
      <c r="S11" s="32">
        <f>SUM(Daily!S75,Daily!S292,Daily!S509,Daily!S726,Daily!S943)</f>
        <v>2645</v>
      </c>
      <c r="T11" s="3">
        <f>SUM(Daily!T75,Daily!T292,Daily!T509,Daily!T726,Daily!T943)</f>
        <v>540</v>
      </c>
      <c r="U11" s="32">
        <f>SUM(Daily!U75,Daily!U292,Daily!U509,Daily!U726,Daily!U943)</f>
        <v>726</v>
      </c>
      <c r="V11" s="3">
        <f>SUM(Daily!V75,Daily!V292,Daily!V509,Daily!V726,Daily!V943)</f>
        <v>1674</v>
      </c>
      <c r="W11" s="32">
        <f>SUM(Daily!W75,Daily!W292,Daily!W509,Daily!W726,Daily!W943)</f>
        <v>2421</v>
      </c>
      <c r="X11" s="3">
        <f>SUM(Daily!X75,Daily!X292,Daily!X509,Daily!X726,Daily!X943)</f>
        <v>2241</v>
      </c>
      <c r="Y11" s="32">
        <f>SUM(Daily!Y75,Daily!Y292,Daily!Y509,Daily!Y726,Daily!Y943)</f>
        <v>1444</v>
      </c>
      <c r="Z11" s="3">
        <f>SUM(Daily!Z75,Daily!Z292,Daily!Z509,Daily!Z726,Daily!Z943)</f>
        <v>6871</v>
      </c>
      <c r="AA11" s="32">
        <f>SUM(Daily!AA75,Daily!AA292,Daily!AA509,Daily!AA726,Daily!AA943)</f>
        <v>6140</v>
      </c>
      <c r="AB11" s="114">
        <f t="shared" si="0"/>
        <v>34544</v>
      </c>
      <c r="AC11" s="19">
        <f t="shared" si="0"/>
        <v>29573</v>
      </c>
    </row>
    <row r="12" spans="1:29">
      <c r="A12" s="95" t="s">
        <v>21</v>
      </c>
      <c r="B12" s="3">
        <f>SUM(Daily!B76,Daily!B293,Daily!B510,Daily!B727,Daily!B944)</f>
        <v>10639</v>
      </c>
      <c r="C12" s="32">
        <f>SUM(Daily!C76,Daily!C293,Daily!C510,Daily!C727,Daily!C944)</f>
        <v>3376</v>
      </c>
      <c r="D12" s="3">
        <f>SUM(Daily!D76,Daily!D293,Daily!D510,Daily!D727,Daily!D944)</f>
        <v>3552</v>
      </c>
      <c r="E12" s="32">
        <f>SUM(Daily!E76,Daily!E293,Daily!E510,Daily!E727,Daily!E944)</f>
        <v>2427</v>
      </c>
      <c r="F12" s="3">
        <f>SUM(Daily!F76,Daily!F293,Daily!F510,Daily!F727,Daily!F944)</f>
        <v>1650</v>
      </c>
      <c r="G12" s="32">
        <f>SUM(Daily!G76,Daily!G293,Daily!G510,Daily!G727,Daily!G944)</f>
        <v>925</v>
      </c>
      <c r="H12" s="3">
        <f>SUM(Daily!H76,Daily!H293,Daily!H510,Daily!H727,Daily!H944)</f>
        <v>5246</v>
      </c>
      <c r="I12" s="32">
        <f>SUM(Daily!I76,Daily!I293,Daily!I510,Daily!I727,Daily!I944)</f>
        <v>5500</v>
      </c>
      <c r="J12" s="3">
        <f>SUM(Daily!J76,Daily!J293,Daily!J510,Daily!J727,Daily!J944)</f>
        <v>486</v>
      </c>
      <c r="K12" s="32">
        <f>SUM(Daily!K76,Daily!K293,Daily!K510,Daily!K727,Daily!K944)</f>
        <v>1005</v>
      </c>
      <c r="L12" s="3">
        <f>SUM(Daily!L76,Daily!L293,Daily!L510,Daily!L727,Daily!L944)</f>
        <v>553</v>
      </c>
      <c r="M12" s="32">
        <f>SUM(Daily!M76,Daily!M293,Daily!M510,Daily!M727,Daily!M944)</f>
        <v>2684</v>
      </c>
      <c r="N12" s="3">
        <f>SUM(Daily!N76,Daily!N293,Daily!N510,Daily!N727,Daily!N944)</f>
        <v>3337</v>
      </c>
      <c r="O12" s="32">
        <f>SUM(Daily!O76,Daily!O293,Daily!O510,Daily!O727,Daily!O944)</f>
        <v>5448</v>
      </c>
      <c r="P12" s="3">
        <f>SUM(Daily!P76,Daily!P293,Daily!P510,Daily!P727,Daily!P944)</f>
        <v>2198</v>
      </c>
      <c r="Q12" s="32">
        <f>SUM(Daily!Q76,Daily!Q293,Daily!Q510,Daily!Q727,Daily!Q944)</f>
        <v>2197</v>
      </c>
      <c r="R12" s="3">
        <f>SUM(Daily!R76,Daily!R293,Daily!R510,Daily!R727,Daily!R944)</f>
        <v>4311</v>
      </c>
      <c r="S12" s="32">
        <f>SUM(Daily!S76,Daily!S293,Daily!S510,Daily!S727,Daily!S944)</f>
        <v>3244</v>
      </c>
      <c r="T12" s="3">
        <f>SUM(Daily!T76,Daily!T293,Daily!T510,Daily!T727,Daily!T944)</f>
        <v>599</v>
      </c>
      <c r="U12" s="32">
        <f>SUM(Daily!U76,Daily!U293,Daily!U510,Daily!U727,Daily!U944)</f>
        <v>804</v>
      </c>
      <c r="V12" s="3">
        <f>SUM(Daily!V76,Daily!V293,Daily!V510,Daily!V727,Daily!V944)</f>
        <v>1673</v>
      </c>
      <c r="W12" s="32">
        <f>SUM(Daily!W76,Daily!W293,Daily!W510,Daily!W727,Daily!W944)</f>
        <v>3896</v>
      </c>
      <c r="X12" s="3">
        <f>SUM(Daily!X76,Daily!X293,Daily!X510,Daily!X727,Daily!X944)</f>
        <v>2287</v>
      </c>
      <c r="Y12" s="32">
        <f>SUM(Daily!Y76,Daily!Y293,Daily!Y510,Daily!Y727,Daily!Y944)</f>
        <v>1580</v>
      </c>
      <c r="Z12" s="3">
        <f>SUM(Daily!Z76,Daily!Z293,Daily!Z510,Daily!Z727,Daily!Z944)</f>
        <v>8773</v>
      </c>
      <c r="AA12" s="32">
        <f>SUM(Daily!AA76,Daily!AA293,Daily!AA510,Daily!AA727,Daily!AA944)</f>
        <v>7236</v>
      </c>
      <c r="AB12" s="114">
        <f t="shared" si="0"/>
        <v>45304</v>
      </c>
      <c r="AC12" s="19">
        <f t="shared" si="0"/>
        <v>40322</v>
      </c>
    </row>
    <row r="13" spans="1:29">
      <c r="A13" s="96" t="s">
        <v>22</v>
      </c>
      <c r="B13" s="3">
        <f>SUM(Daily!B77,Daily!B294,Daily!B511,Daily!B728,Daily!B945)</f>
        <v>10765</v>
      </c>
      <c r="C13" s="32">
        <f>SUM(Daily!C77,Daily!C294,Daily!C511,Daily!C728,Daily!C945)</f>
        <v>4622</v>
      </c>
      <c r="D13" s="3">
        <f>SUM(Daily!D77,Daily!D294,Daily!D511,Daily!D728,Daily!D945)</f>
        <v>3783</v>
      </c>
      <c r="E13" s="32">
        <f>SUM(Daily!E77,Daily!E294,Daily!E511,Daily!E728,Daily!E945)</f>
        <v>2261</v>
      </c>
      <c r="F13" s="3">
        <f>SUM(Daily!F77,Daily!F294,Daily!F511,Daily!F728,Daily!F945)</f>
        <v>1756</v>
      </c>
      <c r="G13" s="32">
        <f>SUM(Daily!G77,Daily!G294,Daily!G511,Daily!G728,Daily!G945)</f>
        <v>1091</v>
      </c>
      <c r="H13" s="3">
        <f>SUM(Daily!H77,Daily!H294,Daily!H511,Daily!H728,Daily!H945)</f>
        <v>6313</v>
      </c>
      <c r="I13" s="32">
        <f>SUM(Daily!I77,Daily!I294,Daily!I511,Daily!I728,Daily!I945)</f>
        <v>6379</v>
      </c>
      <c r="J13" s="3">
        <f>SUM(Daily!J77,Daily!J294,Daily!J511,Daily!J728,Daily!J945)</f>
        <v>648</v>
      </c>
      <c r="K13" s="32">
        <f>SUM(Daily!K77,Daily!K294,Daily!K511,Daily!K728,Daily!K945)</f>
        <v>1658</v>
      </c>
      <c r="L13" s="3">
        <f>SUM(Daily!L77,Daily!L294,Daily!L511,Daily!L728,Daily!L945)</f>
        <v>582</v>
      </c>
      <c r="M13" s="32">
        <f>SUM(Daily!M77,Daily!M294,Daily!M511,Daily!M728,Daily!M945)</f>
        <v>3608</v>
      </c>
      <c r="N13" s="3">
        <f>SUM(Daily!N77,Daily!N294,Daily!N511,Daily!N728,Daily!N945)</f>
        <v>3996</v>
      </c>
      <c r="O13" s="32">
        <f>SUM(Daily!O77,Daily!O294,Daily!O511,Daily!O728,Daily!O945)</f>
        <v>6947</v>
      </c>
      <c r="P13" s="3">
        <f>SUM(Daily!P77,Daily!P294,Daily!P511,Daily!P728,Daily!P945)</f>
        <v>2468</v>
      </c>
      <c r="Q13" s="32">
        <f>SUM(Daily!Q77,Daily!Q294,Daily!Q511,Daily!Q728,Daily!Q945)</f>
        <v>2350</v>
      </c>
      <c r="R13" s="3">
        <f>SUM(Daily!R77,Daily!R294,Daily!R511,Daily!R728,Daily!R945)</f>
        <v>5229</v>
      </c>
      <c r="S13" s="32">
        <f>SUM(Daily!S77,Daily!S294,Daily!S511,Daily!S728,Daily!S945)</f>
        <v>3994</v>
      </c>
      <c r="T13" s="3">
        <f>SUM(Daily!T77,Daily!T294,Daily!T511,Daily!T728,Daily!T945)</f>
        <v>510</v>
      </c>
      <c r="U13" s="32">
        <f>SUM(Daily!U77,Daily!U294,Daily!U511,Daily!U728,Daily!U945)</f>
        <v>638</v>
      </c>
      <c r="V13" s="3">
        <f>SUM(Daily!V77,Daily!V294,Daily!V511,Daily!V728,Daily!V945)</f>
        <v>1693</v>
      </c>
      <c r="W13" s="32">
        <f>SUM(Daily!W77,Daily!W294,Daily!W511,Daily!W728,Daily!W945)</f>
        <v>6218</v>
      </c>
      <c r="X13" s="3">
        <f>SUM(Daily!X77,Daily!X294,Daily!X511,Daily!X728,Daily!X945)</f>
        <v>2386</v>
      </c>
      <c r="Y13" s="32">
        <f>SUM(Daily!Y77,Daily!Y294,Daily!Y511,Daily!Y728,Daily!Y945)</f>
        <v>1854</v>
      </c>
      <c r="Z13" s="3">
        <f>SUM(Daily!Z77,Daily!Z294,Daily!Z511,Daily!Z728,Daily!Z945)</f>
        <v>9725</v>
      </c>
      <c r="AA13" s="32">
        <f>SUM(Daily!AA77,Daily!AA294,Daily!AA511,Daily!AA728,Daily!AA945)</f>
        <v>8495</v>
      </c>
      <c r="AB13" s="114">
        <f t="shared" si="0"/>
        <v>49854</v>
      </c>
      <c r="AC13" s="19">
        <f t="shared" si="0"/>
        <v>50115</v>
      </c>
    </row>
    <row r="14" spans="1:29">
      <c r="A14" s="95" t="s">
        <v>23</v>
      </c>
      <c r="B14" s="3">
        <f>SUM(Daily!B78,Daily!B295,Daily!B512,Daily!B729,Daily!B946)</f>
        <v>11416</v>
      </c>
      <c r="C14" s="32">
        <f>SUM(Daily!C78,Daily!C295,Daily!C512,Daily!C729,Daily!C946)</f>
        <v>4727</v>
      </c>
      <c r="D14" s="3">
        <f>SUM(Daily!D78,Daily!D295,Daily!D512,Daily!D729,Daily!D946)</f>
        <v>3779</v>
      </c>
      <c r="E14" s="32">
        <f>SUM(Daily!E78,Daily!E295,Daily!E512,Daily!E729,Daily!E946)</f>
        <v>2082</v>
      </c>
      <c r="F14" s="3">
        <f>SUM(Daily!F78,Daily!F295,Daily!F512,Daily!F729,Daily!F946)</f>
        <v>1698</v>
      </c>
      <c r="G14" s="32">
        <f>SUM(Daily!G78,Daily!G295,Daily!G512,Daily!G729,Daily!G946)</f>
        <v>959</v>
      </c>
      <c r="H14" s="3">
        <f>SUM(Daily!H78,Daily!H295,Daily!H512,Daily!H729,Daily!H946)</f>
        <v>6919</v>
      </c>
      <c r="I14" s="32">
        <f>SUM(Daily!I78,Daily!I295,Daily!I512,Daily!I729,Daily!I946)</f>
        <v>6856</v>
      </c>
      <c r="J14" s="3">
        <f>SUM(Daily!J78,Daily!J295,Daily!J512,Daily!J729,Daily!J946)</f>
        <v>523</v>
      </c>
      <c r="K14" s="32">
        <f>SUM(Daily!K78,Daily!K295,Daily!K512,Daily!K729,Daily!K946)</f>
        <v>1480</v>
      </c>
      <c r="L14" s="3">
        <f>SUM(Daily!L78,Daily!L295,Daily!L512,Daily!L729,Daily!L946)</f>
        <v>580</v>
      </c>
      <c r="M14" s="32">
        <f>SUM(Daily!M78,Daily!M295,Daily!M512,Daily!M729,Daily!M946)</f>
        <v>3551</v>
      </c>
      <c r="N14" s="3">
        <f>SUM(Daily!N78,Daily!N295,Daily!N512,Daily!N729,Daily!N946)</f>
        <v>3945</v>
      </c>
      <c r="O14" s="32">
        <f>SUM(Daily!O78,Daily!O295,Daily!O512,Daily!O729,Daily!O946)</f>
        <v>6162</v>
      </c>
      <c r="P14" s="3">
        <f>SUM(Daily!P78,Daily!P295,Daily!P512,Daily!P729,Daily!P946)</f>
        <v>2925</v>
      </c>
      <c r="Q14" s="32">
        <f>SUM(Daily!Q78,Daily!Q295,Daily!Q512,Daily!Q729,Daily!Q946)</f>
        <v>2523</v>
      </c>
      <c r="R14" s="3">
        <f>SUM(Daily!R78,Daily!R295,Daily!R512,Daily!R729,Daily!R946)</f>
        <v>5132</v>
      </c>
      <c r="S14" s="32">
        <f>SUM(Daily!S78,Daily!S295,Daily!S512,Daily!S729,Daily!S946)</f>
        <v>3839</v>
      </c>
      <c r="T14" s="3">
        <f>SUM(Daily!T78,Daily!T295,Daily!T512,Daily!T729,Daily!T946)</f>
        <v>526</v>
      </c>
      <c r="U14" s="32">
        <f>SUM(Daily!U78,Daily!U295,Daily!U512,Daily!U729,Daily!U946)</f>
        <v>688</v>
      </c>
      <c r="V14" s="3">
        <f>SUM(Daily!V78,Daily!V295,Daily!V512,Daily!V729,Daily!V946)</f>
        <v>1804</v>
      </c>
      <c r="W14" s="32">
        <f>SUM(Daily!W78,Daily!W295,Daily!W512,Daily!W729,Daily!W946)</f>
        <v>6158</v>
      </c>
      <c r="X14" s="3">
        <f>SUM(Daily!X78,Daily!X295,Daily!X512,Daily!X729,Daily!X946)</f>
        <v>2347</v>
      </c>
      <c r="Y14" s="32">
        <f>SUM(Daily!Y78,Daily!Y295,Daily!Y512,Daily!Y729,Daily!Y946)</f>
        <v>1661</v>
      </c>
      <c r="Z14" s="3">
        <f>SUM(Daily!Z78,Daily!Z295,Daily!Z512,Daily!Z729,Daily!Z946)</f>
        <v>10419</v>
      </c>
      <c r="AA14" s="32">
        <f>SUM(Daily!AA78,Daily!AA295,Daily!AA512,Daily!AA729,Daily!AA946)</f>
        <v>8843</v>
      </c>
      <c r="AB14" s="114">
        <f t="shared" si="0"/>
        <v>52013</v>
      </c>
      <c r="AC14" s="19">
        <f t="shared" si="0"/>
        <v>49529</v>
      </c>
    </row>
    <row r="15" spans="1:29">
      <c r="A15" s="96" t="s">
        <v>24</v>
      </c>
      <c r="B15" s="3">
        <f>SUM(Daily!B79,Daily!B296,Daily!B513,Daily!B730,Daily!B947)</f>
        <v>12068</v>
      </c>
      <c r="C15" s="32">
        <f>SUM(Daily!C79,Daily!C296,Daily!C513,Daily!C730,Daily!C947)</f>
        <v>6034</v>
      </c>
      <c r="D15" s="3">
        <f>SUM(Daily!D79,Daily!D296,Daily!D513,Daily!D730,Daily!D947)</f>
        <v>4150</v>
      </c>
      <c r="E15" s="32">
        <f>SUM(Daily!E79,Daily!E296,Daily!E513,Daily!E730,Daily!E947)</f>
        <v>2225</v>
      </c>
      <c r="F15" s="3">
        <f>SUM(Daily!F79,Daily!F296,Daily!F513,Daily!F730,Daily!F947)</f>
        <v>2186</v>
      </c>
      <c r="G15" s="32">
        <f>SUM(Daily!G79,Daily!G296,Daily!G513,Daily!G730,Daily!G947)</f>
        <v>852</v>
      </c>
      <c r="H15" s="3">
        <f>SUM(Daily!H79,Daily!H296,Daily!H513,Daily!H730,Daily!H947)</f>
        <v>8146</v>
      </c>
      <c r="I15" s="32">
        <f>SUM(Daily!I79,Daily!I296,Daily!I513,Daily!I730,Daily!I947)</f>
        <v>7243</v>
      </c>
      <c r="J15" s="3">
        <f>SUM(Daily!J79,Daily!J296,Daily!J513,Daily!J730,Daily!J947)</f>
        <v>615</v>
      </c>
      <c r="K15" s="32">
        <f>SUM(Daily!K79,Daily!K296,Daily!K513,Daily!K730,Daily!K947)</f>
        <v>1372</v>
      </c>
      <c r="L15" s="3">
        <f>SUM(Daily!L79,Daily!L296,Daily!L513,Daily!L730,Daily!L947)</f>
        <v>756</v>
      </c>
      <c r="M15" s="32">
        <f>SUM(Daily!M79,Daily!M296,Daily!M513,Daily!M730,Daily!M947)</f>
        <v>4134</v>
      </c>
      <c r="N15" s="3">
        <f>SUM(Daily!N79,Daily!N296,Daily!N513,Daily!N730,Daily!N947)</f>
        <v>4246</v>
      </c>
      <c r="O15" s="32">
        <f>SUM(Daily!O79,Daily!O296,Daily!O513,Daily!O730,Daily!O947)</f>
        <v>7154</v>
      </c>
      <c r="P15" s="3">
        <f>SUM(Daily!P79,Daily!P296,Daily!P513,Daily!P730,Daily!P947)</f>
        <v>2801</v>
      </c>
      <c r="Q15" s="32">
        <f>SUM(Daily!Q79,Daily!Q296,Daily!Q513,Daily!Q730,Daily!Q947)</f>
        <v>2636</v>
      </c>
      <c r="R15" s="3">
        <f>SUM(Daily!R79,Daily!R296,Daily!R513,Daily!R730,Daily!R947)</f>
        <v>5672</v>
      </c>
      <c r="S15" s="32">
        <f>SUM(Daily!S79,Daily!S296,Daily!S513,Daily!S730,Daily!S947)</f>
        <v>4440</v>
      </c>
      <c r="T15" s="3">
        <f>SUM(Daily!T79,Daily!T296,Daily!T513,Daily!T730,Daily!T947)</f>
        <v>529</v>
      </c>
      <c r="U15" s="32">
        <f>SUM(Daily!U79,Daily!U296,Daily!U513,Daily!U730,Daily!U947)</f>
        <v>781</v>
      </c>
      <c r="V15" s="3">
        <f>SUM(Daily!V79,Daily!V296,Daily!V513,Daily!V730,Daily!V947)</f>
        <v>1999</v>
      </c>
      <c r="W15" s="32">
        <f>SUM(Daily!W79,Daily!W296,Daily!W513,Daily!W730,Daily!W947)</f>
        <v>7177</v>
      </c>
      <c r="X15" s="3">
        <f>SUM(Daily!X79,Daily!X296,Daily!X513,Daily!X730,Daily!X947)</f>
        <v>2404</v>
      </c>
      <c r="Y15" s="32">
        <f>SUM(Daily!Y79,Daily!Y296,Daily!Y513,Daily!Y730,Daily!Y947)</f>
        <v>1701</v>
      </c>
      <c r="Z15" s="3">
        <f>SUM(Daily!Z79,Daily!Z296,Daily!Z513,Daily!Z730,Daily!Z947)</f>
        <v>10692</v>
      </c>
      <c r="AA15" s="32">
        <f>SUM(Daily!AA79,Daily!AA296,Daily!AA513,Daily!AA730,Daily!AA947)</f>
        <v>9540</v>
      </c>
      <c r="AB15" s="114">
        <f t="shared" si="0"/>
        <v>56264</v>
      </c>
      <c r="AC15" s="19">
        <f t="shared" si="0"/>
        <v>55289</v>
      </c>
    </row>
    <row r="16" spans="1:29">
      <c r="A16" s="95" t="s">
        <v>25</v>
      </c>
      <c r="B16" s="3">
        <f>SUM(Daily!B80,Daily!B297,Daily!B514,Daily!B731,Daily!B948)</f>
        <v>11115</v>
      </c>
      <c r="C16" s="32">
        <f>SUM(Daily!C80,Daily!C297,Daily!C514,Daily!C731,Daily!C948)</f>
        <v>6604</v>
      </c>
      <c r="D16" s="3">
        <f>SUM(Daily!D80,Daily!D297,Daily!D514,Daily!D731,Daily!D948)</f>
        <v>4051</v>
      </c>
      <c r="E16" s="32">
        <f>SUM(Daily!E80,Daily!E297,Daily!E514,Daily!E731,Daily!E948)</f>
        <v>2491</v>
      </c>
      <c r="F16" s="3">
        <f>SUM(Daily!F80,Daily!F297,Daily!F514,Daily!F731,Daily!F948)</f>
        <v>2203</v>
      </c>
      <c r="G16" s="32">
        <f>SUM(Daily!G80,Daily!G297,Daily!G514,Daily!G731,Daily!G948)</f>
        <v>905</v>
      </c>
      <c r="H16" s="3">
        <f>SUM(Daily!H80,Daily!H297,Daily!H514,Daily!H731,Daily!H948)</f>
        <v>8227</v>
      </c>
      <c r="I16" s="32">
        <f>SUM(Daily!I80,Daily!I297,Daily!I514,Daily!I731,Daily!I948)</f>
        <v>7635</v>
      </c>
      <c r="J16" s="3">
        <f>SUM(Daily!J80,Daily!J297,Daily!J514,Daily!J731,Daily!J948)</f>
        <v>614</v>
      </c>
      <c r="K16" s="32">
        <f>SUM(Daily!K80,Daily!K297,Daily!K514,Daily!K731,Daily!K948)</f>
        <v>1038</v>
      </c>
      <c r="L16" s="3">
        <f>SUM(Daily!L80,Daily!L297,Daily!L514,Daily!L731,Daily!L948)</f>
        <v>905</v>
      </c>
      <c r="M16" s="32">
        <f>SUM(Daily!M80,Daily!M297,Daily!M514,Daily!M731,Daily!M948)</f>
        <v>4807</v>
      </c>
      <c r="N16" s="3">
        <f>SUM(Daily!N80,Daily!N297,Daily!N514,Daily!N731,Daily!N948)</f>
        <v>4571</v>
      </c>
      <c r="O16" s="32">
        <f>SUM(Daily!O80,Daily!O297,Daily!O514,Daily!O731,Daily!O948)</f>
        <v>6932</v>
      </c>
      <c r="P16" s="3">
        <f>SUM(Daily!P80,Daily!P297,Daily!P514,Daily!P731,Daily!P948)</f>
        <v>3211</v>
      </c>
      <c r="Q16" s="32">
        <f>SUM(Daily!Q80,Daily!Q297,Daily!Q514,Daily!Q731,Daily!Q948)</f>
        <v>2777</v>
      </c>
      <c r="R16" s="3">
        <f>SUM(Daily!R80,Daily!R297,Daily!R514,Daily!R731,Daily!R948)</f>
        <v>5086</v>
      </c>
      <c r="S16" s="32">
        <f>SUM(Daily!S80,Daily!S297,Daily!S514,Daily!S731,Daily!S948)</f>
        <v>4262</v>
      </c>
      <c r="T16" s="3">
        <f>SUM(Daily!T80,Daily!T297,Daily!T514,Daily!T731,Daily!T948)</f>
        <v>599</v>
      </c>
      <c r="U16" s="32">
        <f>SUM(Daily!U80,Daily!U297,Daily!U514,Daily!U731,Daily!U948)</f>
        <v>890</v>
      </c>
      <c r="V16" s="3">
        <f>SUM(Daily!V80,Daily!V297,Daily!V514,Daily!V731,Daily!V948)</f>
        <v>2502</v>
      </c>
      <c r="W16" s="32">
        <f>SUM(Daily!W80,Daily!W297,Daily!W514,Daily!W731,Daily!W948)</f>
        <v>5721</v>
      </c>
      <c r="X16" s="3">
        <f>SUM(Daily!X80,Daily!X297,Daily!X514,Daily!X731,Daily!X948)</f>
        <v>2779</v>
      </c>
      <c r="Y16" s="32">
        <f>SUM(Daily!Y80,Daily!Y297,Daily!Y514,Daily!Y731,Daily!Y948)</f>
        <v>1731</v>
      </c>
      <c r="Z16" s="3">
        <f>SUM(Daily!Z80,Daily!Z297,Daily!Z514,Daily!Z731,Daily!Z948)</f>
        <v>10683</v>
      </c>
      <c r="AA16" s="32">
        <f>SUM(Daily!AA80,Daily!AA297,Daily!AA514,Daily!AA731,Daily!AA948)</f>
        <v>9255</v>
      </c>
      <c r="AB16" s="114">
        <f t="shared" si="0"/>
        <v>56546</v>
      </c>
      <c r="AC16" s="19">
        <f t="shared" si="0"/>
        <v>55048</v>
      </c>
    </row>
    <row r="17" spans="1:29">
      <c r="A17" s="96" t="s">
        <v>26</v>
      </c>
      <c r="B17" s="3">
        <f>SUM(Daily!B81,Daily!B298,Daily!B515,Daily!B732,Daily!B949)</f>
        <v>9586</v>
      </c>
      <c r="C17" s="32">
        <f>SUM(Daily!C81,Daily!C298,Daily!C515,Daily!C732,Daily!C949)</f>
        <v>6978</v>
      </c>
      <c r="D17" s="3">
        <f>SUM(Daily!D81,Daily!D298,Daily!D515,Daily!D732,Daily!D949)</f>
        <v>3499</v>
      </c>
      <c r="E17" s="32">
        <f>SUM(Daily!E81,Daily!E298,Daily!E515,Daily!E732,Daily!E949)</f>
        <v>2770</v>
      </c>
      <c r="F17" s="3">
        <f>SUM(Daily!F81,Daily!F298,Daily!F515,Daily!F732,Daily!F949)</f>
        <v>1887</v>
      </c>
      <c r="G17" s="32">
        <f>SUM(Daily!G81,Daily!G298,Daily!G515,Daily!G732,Daily!G949)</f>
        <v>916</v>
      </c>
      <c r="H17" s="3">
        <f>SUM(Daily!H81,Daily!H298,Daily!H515,Daily!H732,Daily!H949)</f>
        <v>8033</v>
      </c>
      <c r="I17" s="32">
        <f>SUM(Daily!I81,Daily!I298,Daily!I515,Daily!I732,Daily!I949)</f>
        <v>8157</v>
      </c>
      <c r="J17" s="3">
        <f>SUM(Daily!J81,Daily!J298,Daily!J515,Daily!J732,Daily!J949)</f>
        <v>655</v>
      </c>
      <c r="K17" s="32">
        <f>SUM(Daily!K81,Daily!K298,Daily!K515,Daily!K732,Daily!K949)</f>
        <v>980</v>
      </c>
      <c r="L17" s="3">
        <f>SUM(Daily!L81,Daily!L298,Daily!L515,Daily!L732,Daily!L949)</f>
        <v>1109</v>
      </c>
      <c r="M17" s="32">
        <f>SUM(Daily!M81,Daily!M298,Daily!M515,Daily!M732,Daily!M949)</f>
        <v>3692</v>
      </c>
      <c r="N17" s="3">
        <f>SUM(Daily!N81,Daily!N298,Daily!N515,Daily!N732,Daily!N949)</f>
        <v>4891</v>
      </c>
      <c r="O17" s="32">
        <f>SUM(Daily!O81,Daily!O298,Daily!O515,Daily!O732,Daily!O949)</f>
        <v>6255</v>
      </c>
      <c r="P17" s="3">
        <f>SUM(Daily!P81,Daily!P298,Daily!P515,Daily!P732,Daily!P949)</f>
        <v>3344</v>
      </c>
      <c r="Q17" s="32">
        <f>SUM(Daily!Q81,Daily!Q298,Daily!Q515,Daily!Q732,Daily!Q949)</f>
        <v>2986</v>
      </c>
      <c r="R17" s="3">
        <f>SUM(Daily!R81,Daily!R298,Daily!R515,Daily!R732,Daily!R949)</f>
        <v>4929</v>
      </c>
      <c r="S17" s="32">
        <f>SUM(Daily!S81,Daily!S298,Daily!S515,Daily!S732,Daily!S949)</f>
        <v>4685</v>
      </c>
      <c r="T17" s="3">
        <f>SUM(Daily!T81,Daily!T298,Daily!T515,Daily!T732,Daily!T949)</f>
        <v>520</v>
      </c>
      <c r="U17" s="32">
        <f>SUM(Daily!U81,Daily!U298,Daily!U515,Daily!U732,Daily!U949)</f>
        <v>974</v>
      </c>
      <c r="V17" s="3">
        <f>SUM(Daily!V81,Daily!V298,Daily!V515,Daily!V732,Daily!V949)</f>
        <v>3019</v>
      </c>
      <c r="W17" s="32">
        <f>SUM(Daily!W81,Daily!W298,Daily!W515,Daily!W732,Daily!W949)</f>
        <v>5366</v>
      </c>
      <c r="X17" s="3">
        <f>SUM(Daily!X81,Daily!X298,Daily!X515,Daily!X732,Daily!X949)</f>
        <v>2692</v>
      </c>
      <c r="Y17" s="32">
        <f>SUM(Daily!Y81,Daily!Y298,Daily!Y515,Daily!Y732,Daily!Y949)</f>
        <v>1885</v>
      </c>
      <c r="Z17" s="3">
        <f>SUM(Daily!Z81,Daily!Z298,Daily!Z515,Daily!Z732,Daily!Z949)</f>
        <v>10401</v>
      </c>
      <c r="AA17" s="32">
        <f>SUM(Daily!AA81,Daily!AA298,Daily!AA515,Daily!AA732,Daily!AA949)</f>
        <v>11042</v>
      </c>
      <c r="AB17" s="114">
        <f t="shared" si="0"/>
        <v>54565</v>
      </c>
      <c r="AC17" s="19">
        <f t="shared" si="0"/>
        <v>56686</v>
      </c>
    </row>
    <row r="18" spans="1:29">
      <c r="A18" s="95" t="s">
        <v>27</v>
      </c>
      <c r="B18" s="3">
        <f>SUM(Daily!B82,Daily!B299,Daily!B516,Daily!B733,Daily!B950)</f>
        <v>9079</v>
      </c>
      <c r="C18" s="32">
        <f>SUM(Daily!C82,Daily!C299,Daily!C516,Daily!C733,Daily!C950)</f>
        <v>6484</v>
      </c>
      <c r="D18" s="3">
        <f>SUM(Daily!D82,Daily!D299,Daily!D516,Daily!D733,Daily!D950)</f>
        <v>3271</v>
      </c>
      <c r="E18" s="32">
        <f>SUM(Daily!E82,Daily!E299,Daily!E516,Daily!E733,Daily!E950)</f>
        <v>2785</v>
      </c>
      <c r="F18" s="3">
        <f>SUM(Daily!F82,Daily!F299,Daily!F516,Daily!F733,Daily!F950)</f>
        <v>1896</v>
      </c>
      <c r="G18" s="32">
        <f>SUM(Daily!G82,Daily!G299,Daily!G516,Daily!G733,Daily!G950)</f>
        <v>955</v>
      </c>
      <c r="H18" s="3">
        <f>SUM(Daily!H82,Daily!H299,Daily!H516,Daily!H733,Daily!H950)</f>
        <v>7777</v>
      </c>
      <c r="I18" s="32">
        <f>SUM(Daily!I82,Daily!I299,Daily!I516,Daily!I733,Daily!I950)</f>
        <v>8484</v>
      </c>
      <c r="J18" s="3">
        <f>SUM(Daily!J82,Daily!J299,Daily!J516,Daily!J733,Daily!J950)</f>
        <v>623</v>
      </c>
      <c r="K18" s="32">
        <f>SUM(Daily!K82,Daily!K299,Daily!K516,Daily!K733,Daily!K950)</f>
        <v>850</v>
      </c>
      <c r="L18" s="3">
        <f>SUM(Daily!L82,Daily!L299,Daily!L516,Daily!L733,Daily!L950)</f>
        <v>1281</v>
      </c>
      <c r="M18" s="32">
        <f>SUM(Daily!M82,Daily!M299,Daily!M516,Daily!M733,Daily!M950)</f>
        <v>3078</v>
      </c>
      <c r="N18" s="3">
        <f>SUM(Daily!N82,Daily!N299,Daily!N516,Daily!N733,Daily!N950)</f>
        <v>4750</v>
      </c>
      <c r="O18" s="32">
        <f>SUM(Daily!O82,Daily!O299,Daily!O516,Daily!O733,Daily!O950)</f>
        <v>5558</v>
      </c>
      <c r="P18" s="3">
        <f>SUM(Daily!P82,Daily!P299,Daily!P516,Daily!P733,Daily!P950)</f>
        <v>3239</v>
      </c>
      <c r="Q18" s="32">
        <f>SUM(Daily!Q82,Daily!Q299,Daily!Q516,Daily!Q733,Daily!Q950)</f>
        <v>2736</v>
      </c>
      <c r="R18" s="3">
        <f>SUM(Daily!R82,Daily!R299,Daily!R516,Daily!R733,Daily!R950)</f>
        <v>4803</v>
      </c>
      <c r="S18" s="32">
        <f>SUM(Daily!S82,Daily!S299,Daily!S516,Daily!S733,Daily!S950)</f>
        <v>4647</v>
      </c>
      <c r="T18" s="3">
        <f>SUM(Daily!T82,Daily!T299,Daily!T516,Daily!T733,Daily!T950)</f>
        <v>719</v>
      </c>
      <c r="U18" s="32">
        <f>SUM(Daily!U82,Daily!U299,Daily!U516,Daily!U733,Daily!U950)</f>
        <v>747</v>
      </c>
      <c r="V18" s="3">
        <f>SUM(Daily!V82,Daily!V299,Daily!V516,Daily!V733,Daily!V950)</f>
        <v>3691</v>
      </c>
      <c r="W18" s="32">
        <f>SUM(Daily!W82,Daily!W299,Daily!W516,Daily!W733,Daily!W950)</f>
        <v>4939</v>
      </c>
      <c r="X18" s="3">
        <f>SUM(Daily!X82,Daily!X299,Daily!X516,Daily!X733,Daily!X950)</f>
        <v>2780</v>
      </c>
      <c r="Y18" s="32">
        <f>SUM(Daily!Y82,Daily!Y299,Daily!Y516,Daily!Y733,Daily!Y950)</f>
        <v>1596</v>
      </c>
      <c r="Z18" s="3">
        <f>SUM(Daily!Z82,Daily!Z299,Daily!Z516,Daily!Z733,Daily!Z950)</f>
        <v>10654</v>
      </c>
      <c r="AA18" s="32">
        <f>SUM(Daily!AA82,Daily!AA299,Daily!AA516,Daily!AA733,Daily!AA950)</f>
        <v>11238</v>
      </c>
      <c r="AB18" s="114">
        <f t="shared" si="0"/>
        <v>54563</v>
      </c>
      <c r="AC18" s="19">
        <f t="shared" si="0"/>
        <v>54097</v>
      </c>
    </row>
    <row r="19" spans="1:29">
      <c r="A19" s="96" t="s">
        <v>28</v>
      </c>
      <c r="B19" s="3">
        <f>SUM(Daily!B83,Daily!B300,Daily!B517,Daily!B734,Daily!B951)</f>
        <v>8900</v>
      </c>
      <c r="C19" s="32">
        <f>SUM(Daily!C83,Daily!C300,Daily!C517,Daily!C734,Daily!C951)</f>
        <v>7562</v>
      </c>
      <c r="D19" s="3">
        <f>SUM(Daily!D83,Daily!D300,Daily!D517,Daily!D734,Daily!D951)</f>
        <v>3177</v>
      </c>
      <c r="E19" s="32">
        <f>SUM(Daily!E83,Daily!E300,Daily!E517,Daily!E734,Daily!E951)</f>
        <v>2908</v>
      </c>
      <c r="F19" s="3">
        <f>SUM(Daily!F83,Daily!F300,Daily!F517,Daily!F734,Daily!F951)</f>
        <v>1964</v>
      </c>
      <c r="G19" s="32">
        <f>SUM(Daily!G83,Daily!G300,Daily!G517,Daily!G734,Daily!G951)</f>
        <v>932</v>
      </c>
      <c r="H19" s="3">
        <f>SUM(Daily!H83,Daily!H300,Daily!H517,Daily!H734,Daily!H951)</f>
        <v>7575</v>
      </c>
      <c r="I19" s="32">
        <f>SUM(Daily!I83,Daily!I300,Daily!I517,Daily!I734,Daily!I951)</f>
        <v>9551</v>
      </c>
      <c r="J19" s="3">
        <f>SUM(Daily!J83,Daily!J300,Daily!J517,Daily!J734,Daily!J951)</f>
        <v>672</v>
      </c>
      <c r="K19" s="32">
        <f>SUM(Daily!K83,Daily!K300,Daily!K517,Daily!K734,Daily!K951)</f>
        <v>886</v>
      </c>
      <c r="L19" s="3">
        <f>SUM(Daily!L83,Daily!L300,Daily!L517,Daily!L734,Daily!L951)</f>
        <v>1766</v>
      </c>
      <c r="M19" s="32">
        <f>SUM(Daily!M83,Daily!M300,Daily!M517,Daily!M734,Daily!M951)</f>
        <v>2731</v>
      </c>
      <c r="N19" s="3">
        <f>SUM(Daily!N83,Daily!N300,Daily!N517,Daily!N734,Daily!N951)</f>
        <v>5415</v>
      </c>
      <c r="O19" s="32">
        <f>SUM(Daily!O83,Daily!O300,Daily!O517,Daily!O734,Daily!O951)</f>
        <v>6015</v>
      </c>
      <c r="P19" s="3">
        <f>SUM(Daily!P83,Daily!P300,Daily!P517,Daily!P734,Daily!P951)</f>
        <v>3294</v>
      </c>
      <c r="Q19" s="32">
        <f>SUM(Daily!Q83,Daily!Q300,Daily!Q517,Daily!Q734,Daily!Q951)</f>
        <v>3090</v>
      </c>
      <c r="R19" s="3">
        <f>SUM(Daily!R83,Daily!R300,Daily!R517,Daily!R734,Daily!R951)</f>
        <v>4949</v>
      </c>
      <c r="S19" s="32">
        <f>SUM(Daily!S83,Daily!S300,Daily!S517,Daily!S734,Daily!S951)</f>
        <v>5231</v>
      </c>
      <c r="T19" s="3">
        <f>SUM(Daily!T83,Daily!T300,Daily!T517,Daily!T734,Daily!T951)</f>
        <v>810</v>
      </c>
      <c r="U19" s="32">
        <f>SUM(Daily!U83,Daily!U300,Daily!U517,Daily!U734,Daily!U951)</f>
        <v>671</v>
      </c>
      <c r="V19" s="3">
        <f>SUM(Daily!V83,Daily!V300,Daily!V517,Daily!V734,Daily!V951)</f>
        <v>4204</v>
      </c>
      <c r="W19" s="32">
        <f>SUM(Daily!W83,Daily!W300,Daily!W517,Daily!W734,Daily!W951)</f>
        <v>4462</v>
      </c>
      <c r="X19" s="3">
        <f>SUM(Daily!X83,Daily!X300,Daily!X517,Daily!X734,Daily!X951)</f>
        <v>3187</v>
      </c>
      <c r="Y19" s="32">
        <f>SUM(Daily!Y83,Daily!Y300,Daily!Y517,Daily!Y734,Daily!Y951)</f>
        <v>1630</v>
      </c>
      <c r="Z19" s="3">
        <f>SUM(Daily!Z83,Daily!Z300,Daily!Z517,Daily!Z734,Daily!Z951)</f>
        <v>11304</v>
      </c>
      <c r="AA19" s="32">
        <f>SUM(Daily!AA83,Daily!AA300,Daily!AA517,Daily!AA734,Daily!AA951)</f>
        <v>10093</v>
      </c>
      <c r="AB19" s="114">
        <f t="shared" si="0"/>
        <v>57217</v>
      </c>
      <c r="AC19" s="19">
        <f t="shared" si="0"/>
        <v>55762</v>
      </c>
    </row>
    <row r="20" spans="1:29">
      <c r="A20" s="95" t="s">
        <v>29</v>
      </c>
      <c r="B20" s="3">
        <f>SUM(Daily!B84,Daily!B301,Daily!B518,Daily!B735,Daily!B952)</f>
        <v>9829</v>
      </c>
      <c r="C20" s="32">
        <f>SUM(Daily!C84,Daily!C301,Daily!C518,Daily!C735,Daily!C952)</f>
        <v>7559</v>
      </c>
      <c r="D20" s="3">
        <f>SUM(Daily!D84,Daily!D301,Daily!D518,Daily!D735,Daily!D952)</f>
        <v>3531</v>
      </c>
      <c r="E20" s="32">
        <f>SUM(Daily!E84,Daily!E301,Daily!E518,Daily!E735,Daily!E952)</f>
        <v>3144</v>
      </c>
      <c r="F20" s="3">
        <f>SUM(Daily!F84,Daily!F301,Daily!F518,Daily!F735,Daily!F952)</f>
        <v>2240</v>
      </c>
      <c r="G20" s="32">
        <f>SUM(Daily!G84,Daily!G301,Daily!G518,Daily!G735,Daily!G952)</f>
        <v>1166</v>
      </c>
      <c r="H20" s="3">
        <f>SUM(Daily!H84,Daily!H301,Daily!H518,Daily!H735,Daily!H952)</f>
        <v>7796</v>
      </c>
      <c r="I20" s="32">
        <f>SUM(Daily!I84,Daily!I301,Daily!I518,Daily!I735,Daily!I952)</f>
        <v>10163</v>
      </c>
      <c r="J20" s="3">
        <f>SUM(Daily!J84,Daily!J301,Daily!J518,Daily!J735,Daily!J952)</f>
        <v>752</v>
      </c>
      <c r="K20" s="32">
        <f>SUM(Daily!K84,Daily!K301,Daily!K518,Daily!K735,Daily!K952)</f>
        <v>848</v>
      </c>
      <c r="L20" s="3">
        <f>SUM(Daily!L84,Daily!L301,Daily!L518,Daily!L735,Daily!L952)</f>
        <v>1658</v>
      </c>
      <c r="M20" s="32">
        <f>SUM(Daily!M84,Daily!M301,Daily!M518,Daily!M735,Daily!M952)</f>
        <v>2349</v>
      </c>
      <c r="N20" s="3">
        <f>SUM(Daily!N84,Daily!N301,Daily!N518,Daily!N735,Daily!N952)</f>
        <v>5348</v>
      </c>
      <c r="O20" s="32">
        <f>SUM(Daily!O84,Daily!O301,Daily!O518,Daily!O735,Daily!O952)</f>
        <v>5644</v>
      </c>
      <c r="P20" s="3">
        <f>SUM(Daily!P84,Daily!P301,Daily!P518,Daily!P735,Daily!P952)</f>
        <v>3237</v>
      </c>
      <c r="Q20" s="32">
        <f>SUM(Daily!Q84,Daily!Q301,Daily!Q518,Daily!Q735,Daily!Q952)</f>
        <v>3217</v>
      </c>
      <c r="R20" s="3">
        <f>SUM(Daily!R84,Daily!R301,Daily!R518,Daily!R735,Daily!R952)</f>
        <v>4753</v>
      </c>
      <c r="S20" s="32">
        <f>SUM(Daily!S84,Daily!S301,Daily!S518,Daily!S735,Daily!S952)</f>
        <v>5919</v>
      </c>
      <c r="T20" s="3">
        <f>SUM(Daily!T84,Daily!T301,Daily!T518,Daily!T735,Daily!T952)</f>
        <v>828</v>
      </c>
      <c r="U20" s="32">
        <f>SUM(Daily!U84,Daily!U301,Daily!U518,Daily!U735,Daily!U952)</f>
        <v>807</v>
      </c>
      <c r="V20" s="3">
        <f>SUM(Daily!V84,Daily!V301,Daily!V518,Daily!V735,Daily!V952)</f>
        <v>4706</v>
      </c>
      <c r="W20" s="32">
        <f>SUM(Daily!W84,Daily!W301,Daily!W518,Daily!W735,Daily!W952)</f>
        <v>4478</v>
      </c>
      <c r="X20" s="3">
        <f>SUM(Daily!X84,Daily!X301,Daily!X518,Daily!X735,Daily!X952)</f>
        <v>3134</v>
      </c>
      <c r="Y20" s="32">
        <f>SUM(Daily!Y84,Daily!Y301,Daily!Y518,Daily!Y735,Daily!Y952)</f>
        <v>1887</v>
      </c>
      <c r="Z20" s="3">
        <f>SUM(Daily!Z84,Daily!Z301,Daily!Z518,Daily!Z735,Daily!Z952)</f>
        <v>11540</v>
      </c>
      <c r="AA20" s="32">
        <f>SUM(Daily!AA84,Daily!AA301,Daily!AA518,Daily!AA735,Daily!AA952)</f>
        <v>10826</v>
      </c>
      <c r="AB20" s="114">
        <f t="shared" si="0"/>
        <v>59352</v>
      </c>
      <c r="AC20" s="19">
        <f t="shared" si="0"/>
        <v>58007</v>
      </c>
    </row>
    <row r="21" spans="1:29">
      <c r="A21" s="96" t="s">
        <v>30</v>
      </c>
      <c r="B21" s="3">
        <f>SUM(Daily!B85,Daily!B302,Daily!B519,Daily!B736,Daily!B953)</f>
        <v>10487</v>
      </c>
      <c r="C21" s="32">
        <f>SUM(Daily!C85,Daily!C302,Daily!C519,Daily!C736,Daily!C953)</f>
        <v>7717</v>
      </c>
      <c r="D21" s="3">
        <f>SUM(Daily!D85,Daily!D302,Daily!D519,Daily!D736,Daily!D953)</f>
        <v>3722</v>
      </c>
      <c r="E21" s="32">
        <f>SUM(Daily!E85,Daily!E302,Daily!E519,Daily!E736,Daily!E953)</f>
        <v>3400</v>
      </c>
      <c r="F21" s="3">
        <f>SUM(Daily!F85,Daily!F302,Daily!F519,Daily!F736,Daily!F953)</f>
        <v>2193</v>
      </c>
      <c r="G21" s="32">
        <f>SUM(Daily!G85,Daily!G302,Daily!G519,Daily!G736,Daily!G953)</f>
        <v>1066</v>
      </c>
      <c r="H21" s="3">
        <f>SUM(Daily!H85,Daily!H302,Daily!H519,Daily!H736,Daily!H953)</f>
        <v>7993</v>
      </c>
      <c r="I21" s="32">
        <f>SUM(Daily!I85,Daily!I302,Daily!I519,Daily!I736,Daily!I953)</f>
        <v>9394</v>
      </c>
      <c r="J21" s="3">
        <f>SUM(Daily!J85,Daily!J302,Daily!J519,Daily!J736,Daily!J953)</f>
        <v>884</v>
      </c>
      <c r="K21" s="32">
        <f>SUM(Daily!K85,Daily!K302,Daily!K519,Daily!K736,Daily!K953)</f>
        <v>774</v>
      </c>
      <c r="L21" s="3">
        <f>SUM(Daily!L85,Daily!L302,Daily!L519,Daily!L736,Daily!L953)</f>
        <v>1803</v>
      </c>
      <c r="M21" s="32">
        <f>SUM(Daily!M85,Daily!M302,Daily!M519,Daily!M736,Daily!M953)</f>
        <v>2543</v>
      </c>
      <c r="N21" s="3">
        <f>SUM(Daily!N85,Daily!N302,Daily!N519,Daily!N736,Daily!N953)</f>
        <v>5067</v>
      </c>
      <c r="O21" s="32">
        <f>SUM(Daily!O85,Daily!O302,Daily!O519,Daily!O736,Daily!O953)</f>
        <v>6373</v>
      </c>
      <c r="P21" s="3">
        <f>SUM(Daily!P85,Daily!P302,Daily!P519,Daily!P736,Daily!P953)</f>
        <v>2776</v>
      </c>
      <c r="Q21" s="32">
        <f>SUM(Daily!Q85,Daily!Q302,Daily!Q519,Daily!Q736,Daily!Q953)</f>
        <v>3744</v>
      </c>
      <c r="R21" s="3">
        <f>SUM(Daily!R85,Daily!R302,Daily!R519,Daily!R736,Daily!R953)</f>
        <v>4398</v>
      </c>
      <c r="S21" s="32">
        <f>SUM(Daily!S85,Daily!S302,Daily!S519,Daily!S736,Daily!S953)</f>
        <v>5895</v>
      </c>
      <c r="T21" s="3">
        <f>SUM(Daily!T85,Daily!T302,Daily!T519,Daily!T736,Daily!T953)</f>
        <v>802</v>
      </c>
      <c r="U21" s="32">
        <f>SUM(Daily!U85,Daily!U302,Daily!U519,Daily!U736,Daily!U953)</f>
        <v>1061</v>
      </c>
      <c r="V21" s="3">
        <f>SUM(Daily!V85,Daily!V302,Daily!V519,Daily!V736,Daily!V953)</f>
        <v>4333</v>
      </c>
      <c r="W21" s="32">
        <f>SUM(Daily!W85,Daily!W302,Daily!W519,Daily!W736,Daily!W953)</f>
        <v>4703</v>
      </c>
      <c r="X21" s="3">
        <f>SUM(Daily!X85,Daily!X302,Daily!X519,Daily!X736,Daily!X953)</f>
        <v>3166</v>
      </c>
      <c r="Y21" s="32">
        <f>SUM(Daily!Y85,Daily!Y302,Daily!Y519,Daily!Y736,Daily!Y953)</f>
        <v>1893</v>
      </c>
      <c r="Z21" s="3">
        <f>SUM(Daily!Z85,Daily!Z302,Daily!Z519,Daily!Z736,Daily!Z953)</f>
        <v>11610</v>
      </c>
      <c r="AA21" s="32">
        <f>SUM(Daily!AA85,Daily!AA302,Daily!AA519,Daily!AA736,Daily!AA953)</f>
        <v>10829</v>
      </c>
      <c r="AB21" s="114">
        <f t="shared" si="0"/>
        <v>59234</v>
      </c>
      <c r="AC21" s="19">
        <f t="shared" si="0"/>
        <v>59392</v>
      </c>
    </row>
    <row r="22" spans="1:29">
      <c r="A22" s="95" t="s">
        <v>31</v>
      </c>
      <c r="B22" s="3">
        <f>SUM(Daily!B86,Daily!B303,Daily!B520,Daily!B737,Daily!B954)</f>
        <v>10631</v>
      </c>
      <c r="C22" s="32">
        <f>SUM(Daily!C86,Daily!C303,Daily!C520,Daily!C737,Daily!C954)</f>
        <v>7991</v>
      </c>
      <c r="D22" s="3">
        <f>SUM(Daily!D86,Daily!D303,Daily!D520,Daily!D737,Daily!D954)</f>
        <v>3334</v>
      </c>
      <c r="E22" s="32">
        <f>SUM(Daily!E86,Daily!E303,Daily!E520,Daily!E737,Daily!E954)</f>
        <v>3133</v>
      </c>
      <c r="F22" s="3">
        <f>SUM(Daily!F86,Daily!F303,Daily!F520,Daily!F737,Daily!F954)</f>
        <v>2250</v>
      </c>
      <c r="G22" s="32">
        <f>SUM(Daily!G86,Daily!G303,Daily!G520,Daily!G737,Daily!G954)</f>
        <v>1247</v>
      </c>
      <c r="H22" s="3">
        <f>SUM(Daily!H86,Daily!H303,Daily!H520,Daily!H737,Daily!H954)</f>
        <v>7381</v>
      </c>
      <c r="I22" s="32">
        <f>SUM(Daily!I86,Daily!I303,Daily!I520,Daily!I737,Daily!I954)</f>
        <v>9419</v>
      </c>
      <c r="J22" s="3">
        <f>SUM(Daily!J86,Daily!J303,Daily!J520,Daily!J737,Daily!J954)</f>
        <v>833</v>
      </c>
      <c r="K22" s="32">
        <f>SUM(Daily!K86,Daily!K303,Daily!K520,Daily!K737,Daily!K954)</f>
        <v>705</v>
      </c>
      <c r="L22" s="3">
        <f>SUM(Daily!L86,Daily!L303,Daily!L520,Daily!L737,Daily!L954)</f>
        <v>1897</v>
      </c>
      <c r="M22" s="32">
        <f>SUM(Daily!M86,Daily!M303,Daily!M520,Daily!M737,Daily!M954)</f>
        <v>2329</v>
      </c>
      <c r="N22" s="3">
        <f>SUM(Daily!N86,Daily!N303,Daily!N520,Daily!N737,Daily!N954)</f>
        <v>5440</v>
      </c>
      <c r="O22" s="32">
        <f>SUM(Daily!O86,Daily!O303,Daily!O520,Daily!O737,Daily!O954)</f>
        <v>6009</v>
      </c>
      <c r="P22" s="3">
        <f>SUM(Daily!P86,Daily!P303,Daily!P520,Daily!P737,Daily!P954)</f>
        <v>2592</v>
      </c>
      <c r="Q22" s="32">
        <f>SUM(Daily!Q86,Daily!Q303,Daily!Q520,Daily!Q737,Daily!Q954)</f>
        <v>3796</v>
      </c>
      <c r="R22" s="3">
        <f>SUM(Daily!R86,Daily!R303,Daily!R520,Daily!R737,Daily!R954)</f>
        <v>3715</v>
      </c>
      <c r="S22" s="32">
        <f>SUM(Daily!S86,Daily!S303,Daily!S520,Daily!S737,Daily!S954)</f>
        <v>6674</v>
      </c>
      <c r="T22" s="3">
        <f>SUM(Daily!T86,Daily!T303,Daily!T520,Daily!T737,Daily!T954)</f>
        <v>742</v>
      </c>
      <c r="U22" s="32">
        <f>SUM(Daily!U86,Daily!U303,Daily!U520,Daily!U737,Daily!U954)</f>
        <v>981</v>
      </c>
      <c r="V22" s="3">
        <f>SUM(Daily!V86,Daily!V303,Daily!V520,Daily!V737,Daily!V954)</f>
        <v>5285</v>
      </c>
      <c r="W22" s="32">
        <f>SUM(Daily!W86,Daily!W303,Daily!W520,Daily!W737,Daily!W954)</f>
        <v>4087</v>
      </c>
      <c r="X22" s="3">
        <f>SUM(Daily!X86,Daily!X303,Daily!X520,Daily!X737,Daily!X954)</f>
        <v>2750</v>
      </c>
      <c r="Y22" s="32">
        <f>SUM(Daily!Y86,Daily!Y303,Daily!Y520,Daily!Y737,Daily!Y954)</f>
        <v>2100</v>
      </c>
      <c r="Z22" s="3">
        <f>SUM(Daily!Z86,Daily!Z303,Daily!Z520,Daily!Z737,Daily!Z954)</f>
        <v>10654</v>
      </c>
      <c r="AA22" s="32">
        <f>SUM(Daily!AA86,Daily!AA303,Daily!AA520,Daily!AA737,Daily!AA954)</f>
        <v>9819</v>
      </c>
      <c r="AB22" s="114">
        <f t="shared" si="0"/>
        <v>57504</v>
      </c>
      <c r="AC22" s="19">
        <f t="shared" si="0"/>
        <v>58290</v>
      </c>
    </row>
    <row r="23" spans="1:29">
      <c r="A23" s="96" t="s">
        <v>32</v>
      </c>
      <c r="B23" s="3">
        <f>SUM(Daily!B87,Daily!B304,Daily!B521,Daily!B738,Daily!B955)</f>
        <v>10957</v>
      </c>
      <c r="C23" s="32">
        <f>SUM(Daily!C87,Daily!C304,Daily!C521,Daily!C738,Daily!C955)</f>
        <v>6796</v>
      </c>
      <c r="D23" s="3">
        <f>SUM(Daily!D87,Daily!D304,Daily!D521,Daily!D738,Daily!D955)</f>
        <v>2956</v>
      </c>
      <c r="E23" s="32">
        <f>SUM(Daily!E87,Daily!E304,Daily!E521,Daily!E738,Daily!E955)</f>
        <v>3035</v>
      </c>
      <c r="F23" s="3">
        <f>SUM(Daily!F87,Daily!F304,Daily!F521,Daily!F738,Daily!F955)</f>
        <v>1825</v>
      </c>
      <c r="G23" s="32">
        <f>SUM(Daily!G87,Daily!G304,Daily!G521,Daily!G738,Daily!G955)</f>
        <v>1197</v>
      </c>
      <c r="H23" s="3">
        <f>SUM(Daily!H87,Daily!H304,Daily!H521,Daily!H738,Daily!H955)</f>
        <v>6597</v>
      </c>
      <c r="I23" s="32">
        <f>SUM(Daily!I87,Daily!I304,Daily!I521,Daily!I738,Daily!I955)</f>
        <v>8659</v>
      </c>
      <c r="J23" s="3">
        <f>SUM(Daily!J87,Daily!J304,Daily!J521,Daily!J738,Daily!J955)</f>
        <v>757</v>
      </c>
      <c r="K23" s="32">
        <f>SUM(Daily!K87,Daily!K304,Daily!K521,Daily!K738,Daily!K955)</f>
        <v>623</v>
      </c>
      <c r="L23" s="3">
        <f>SUM(Daily!L87,Daily!L304,Daily!L521,Daily!L738,Daily!L955)</f>
        <v>1571</v>
      </c>
      <c r="M23" s="32">
        <f>SUM(Daily!M87,Daily!M304,Daily!M521,Daily!M738,Daily!M955)</f>
        <v>1888</v>
      </c>
      <c r="N23" s="3">
        <f>SUM(Daily!N87,Daily!N304,Daily!N521,Daily!N738,Daily!N955)</f>
        <v>4983</v>
      </c>
      <c r="O23" s="32">
        <f>SUM(Daily!O87,Daily!O304,Daily!O521,Daily!O738,Daily!O955)</f>
        <v>5577</v>
      </c>
      <c r="P23" s="3">
        <f>SUM(Daily!P87,Daily!P304,Daily!P521,Daily!P738,Daily!P955)</f>
        <v>2152</v>
      </c>
      <c r="Q23" s="32">
        <f>SUM(Daily!Q87,Daily!Q304,Daily!Q521,Daily!Q738,Daily!Q955)</f>
        <v>4254</v>
      </c>
      <c r="R23" s="3">
        <f>SUM(Daily!R87,Daily!R304,Daily!R521,Daily!R738,Daily!R955)</f>
        <v>3350</v>
      </c>
      <c r="S23" s="32">
        <f>SUM(Daily!S87,Daily!S304,Daily!S521,Daily!S738,Daily!S955)</f>
        <v>6395</v>
      </c>
      <c r="T23" s="3">
        <f>SUM(Daily!T87,Daily!T304,Daily!T521,Daily!T738,Daily!T955)</f>
        <v>531</v>
      </c>
      <c r="U23" s="32">
        <f>SUM(Daily!U87,Daily!U304,Daily!U521,Daily!U738,Daily!U955)</f>
        <v>1078</v>
      </c>
      <c r="V23" s="3">
        <f>SUM(Daily!V87,Daily!V304,Daily!V521,Daily!V738,Daily!V955)</f>
        <v>5677</v>
      </c>
      <c r="W23" s="32">
        <f>SUM(Daily!W87,Daily!W304,Daily!W521,Daily!W738,Daily!W955)</f>
        <v>3797</v>
      </c>
      <c r="X23" s="3">
        <f>SUM(Daily!X87,Daily!X304,Daily!X521,Daily!X738,Daily!X955)</f>
        <v>2696</v>
      </c>
      <c r="Y23" s="32">
        <f>SUM(Daily!Y87,Daily!Y304,Daily!Y521,Daily!Y738,Daily!Y955)</f>
        <v>2087</v>
      </c>
      <c r="Z23" s="3">
        <f>SUM(Daily!Z87,Daily!Z304,Daily!Z521,Daily!Z738,Daily!Z955)</f>
        <v>9661</v>
      </c>
      <c r="AA23" s="32">
        <f>SUM(Daily!AA87,Daily!AA304,Daily!AA521,Daily!AA738,Daily!AA955)</f>
        <v>10549</v>
      </c>
      <c r="AB23" s="114">
        <f t="shared" si="0"/>
        <v>53713</v>
      </c>
      <c r="AC23" s="19">
        <f t="shared" si="0"/>
        <v>55935</v>
      </c>
    </row>
    <row r="24" spans="1:29">
      <c r="A24" s="95" t="s">
        <v>33</v>
      </c>
      <c r="B24" s="3">
        <f>SUM(Daily!B88,Daily!B305,Daily!B522,Daily!B739,Daily!B956)</f>
        <v>10550</v>
      </c>
      <c r="C24" s="32">
        <f>SUM(Daily!C88,Daily!C305,Daily!C522,Daily!C739,Daily!C956)</f>
        <v>5559</v>
      </c>
      <c r="D24" s="3">
        <f>SUM(Daily!D88,Daily!D305,Daily!D522,Daily!D739,Daily!D956)</f>
        <v>2325</v>
      </c>
      <c r="E24" s="32">
        <f>SUM(Daily!E88,Daily!E305,Daily!E522,Daily!E739,Daily!E956)</f>
        <v>2923</v>
      </c>
      <c r="F24" s="3">
        <f>SUM(Daily!F88,Daily!F305,Daily!F522,Daily!F739,Daily!F956)</f>
        <v>1799</v>
      </c>
      <c r="G24" s="32">
        <f>SUM(Daily!G88,Daily!G305,Daily!G522,Daily!G739,Daily!G956)</f>
        <v>995</v>
      </c>
      <c r="H24" s="3">
        <f>SUM(Daily!H88,Daily!H305,Daily!H522,Daily!H739,Daily!H956)</f>
        <v>5950</v>
      </c>
      <c r="I24" s="32">
        <f>SUM(Daily!I88,Daily!I305,Daily!I522,Daily!I739,Daily!I956)</f>
        <v>7940</v>
      </c>
      <c r="J24" s="3">
        <f>SUM(Daily!J88,Daily!J305,Daily!J522,Daily!J739,Daily!J956)</f>
        <v>848</v>
      </c>
      <c r="K24" s="32">
        <f>SUM(Daily!K88,Daily!K305,Daily!K522,Daily!K739,Daily!K956)</f>
        <v>551</v>
      </c>
      <c r="L24" s="3">
        <f>SUM(Daily!L88,Daily!L305,Daily!L522,Daily!L739,Daily!L956)</f>
        <v>1392</v>
      </c>
      <c r="M24" s="32">
        <f>SUM(Daily!M88,Daily!M305,Daily!M522,Daily!M739,Daily!M956)</f>
        <v>1824</v>
      </c>
      <c r="N24" s="3">
        <f>SUM(Daily!N88,Daily!N305,Daily!N522,Daily!N739,Daily!N956)</f>
        <v>4457</v>
      </c>
      <c r="O24" s="32">
        <f>SUM(Daily!O88,Daily!O305,Daily!O522,Daily!O739,Daily!O956)</f>
        <v>5390</v>
      </c>
      <c r="P24" s="3">
        <f>SUM(Daily!P88,Daily!P305,Daily!P522,Daily!P739,Daily!P956)</f>
        <v>1720</v>
      </c>
      <c r="Q24" s="32">
        <f>SUM(Daily!Q88,Daily!Q305,Daily!Q522,Daily!Q739,Daily!Q956)</f>
        <v>4125</v>
      </c>
      <c r="R24" s="3">
        <f>SUM(Daily!R88,Daily!R305,Daily!R522,Daily!R739,Daily!R956)</f>
        <v>2802</v>
      </c>
      <c r="S24" s="32">
        <f>SUM(Daily!S88,Daily!S305,Daily!S522,Daily!S739,Daily!S956)</f>
        <v>5883</v>
      </c>
      <c r="T24" s="3">
        <f>SUM(Daily!T88,Daily!T305,Daily!T522,Daily!T739,Daily!T956)</f>
        <v>459</v>
      </c>
      <c r="U24" s="32">
        <f>SUM(Daily!U88,Daily!U305,Daily!U522,Daily!U739,Daily!U956)</f>
        <v>1073</v>
      </c>
      <c r="V24" s="3">
        <f>SUM(Daily!V88,Daily!V305,Daily!V522,Daily!V739,Daily!V956)</f>
        <v>5763</v>
      </c>
      <c r="W24" s="32">
        <f>SUM(Daily!W88,Daily!W305,Daily!W522,Daily!W739,Daily!W956)</f>
        <v>3056</v>
      </c>
      <c r="X24" s="3">
        <f>SUM(Daily!X88,Daily!X305,Daily!X522,Daily!X739,Daily!X956)</f>
        <v>2364</v>
      </c>
      <c r="Y24" s="32">
        <f>SUM(Daily!Y88,Daily!Y305,Daily!Y522,Daily!Y739,Daily!Y956)</f>
        <v>2227</v>
      </c>
      <c r="Z24" s="3">
        <f>SUM(Daily!Z88,Daily!Z305,Daily!Z522,Daily!Z739,Daily!Z956)</f>
        <v>8023</v>
      </c>
      <c r="AA24" s="32">
        <f>SUM(Daily!AA88,Daily!AA305,Daily!AA522,Daily!AA739,Daily!AA956)</f>
        <v>9643</v>
      </c>
      <c r="AB24" s="114">
        <f t="shared" si="0"/>
        <v>48452</v>
      </c>
      <c r="AC24" s="19">
        <f t="shared" si="0"/>
        <v>51189</v>
      </c>
    </row>
    <row r="25" spans="1:29">
      <c r="A25" s="96" t="s">
        <v>34</v>
      </c>
      <c r="B25" s="3">
        <f>SUM(Daily!B89,Daily!B306,Daily!B523,Daily!B740,Daily!B957)</f>
        <v>1486</v>
      </c>
      <c r="C25" s="32">
        <f>SUM(Daily!C89,Daily!C306,Daily!C523,Daily!C740,Daily!C957)</f>
        <v>5112</v>
      </c>
      <c r="D25" s="3">
        <f>SUM(Daily!D89,Daily!D306,Daily!D523,Daily!D740,Daily!D957)</f>
        <v>545</v>
      </c>
      <c r="E25" s="32">
        <f>SUM(Daily!E89,Daily!E306,Daily!E523,Daily!E740,Daily!E957)</f>
        <v>2378</v>
      </c>
      <c r="F25" s="3">
        <f>SUM(Daily!F89,Daily!F306,Daily!F523,Daily!F740,Daily!F957)</f>
        <v>405</v>
      </c>
      <c r="G25" s="32">
        <f>SUM(Daily!G89,Daily!G306,Daily!G523,Daily!G740,Daily!G957)</f>
        <v>943</v>
      </c>
      <c r="H25" s="3">
        <f>SUM(Daily!H89,Daily!H306,Daily!H523,Daily!H740,Daily!H957)</f>
        <v>2001</v>
      </c>
      <c r="I25" s="32">
        <f>SUM(Daily!I89,Daily!I306,Daily!I523,Daily!I740,Daily!I957)</f>
        <v>6346</v>
      </c>
      <c r="J25" s="3">
        <f>SUM(Daily!J89,Daily!J306,Daily!J523,Daily!J740,Daily!J957)</f>
        <v>458</v>
      </c>
      <c r="K25" s="32">
        <f>SUM(Daily!K89,Daily!K306,Daily!K523,Daily!K740,Daily!K957)</f>
        <v>441</v>
      </c>
      <c r="L25" s="3">
        <f>SUM(Daily!L89,Daily!L306,Daily!L523,Daily!L740,Daily!L957)</f>
        <v>781</v>
      </c>
      <c r="M25" s="32">
        <f>SUM(Daily!M89,Daily!M306,Daily!M523,Daily!M740,Daily!M957)</f>
        <v>921</v>
      </c>
      <c r="N25" s="3">
        <f>SUM(Daily!N89,Daily!N306,Daily!N523,Daily!N740,Daily!N957)</f>
        <v>3048</v>
      </c>
      <c r="O25" s="32">
        <f>SUM(Daily!O89,Daily!O306,Daily!O523,Daily!O740,Daily!O957)</f>
        <v>3528</v>
      </c>
      <c r="P25" s="3">
        <f>SUM(Daily!P89,Daily!P306,Daily!P523,Daily!P740,Daily!P957)</f>
        <v>1176</v>
      </c>
      <c r="Q25" s="32">
        <f>SUM(Daily!Q89,Daily!Q306,Daily!Q523,Daily!Q740,Daily!Q957)</f>
        <v>3232</v>
      </c>
      <c r="R25" s="3">
        <f>SUM(Daily!R89,Daily!R306,Daily!R523,Daily!R740,Daily!R957)</f>
        <v>2009</v>
      </c>
      <c r="S25" s="32">
        <f>SUM(Daily!S89,Daily!S306,Daily!S523,Daily!S740,Daily!S957)</f>
        <v>4263</v>
      </c>
      <c r="T25" s="3">
        <f>SUM(Daily!T89,Daily!T306,Daily!T523,Daily!T740,Daily!T957)</f>
        <v>403</v>
      </c>
      <c r="U25" s="32">
        <f>SUM(Daily!U89,Daily!U306,Daily!U523,Daily!U740,Daily!U957)</f>
        <v>763</v>
      </c>
      <c r="V25" s="3">
        <f>SUM(Daily!V89,Daily!V306,Daily!V523,Daily!V740,Daily!V957)</f>
        <v>6144</v>
      </c>
      <c r="W25" s="32">
        <f>SUM(Daily!W89,Daily!W306,Daily!W523,Daily!W740,Daily!W957)</f>
        <v>2107</v>
      </c>
      <c r="X25" s="3">
        <f>SUM(Daily!X89,Daily!X306,Daily!X523,Daily!X740,Daily!X957)</f>
        <v>1812</v>
      </c>
      <c r="Y25" s="32">
        <f>SUM(Daily!Y89,Daily!Y306,Daily!Y523,Daily!Y740,Daily!Y957)</f>
        <v>1817</v>
      </c>
      <c r="Z25" s="3">
        <f>SUM(Daily!Z89,Daily!Z306,Daily!Z523,Daily!Z740,Daily!Z957)</f>
        <v>5286</v>
      </c>
      <c r="AA25" s="32">
        <f>SUM(Daily!AA89,Daily!AA306,Daily!AA523,Daily!AA740,Daily!AA957)</f>
        <v>7987</v>
      </c>
      <c r="AB25" s="114">
        <f>B25+D25+F25+H25+J25+L25+N25+P25+R25+T25+V25+X25+Z25</f>
        <v>25554</v>
      </c>
      <c r="AC25" s="19">
        <f t="shared" si="0"/>
        <v>39838</v>
      </c>
    </row>
    <row r="26" spans="1:29">
      <c r="A26" s="95" t="s">
        <v>35</v>
      </c>
      <c r="B26" s="3">
        <f>SUM(Daily!B90,Daily!B307,Daily!B524,Daily!B741,Daily!B958)</f>
        <v>0</v>
      </c>
      <c r="C26" s="32">
        <f>SUM(Daily!C90,Daily!C307,Daily!C524,Daily!C741,Daily!C958)</f>
        <v>3122</v>
      </c>
      <c r="D26" s="3">
        <f>SUM(Daily!D90,Daily!D307,Daily!D524,Daily!D741,Daily!D958)</f>
        <v>6</v>
      </c>
      <c r="E26" s="32">
        <f>SUM(Daily!E90,Daily!E307,Daily!E524,Daily!E741,Daily!E958)</f>
        <v>1204</v>
      </c>
      <c r="F26" s="3">
        <f>SUM(Daily!F90,Daily!F307,Daily!F524,Daily!F741,Daily!F958)</f>
        <v>5</v>
      </c>
      <c r="G26" s="32">
        <f>SUM(Daily!G90,Daily!G307,Daily!G524,Daily!G741,Daily!G958)</f>
        <v>369</v>
      </c>
      <c r="H26" s="3">
        <f>SUM(Daily!H90,Daily!H307,Daily!H524,Daily!H741,Daily!H958)</f>
        <v>64</v>
      </c>
      <c r="I26" s="32">
        <f>SUM(Daily!I90,Daily!I307,Daily!I524,Daily!I741,Daily!I958)</f>
        <v>2636</v>
      </c>
      <c r="J26" s="3">
        <f>SUM(Daily!J90,Daily!J307,Daily!J524,Daily!J741,Daily!J958)</f>
        <v>74</v>
      </c>
      <c r="K26" s="32">
        <f>SUM(Daily!K90,Daily!K307,Daily!K524,Daily!K741,Daily!K958)</f>
        <v>186</v>
      </c>
      <c r="L26" s="3">
        <f>SUM(Daily!L90,Daily!L307,Daily!L524,Daily!L741,Daily!L958)</f>
        <v>113</v>
      </c>
      <c r="M26" s="32">
        <f>SUM(Daily!M90,Daily!M307,Daily!M524,Daily!M741,Daily!M958)</f>
        <v>126</v>
      </c>
      <c r="N26" s="3">
        <f>SUM(Daily!N90,Daily!N307,Daily!N524,Daily!N741,Daily!N958)</f>
        <v>238</v>
      </c>
      <c r="O26" s="32">
        <f>SUM(Daily!O90,Daily!O307,Daily!O524,Daily!O741,Daily!O958)</f>
        <v>469</v>
      </c>
      <c r="P26" s="3">
        <f>SUM(Daily!P90,Daily!P307,Daily!P524,Daily!P741,Daily!P958)</f>
        <v>240</v>
      </c>
      <c r="Q26" s="32">
        <f>SUM(Daily!Q90,Daily!Q307,Daily!Q524,Daily!Q741,Daily!Q958)</f>
        <v>331</v>
      </c>
      <c r="R26" s="3">
        <f>SUM(Daily!R90,Daily!R307,Daily!R524,Daily!R741,Daily!R958)</f>
        <v>236</v>
      </c>
      <c r="S26" s="32">
        <f>SUM(Daily!S90,Daily!S307,Daily!S524,Daily!S741,Daily!S958)</f>
        <v>245</v>
      </c>
      <c r="T26" s="3">
        <f>SUM(Daily!T90,Daily!T307,Daily!T524,Daily!T741,Daily!T958)</f>
        <v>45</v>
      </c>
      <c r="U26" s="32">
        <f>SUM(Daily!U90,Daily!U307,Daily!U524,Daily!U741,Daily!U958)</f>
        <v>41</v>
      </c>
      <c r="V26" s="3">
        <f>SUM(Daily!V90,Daily!V307,Daily!V524,Daily!V741,Daily!V958)</f>
        <v>100</v>
      </c>
      <c r="W26" s="32">
        <f>SUM(Daily!W90,Daily!W307,Daily!W524,Daily!W741,Daily!W958)</f>
        <v>98</v>
      </c>
      <c r="X26" s="3">
        <f>SUM(Daily!X90,Daily!X307,Daily!X524,Daily!X741,Daily!X958)</f>
        <v>163</v>
      </c>
      <c r="Y26" s="32">
        <f>SUM(Daily!Y90,Daily!Y307,Daily!Y524,Daily!Y741,Daily!Y958)</f>
        <v>75</v>
      </c>
      <c r="Z26" s="3">
        <f>SUM(Daily!Z90,Daily!Z307,Daily!Z524,Daily!Z741,Daily!Z958)</f>
        <v>64</v>
      </c>
      <c r="AA26" s="32">
        <f>SUM(Daily!AA90,Daily!AA307,Daily!AA524,Daily!AA741,Daily!AA958)</f>
        <v>624</v>
      </c>
      <c r="AB26" s="114">
        <f>B26+D26+F26+H26+J26+L26+N26+P26+R26+T26+V26+X26+Z26</f>
        <v>1348</v>
      </c>
      <c r="AC26" s="19">
        <f t="shared" si="0"/>
        <v>9526</v>
      </c>
    </row>
    <row r="27" spans="1:29">
      <c r="A27" s="96" t="s">
        <v>36</v>
      </c>
      <c r="B27" s="3">
        <f>SUM(Daily!B91,Daily!B308,Daily!B525,Daily!B742,Daily!B959)</f>
        <v>0</v>
      </c>
      <c r="C27" s="32">
        <f>SUM(Daily!C91,Daily!C308,Daily!C525,Daily!C742,Daily!C959)</f>
        <v>10</v>
      </c>
      <c r="D27" s="3">
        <f>SUM(Daily!D91,Daily!D308,Daily!D525,Daily!D742,Daily!D959)</f>
        <v>0</v>
      </c>
      <c r="E27" s="32">
        <f>SUM(Daily!E91,Daily!E308,Daily!E525,Daily!E742,Daily!E959)</f>
        <v>10</v>
      </c>
      <c r="F27" s="3">
        <f>SUM(Daily!F91,Daily!F308,Daily!F525,Daily!F742,Daily!F959)</f>
        <v>0</v>
      </c>
      <c r="G27" s="32">
        <f>SUM(Daily!G91,Daily!G308,Daily!G525,Daily!G742,Daily!G959)</f>
        <v>0</v>
      </c>
      <c r="H27" s="3">
        <f>SUM(Daily!H91,Daily!H308,Daily!H525,Daily!H742,Daily!H959)</f>
        <v>0</v>
      </c>
      <c r="I27" s="32">
        <f>SUM(Daily!I91,Daily!I308,Daily!I525,Daily!I742,Daily!I959)</f>
        <v>0</v>
      </c>
      <c r="J27" s="3">
        <f>SUM(Daily!J91,Daily!J308,Daily!J525,Daily!J742,Daily!J959)</f>
        <v>0</v>
      </c>
      <c r="K27" s="32">
        <f>SUM(Daily!K91,Daily!K308,Daily!K525,Daily!K742,Daily!K959)</f>
        <v>0</v>
      </c>
      <c r="L27" s="3">
        <f>SUM(Daily!L91,Daily!L308,Daily!L525,Daily!L742,Daily!L959)</f>
        <v>0</v>
      </c>
      <c r="M27" s="32">
        <f>SUM(Daily!M91,Daily!M308,Daily!M525,Daily!M742,Daily!M959)</f>
        <v>10</v>
      </c>
      <c r="N27" s="3">
        <f>SUM(Daily!N91,Daily!N308,Daily!N525,Daily!N742,Daily!N959)</f>
        <v>0</v>
      </c>
      <c r="O27" s="32">
        <f>SUM(Daily!O91,Daily!O308,Daily!O525,Daily!O742,Daily!O959)</f>
        <v>0</v>
      </c>
      <c r="P27" s="3">
        <f>SUM(Daily!P91,Daily!P308,Daily!P525,Daily!P742,Daily!P959)</f>
        <v>0</v>
      </c>
      <c r="Q27" s="32">
        <f>SUM(Daily!Q91,Daily!Q308,Daily!Q525,Daily!Q742,Daily!Q959)</f>
        <v>0</v>
      </c>
      <c r="R27" s="3">
        <f>SUM(Daily!R91,Daily!R308,Daily!R525,Daily!R742,Daily!R959)</f>
        <v>0</v>
      </c>
      <c r="S27" s="32">
        <f>SUM(Daily!S91,Daily!S308,Daily!S525,Daily!S742,Daily!S959)</f>
        <v>0</v>
      </c>
      <c r="T27" s="3">
        <f>SUM(Daily!T91,Daily!T308,Daily!T525,Daily!T742,Daily!T959)</f>
        <v>0</v>
      </c>
      <c r="U27" s="32">
        <f>SUM(Daily!U91,Daily!U308,Daily!U525,Daily!U742,Daily!U959)</f>
        <v>0</v>
      </c>
      <c r="V27" s="3">
        <f>SUM(Daily!V91,Daily!V308,Daily!V525,Daily!V742,Daily!V959)</f>
        <v>0</v>
      </c>
      <c r="W27" s="32">
        <f>SUM(Daily!W91,Daily!W308,Daily!W525,Daily!W742,Daily!W959)</f>
        <v>0</v>
      </c>
      <c r="X27" s="3">
        <f>SUM(Daily!X91,Daily!X308,Daily!X525,Daily!X742,Daily!X959)</f>
        <v>0</v>
      </c>
      <c r="Y27" s="32">
        <f>SUM(Daily!Y91,Daily!Y308,Daily!Y525,Daily!Y742,Daily!Y959)</f>
        <v>0</v>
      </c>
      <c r="Z27" s="3">
        <f>SUM(Daily!Z91,Daily!Z308,Daily!Z525,Daily!Z742,Daily!Z959)</f>
        <v>0</v>
      </c>
      <c r="AA27" s="32">
        <f>SUM(Daily!AA91,Daily!AA308,Daily!AA525,Daily!AA742,Daily!AA959)</f>
        <v>0</v>
      </c>
      <c r="AB27" s="114">
        <f t="shared" si="0"/>
        <v>0</v>
      </c>
      <c r="AC27" s="19">
        <f t="shared" si="0"/>
        <v>30</v>
      </c>
    </row>
    <row r="28" spans="1:29">
      <c r="A28" s="95" t="s">
        <v>37</v>
      </c>
      <c r="B28" s="3">
        <f>SUM(Daily!B92,Daily!B309,Daily!B526,Daily!B743,Daily!B960)</f>
        <v>0</v>
      </c>
      <c r="C28" s="32">
        <f>SUM(Daily!C92,Daily!C309,Daily!C526,Daily!C743,Daily!C960)</f>
        <v>0</v>
      </c>
      <c r="D28" s="3">
        <f>SUM(Daily!D92,Daily!D309,Daily!D526,Daily!D743,Daily!D960)</f>
        <v>0</v>
      </c>
      <c r="E28" s="32">
        <f>SUM(Daily!E92,Daily!E309,Daily!E526,Daily!E743,Daily!E960)</f>
        <v>0</v>
      </c>
      <c r="F28" s="3">
        <f>SUM(Daily!F92,Daily!F309,Daily!F526,Daily!F743,Daily!F960)</f>
        <v>0</v>
      </c>
      <c r="G28" s="32">
        <f>SUM(Daily!G92,Daily!G309,Daily!G526,Daily!G743,Daily!G960)</f>
        <v>0</v>
      </c>
      <c r="H28" s="3">
        <f>SUM(Daily!H92,Daily!H309,Daily!H526,Daily!H743,Daily!H960)</f>
        <v>0</v>
      </c>
      <c r="I28" s="32">
        <f>SUM(Daily!I92,Daily!I309,Daily!I526,Daily!I743,Daily!I960)</f>
        <v>0</v>
      </c>
      <c r="J28" s="3">
        <f>SUM(Daily!J92,Daily!J309,Daily!J526,Daily!J743,Daily!J960)</f>
        <v>0</v>
      </c>
      <c r="K28" s="32">
        <f>SUM(Daily!K92,Daily!K309,Daily!K526,Daily!K743,Daily!K960)</f>
        <v>0</v>
      </c>
      <c r="L28" s="3">
        <f>SUM(Daily!L92,Daily!L309,Daily!L526,Daily!L743,Daily!L960)</f>
        <v>0</v>
      </c>
      <c r="M28" s="32">
        <f>SUM(Daily!M92,Daily!M309,Daily!M526,Daily!M743,Daily!M960)</f>
        <v>0</v>
      </c>
      <c r="N28" s="3">
        <f>SUM(Daily!N92,Daily!N309,Daily!N526,Daily!N743,Daily!N960)</f>
        <v>0</v>
      </c>
      <c r="O28" s="32">
        <f>SUM(Daily!O92,Daily!O309,Daily!O526,Daily!O743,Daily!O960)</f>
        <v>0</v>
      </c>
      <c r="P28" s="3">
        <f>SUM(Daily!P92,Daily!P309,Daily!P526,Daily!P743,Daily!P960)</f>
        <v>0</v>
      </c>
      <c r="Q28" s="32">
        <f>SUM(Daily!Q92,Daily!Q309,Daily!Q526,Daily!Q743,Daily!Q960)</f>
        <v>0</v>
      </c>
      <c r="R28" s="3">
        <f>SUM(Daily!R92,Daily!R309,Daily!R526,Daily!R743,Daily!R960)</f>
        <v>0</v>
      </c>
      <c r="S28" s="32">
        <f>SUM(Daily!S92,Daily!S309,Daily!S526,Daily!S743,Daily!S960)</f>
        <v>0</v>
      </c>
      <c r="T28" s="3">
        <f>SUM(Daily!T92,Daily!T309,Daily!T526,Daily!T743,Daily!T960)</f>
        <v>0</v>
      </c>
      <c r="U28" s="32">
        <f>SUM(Daily!U92,Daily!U309,Daily!U526,Daily!U743,Daily!U960)</f>
        <v>0</v>
      </c>
      <c r="V28" s="3">
        <f>SUM(Daily!V92,Daily!V309,Daily!V526,Daily!V743,Daily!V960)</f>
        <v>0</v>
      </c>
      <c r="W28" s="32">
        <f>SUM(Daily!W92,Daily!W309,Daily!W526,Daily!W743,Daily!W960)</f>
        <v>0</v>
      </c>
      <c r="X28" s="3">
        <f>SUM(Daily!X92,Daily!X309,Daily!X526,Daily!X743,Daily!X960)</f>
        <v>0</v>
      </c>
      <c r="Y28" s="32">
        <f>SUM(Daily!Y92,Daily!Y309,Daily!Y526,Daily!Y743,Daily!Y960)</f>
        <v>0</v>
      </c>
      <c r="Z28" s="3">
        <f>SUM(Daily!Z92,Daily!Z309,Daily!Z526,Daily!Z743,Daily!Z960)</f>
        <v>0</v>
      </c>
      <c r="AA28" s="32">
        <f>SUM(Daily!AA92,Daily!AA309,Daily!AA526,Daily!AA743,Daily!AA960)</f>
        <v>0</v>
      </c>
      <c r="AB28" s="114">
        <f t="shared" si="0"/>
        <v>0</v>
      </c>
      <c r="AC28" s="19">
        <f t="shared" si="0"/>
        <v>0</v>
      </c>
    </row>
    <row r="29" spans="1:29">
      <c r="A29" s="96" t="s">
        <v>38</v>
      </c>
      <c r="B29" s="3">
        <f>SUM(Daily!B93,Daily!B310,Daily!B527,Daily!B744,Daily!B961)</f>
        <v>0</v>
      </c>
      <c r="C29" s="32">
        <f>SUM(Daily!C93,Daily!C310,Daily!C527,Daily!C744,Daily!C961)</f>
        <v>0</v>
      </c>
      <c r="D29" s="3">
        <f>SUM(Daily!D93,Daily!D310,Daily!D527,Daily!D744,Daily!D961)</f>
        <v>0</v>
      </c>
      <c r="E29" s="32">
        <f>SUM(Daily!E93,Daily!E310,Daily!E527,Daily!E744,Daily!E961)</f>
        <v>0</v>
      </c>
      <c r="F29" s="3">
        <f>SUM(Daily!F93,Daily!F310,Daily!F527,Daily!F744,Daily!F961)</f>
        <v>0</v>
      </c>
      <c r="G29" s="32">
        <f>SUM(Daily!G93,Daily!G310,Daily!G527,Daily!G744,Daily!G961)</f>
        <v>0</v>
      </c>
      <c r="H29" s="3">
        <f>SUM(Daily!H93,Daily!H310,Daily!H527,Daily!H744,Daily!H961)</f>
        <v>0</v>
      </c>
      <c r="I29" s="32">
        <f>SUM(Daily!I93,Daily!I310,Daily!I527,Daily!I744,Daily!I961)</f>
        <v>0</v>
      </c>
      <c r="J29" s="3">
        <f>SUM(Daily!J93,Daily!J310,Daily!J527,Daily!J744,Daily!J961)</f>
        <v>0</v>
      </c>
      <c r="K29" s="32">
        <f>SUM(Daily!K93,Daily!K310,Daily!K527,Daily!K744,Daily!K961)</f>
        <v>0</v>
      </c>
      <c r="L29" s="3">
        <f>SUM(Daily!L93,Daily!L310,Daily!L527,Daily!L744,Daily!L961)</f>
        <v>0</v>
      </c>
      <c r="M29" s="32">
        <f>SUM(Daily!M93,Daily!M310,Daily!M527,Daily!M744,Daily!M961)</f>
        <v>0</v>
      </c>
      <c r="N29" s="3">
        <f>SUM(Daily!N93,Daily!N310,Daily!N527,Daily!N744,Daily!N961)</f>
        <v>0</v>
      </c>
      <c r="O29" s="32">
        <f>SUM(Daily!O93,Daily!O310,Daily!O527,Daily!O744,Daily!O961)</f>
        <v>0</v>
      </c>
      <c r="P29" s="3">
        <f>SUM(Daily!P93,Daily!P310,Daily!P527,Daily!P744,Daily!P961)</f>
        <v>0</v>
      </c>
      <c r="Q29" s="32">
        <f>SUM(Daily!Q93,Daily!Q310,Daily!Q527,Daily!Q744,Daily!Q961)</f>
        <v>0</v>
      </c>
      <c r="R29" s="3">
        <f>SUM(Daily!R93,Daily!R310,Daily!R527,Daily!R744,Daily!R961)</f>
        <v>0</v>
      </c>
      <c r="S29" s="32">
        <f>SUM(Daily!S93,Daily!S310,Daily!S527,Daily!S744,Daily!S961)</f>
        <v>0</v>
      </c>
      <c r="T29" s="3">
        <f>SUM(Daily!T93,Daily!T310,Daily!T527,Daily!T744,Daily!T961)</f>
        <v>0</v>
      </c>
      <c r="U29" s="32">
        <f>SUM(Daily!U93,Daily!U310,Daily!U527,Daily!U744,Daily!U961)</f>
        <v>0</v>
      </c>
      <c r="V29" s="3">
        <f>SUM(Daily!V93,Daily!V310,Daily!V527,Daily!V744,Daily!V961)</f>
        <v>0</v>
      </c>
      <c r="W29" s="32">
        <f>SUM(Daily!W93,Daily!W310,Daily!W527,Daily!W744,Daily!W961)</f>
        <v>0</v>
      </c>
      <c r="X29" s="3">
        <f>SUM(Daily!X93,Daily!X310,Daily!X527,Daily!X744,Daily!X961)</f>
        <v>0</v>
      </c>
      <c r="Y29" s="32">
        <f>SUM(Daily!Y93,Daily!Y310,Daily!Y527,Daily!Y744,Daily!Y961)</f>
        <v>0</v>
      </c>
      <c r="Z29" s="3">
        <f>SUM(Daily!Z93,Daily!Z310,Daily!Z527,Daily!Z744,Daily!Z961)</f>
        <v>0</v>
      </c>
      <c r="AA29" s="32">
        <f>SUM(Daily!AA93,Daily!AA310,Daily!AA527,Daily!AA744,Daily!AA961)</f>
        <v>0</v>
      </c>
      <c r="AB29" s="114">
        <f t="shared" si="0"/>
        <v>0</v>
      </c>
      <c r="AC29" s="19">
        <f t="shared" si="0"/>
        <v>0</v>
      </c>
    </row>
    <row r="30" spans="1:29" ht="14" thickBot="1">
      <c r="A30" s="91" t="s">
        <v>39</v>
      </c>
      <c r="B30" s="16">
        <f>SUM(Daily!B94,Daily!B311,Daily!B528,Daily!B745,Daily!B962)</f>
        <v>0</v>
      </c>
      <c r="C30" s="43">
        <f>SUM(Daily!C94,Daily!C311,Daily!C528,Daily!C745,Daily!C962)</f>
        <v>0</v>
      </c>
      <c r="D30" s="16">
        <f>SUM(Daily!D94,Daily!D311,Daily!D528,Daily!D745,Daily!D962)</f>
        <v>0</v>
      </c>
      <c r="E30" s="43">
        <f>SUM(Daily!E94,Daily!E311,Daily!E528,Daily!E745,Daily!E962)</f>
        <v>0</v>
      </c>
      <c r="F30" s="16">
        <f>SUM(Daily!F94,Daily!F311,Daily!F528,Daily!F745,Daily!F962)</f>
        <v>0</v>
      </c>
      <c r="G30" s="43">
        <f>SUM(Daily!G94,Daily!G311,Daily!G528,Daily!G745,Daily!G962)</f>
        <v>0</v>
      </c>
      <c r="H30" s="16">
        <f>SUM(Daily!H94,Daily!H311,Daily!H528,Daily!H745,Daily!H962)</f>
        <v>0</v>
      </c>
      <c r="I30" s="43">
        <f>SUM(Daily!I94,Daily!I311,Daily!I528,Daily!I745,Daily!I962)</f>
        <v>0</v>
      </c>
      <c r="J30" s="16">
        <f>SUM(Daily!J94,Daily!J311,Daily!J528,Daily!J745,Daily!J962)</f>
        <v>0</v>
      </c>
      <c r="K30" s="43">
        <f>SUM(Daily!K94,Daily!K311,Daily!K528,Daily!K745,Daily!K962)</f>
        <v>0</v>
      </c>
      <c r="L30" s="16">
        <f>SUM(Daily!L94,Daily!L311,Daily!L528,Daily!L745,Daily!L962)</f>
        <v>0</v>
      </c>
      <c r="M30" s="43">
        <f>SUM(Daily!M94,Daily!M311,Daily!M528,Daily!M745,Daily!M962)</f>
        <v>0</v>
      </c>
      <c r="N30" s="16">
        <f>SUM(Daily!N94,Daily!N311,Daily!N528,Daily!N745,Daily!N962)</f>
        <v>0</v>
      </c>
      <c r="O30" s="43">
        <f>SUM(Daily!O94,Daily!O311,Daily!O528,Daily!O745,Daily!O962)</f>
        <v>0</v>
      </c>
      <c r="P30" s="16">
        <f>SUM(Daily!P94,Daily!P311,Daily!P528,Daily!P745,Daily!P962)</f>
        <v>0</v>
      </c>
      <c r="Q30" s="43">
        <f>SUM(Daily!Q94,Daily!Q311,Daily!Q528,Daily!Q745,Daily!Q962)</f>
        <v>0</v>
      </c>
      <c r="R30" s="16">
        <f>SUM(Daily!R94,Daily!R311,Daily!R528,Daily!R745,Daily!R962)</f>
        <v>0</v>
      </c>
      <c r="S30" s="43">
        <f>SUM(Daily!S94,Daily!S311,Daily!S528,Daily!S745,Daily!S962)</f>
        <v>0</v>
      </c>
      <c r="T30" s="16">
        <f>SUM(Daily!T94,Daily!T311,Daily!T528,Daily!T745,Daily!T962)</f>
        <v>0</v>
      </c>
      <c r="U30" s="43">
        <f>SUM(Daily!U94,Daily!U311,Daily!U528,Daily!U745,Daily!U962)</f>
        <v>0</v>
      </c>
      <c r="V30" s="16">
        <f>SUM(Daily!V94,Daily!V311,Daily!V528,Daily!V745,Daily!V962)</f>
        <v>0</v>
      </c>
      <c r="W30" s="43">
        <f>SUM(Daily!W94,Daily!W311,Daily!W528,Daily!W745,Daily!W962)</f>
        <v>0</v>
      </c>
      <c r="X30" s="16">
        <f>SUM(Daily!X94,Daily!X311,Daily!X528,Daily!X745,Daily!X962)</f>
        <v>0</v>
      </c>
      <c r="Y30" s="43">
        <f>SUM(Daily!Y94,Daily!Y311,Daily!Y528,Daily!Y745,Daily!Y962)</f>
        <v>0</v>
      </c>
      <c r="Z30" s="16">
        <f>SUM(Daily!Z94,Daily!Z311,Daily!Z528,Daily!Z745,Daily!Z962)</f>
        <v>0</v>
      </c>
      <c r="AA30" s="43">
        <f>SUM(Daily!AA94,Daily!AA311,Daily!AA528,Daily!AA745,Daily!AA962)</f>
        <v>0</v>
      </c>
      <c r="AB30" s="115">
        <f t="shared" si="0"/>
        <v>0</v>
      </c>
      <c r="AC30" s="116">
        <f t="shared" si="0"/>
        <v>0</v>
      </c>
    </row>
    <row r="31" spans="1:29" ht="15" thickTop="1" thickBot="1">
      <c r="A31" s="44" t="s">
        <v>13</v>
      </c>
      <c r="B31" s="54">
        <f>SUM(B7:B30)</f>
        <v>154542</v>
      </c>
      <c r="C31" s="50">
        <f t="shared" ref="C31:AC31" si="1">SUM(C7:C30)</f>
        <v>94276</v>
      </c>
      <c r="D31" s="49">
        <f t="shared" si="1"/>
        <v>52077</v>
      </c>
      <c r="E31" s="55">
        <f t="shared" si="1"/>
        <v>42254</v>
      </c>
      <c r="F31" s="54">
        <f t="shared" si="1"/>
        <v>28862</v>
      </c>
      <c r="G31" s="50">
        <f t="shared" si="1"/>
        <v>15963</v>
      </c>
      <c r="H31" s="49">
        <f t="shared" si="1"/>
        <v>106253</v>
      </c>
      <c r="I31" s="55">
        <f t="shared" si="1"/>
        <v>122053</v>
      </c>
      <c r="J31" s="54">
        <f t="shared" si="1"/>
        <v>10134</v>
      </c>
      <c r="K31" s="50">
        <f t="shared" si="1"/>
        <v>14517</v>
      </c>
      <c r="L31" s="49">
        <f t="shared" si="1"/>
        <v>17936</v>
      </c>
      <c r="M31" s="55">
        <f t="shared" si="1"/>
        <v>44021</v>
      </c>
      <c r="N31" s="54">
        <f t="shared" si="1"/>
        <v>69727</v>
      </c>
      <c r="O31" s="50">
        <f t="shared" si="1"/>
        <v>90411</v>
      </c>
      <c r="P31" s="49">
        <f t="shared" si="1"/>
        <v>40896</v>
      </c>
      <c r="Q31" s="55">
        <f t="shared" si="1"/>
        <v>47248</v>
      </c>
      <c r="R31" s="54">
        <f t="shared" si="1"/>
        <v>68019</v>
      </c>
      <c r="S31" s="50">
        <f t="shared" si="1"/>
        <v>75447</v>
      </c>
      <c r="T31" s="49">
        <f t="shared" si="1"/>
        <v>9849</v>
      </c>
      <c r="U31" s="55">
        <f t="shared" si="1"/>
        <v>13864</v>
      </c>
      <c r="V31" s="54">
        <f t="shared" si="1"/>
        <v>55856</v>
      </c>
      <c r="W31" s="50">
        <f t="shared" si="1"/>
        <v>71795</v>
      </c>
      <c r="X31" s="49">
        <f t="shared" si="1"/>
        <v>41652</v>
      </c>
      <c r="Y31" s="55">
        <f t="shared" si="1"/>
        <v>29144</v>
      </c>
      <c r="Z31" s="54">
        <f t="shared" si="1"/>
        <v>154469</v>
      </c>
      <c r="AA31" s="50">
        <f t="shared" si="1"/>
        <v>148169</v>
      </c>
      <c r="AB31" s="49">
        <f t="shared" si="1"/>
        <v>810272</v>
      </c>
      <c r="AC31" s="50">
        <f t="shared" si="1"/>
        <v>809162</v>
      </c>
    </row>
    <row r="32" spans="1:29" ht="17" thickTop="1">
      <c r="AB32" s="184" t="str">
        <f>IF(AB31='Daily Total'!D48,"Correct","Wrong")</f>
        <v>Correct</v>
      </c>
      <c r="AC32" s="184" t="str">
        <f>IF(AC31='Daily Total'!E48,"Correct","Wrong")</f>
        <v>Correct</v>
      </c>
    </row>
    <row r="35" spans="1:29">
      <c r="A35" s="47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7"/>
      <c r="AC35" s="47"/>
    </row>
    <row r="36" spans="1:29" ht="14" thickBot="1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7"/>
      <c r="AC36" s="47"/>
    </row>
    <row r="37" spans="1:29" ht="15" thickTop="1" thickBot="1">
      <c r="A37" s="320" t="s">
        <v>0</v>
      </c>
      <c r="B37" s="311" t="s">
        <v>1</v>
      </c>
      <c r="C37" s="312"/>
      <c r="D37" s="311" t="s">
        <v>2</v>
      </c>
      <c r="E37" s="312"/>
      <c r="F37" s="311" t="s">
        <v>3</v>
      </c>
      <c r="G37" s="312"/>
      <c r="H37" s="311" t="s">
        <v>4</v>
      </c>
      <c r="I37" s="312"/>
      <c r="J37" s="311" t="s">
        <v>5</v>
      </c>
      <c r="K37" s="312"/>
      <c r="L37" s="311" t="s">
        <v>6</v>
      </c>
      <c r="M37" s="312"/>
      <c r="N37" s="311" t="s">
        <v>7</v>
      </c>
      <c r="O37" s="312"/>
      <c r="P37" s="311" t="s">
        <v>8</v>
      </c>
      <c r="Q37" s="312"/>
      <c r="R37" s="311" t="s">
        <v>9</v>
      </c>
      <c r="S37" s="312"/>
      <c r="T37" s="311" t="s">
        <v>10</v>
      </c>
      <c r="U37" s="312"/>
      <c r="V37" s="311" t="s">
        <v>11</v>
      </c>
      <c r="W37" s="312"/>
      <c r="X37" s="311" t="s">
        <v>12</v>
      </c>
      <c r="Y37" s="312"/>
      <c r="Z37" s="311" t="s">
        <v>40</v>
      </c>
      <c r="AA37" s="312"/>
      <c r="AB37" s="311" t="s">
        <v>47</v>
      </c>
      <c r="AC37" s="312"/>
    </row>
    <row r="38" spans="1:29" ht="15" thickTop="1" thickBot="1">
      <c r="A38" s="321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4" thickTop="1">
      <c r="A39" s="94" t="s">
        <v>16</v>
      </c>
      <c r="B39" s="35">
        <f>+B7/$B$65</f>
        <v>0</v>
      </c>
      <c r="C39" s="42">
        <f t="shared" ref="C39:AA39" si="2">+C7/$B$65</f>
        <v>0</v>
      </c>
      <c r="D39" s="35">
        <f t="shared" si="2"/>
        <v>0</v>
      </c>
      <c r="E39" s="42">
        <f t="shared" si="2"/>
        <v>0</v>
      </c>
      <c r="F39" s="35">
        <f t="shared" si="2"/>
        <v>0</v>
      </c>
      <c r="G39" s="42">
        <f t="shared" si="2"/>
        <v>0</v>
      </c>
      <c r="H39" s="35">
        <f t="shared" si="2"/>
        <v>0</v>
      </c>
      <c r="I39" s="42">
        <f t="shared" si="2"/>
        <v>0</v>
      </c>
      <c r="J39" s="35">
        <f t="shared" si="2"/>
        <v>0</v>
      </c>
      <c r="K39" s="42">
        <f t="shared" si="2"/>
        <v>0</v>
      </c>
      <c r="L39" s="35">
        <f t="shared" si="2"/>
        <v>0</v>
      </c>
      <c r="M39" s="42">
        <f t="shared" si="2"/>
        <v>0</v>
      </c>
      <c r="N39" s="35">
        <f t="shared" si="2"/>
        <v>0</v>
      </c>
      <c r="O39" s="42">
        <f t="shared" si="2"/>
        <v>0</v>
      </c>
      <c r="P39" s="35">
        <f t="shared" si="2"/>
        <v>0</v>
      </c>
      <c r="Q39" s="42">
        <f t="shared" si="2"/>
        <v>0</v>
      </c>
      <c r="R39" s="35">
        <f t="shared" si="2"/>
        <v>0</v>
      </c>
      <c r="S39" s="42">
        <f t="shared" si="2"/>
        <v>0</v>
      </c>
      <c r="T39" s="35">
        <f t="shared" si="2"/>
        <v>0</v>
      </c>
      <c r="U39" s="42">
        <f t="shared" si="2"/>
        <v>0</v>
      </c>
      <c r="V39" s="35">
        <f t="shared" si="2"/>
        <v>0</v>
      </c>
      <c r="W39" s="42">
        <f t="shared" si="2"/>
        <v>0</v>
      </c>
      <c r="X39" s="35">
        <f t="shared" si="2"/>
        <v>0</v>
      </c>
      <c r="Y39" s="42">
        <f t="shared" si="2"/>
        <v>0</v>
      </c>
      <c r="Z39" s="35">
        <f t="shared" si="2"/>
        <v>0</v>
      </c>
      <c r="AA39" s="42">
        <f t="shared" si="2"/>
        <v>0</v>
      </c>
      <c r="AB39" s="112">
        <f>B39+D39+F39+H39+J39+L39+N39+P39+R39+T39+V39+X39+Z39</f>
        <v>0</v>
      </c>
      <c r="AC39" s="113">
        <f>C39+E39+G39+I39+K39+M39+O39+Q39+S39+U39+W39+Y39+AA39</f>
        <v>0</v>
      </c>
    </row>
    <row r="40" spans="1:29">
      <c r="A40" s="95" t="s">
        <v>17</v>
      </c>
      <c r="B40" s="3">
        <f t="shared" ref="B40:AA49" si="3">+B8/$B$65</f>
        <v>165</v>
      </c>
      <c r="C40" s="32">
        <f t="shared" si="3"/>
        <v>0</v>
      </c>
      <c r="D40" s="3">
        <f t="shared" si="3"/>
        <v>58.2</v>
      </c>
      <c r="E40" s="32">
        <f t="shared" si="3"/>
        <v>0.2</v>
      </c>
      <c r="F40" s="3">
        <f t="shared" si="3"/>
        <v>27</v>
      </c>
      <c r="G40" s="32">
        <f t="shared" si="3"/>
        <v>0.2</v>
      </c>
      <c r="H40" s="3">
        <f t="shared" si="3"/>
        <v>101.4</v>
      </c>
      <c r="I40" s="32">
        <f t="shared" si="3"/>
        <v>5.6</v>
      </c>
      <c r="J40" s="3">
        <f t="shared" si="3"/>
        <v>2.2000000000000002</v>
      </c>
      <c r="K40" s="32">
        <f t="shared" si="3"/>
        <v>0.6</v>
      </c>
      <c r="L40" s="3">
        <f t="shared" si="3"/>
        <v>3.2</v>
      </c>
      <c r="M40" s="32">
        <f t="shared" si="3"/>
        <v>2.6</v>
      </c>
      <c r="N40" s="3">
        <f t="shared" si="3"/>
        <v>18.8</v>
      </c>
      <c r="O40" s="32">
        <f t="shared" si="3"/>
        <v>5</v>
      </c>
      <c r="P40" s="3">
        <f t="shared" si="3"/>
        <v>6.8</v>
      </c>
      <c r="Q40" s="32">
        <f t="shared" si="3"/>
        <v>3.4</v>
      </c>
      <c r="R40" s="3">
        <f t="shared" si="3"/>
        <v>6</v>
      </c>
      <c r="S40" s="32">
        <f t="shared" si="3"/>
        <v>4.8</v>
      </c>
      <c r="T40" s="3">
        <f t="shared" si="3"/>
        <v>0.4</v>
      </c>
      <c r="U40" s="32">
        <f t="shared" si="3"/>
        <v>0.2</v>
      </c>
      <c r="V40" s="3">
        <f t="shared" si="3"/>
        <v>1</v>
      </c>
      <c r="W40" s="32">
        <f t="shared" si="3"/>
        <v>0</v>
      </c>
      <c r="X40" s="3">
        <f t="shared" si="3"/>
        <v>0.4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4">
        <f t="shared" ref="AB40:AB56" si="4">B40+D40+F40+H40+J40+L40+N40+P40+R40+T40+V40+X40+Z40</f>
        <v>390.4</v>
      </c>
      <c r="AC40" s="19">
        <f t="shared" ref="AC40:AC62" si="5">C40+E40+G40+I40+K40+M40+O40+Q40+S40+U40+W40+Y40+AA40</f>
        <v>22.599999999999998</v>
      </c>
    </row>
    <row r="41" spans="1:29">
      <c r="A41" s="96" t="s">
        <v>18</v>
      </c>
      <c r="B41" s="3">
        <f t="shared" si="3"/>
        <v>786.6</v>
      </c>
      <c r="C41" s="32">
        <f t="shared" si="3"/>
        <v>3.8</v>
      </c>
      <c r="D41" s="3">
        <f t="shared" si="3"/>
        <v>287.8</v>
      </c>
      <c r="E41" s="32">
        <f t="shared" si="3"/>
        <v>33.6</v>
      </c>
      <c r="F41" s="3">
        <f t="shared" si="3"/>
        <v>124.8</v>
      </c>
      <c r="G41" s="32">
        <f t="shared" si="3"/>
        <v>18.399999999999999</v>
      </c>
      <c r="H41" s="3">
        <f t="shared" si="3"/>
        <v>519.4</v>
      </c>
      <c r="I41" s="32">
        <f t="shared" si="3"/>
        <v>135.80000000000001</v>
      </c>
      <c r="J41" s="3">
        <f t="shared" si="3"/>
        <v>21</v>
      </c>
      <c r="K41" s="32">
        <f t="shared" si="3"/>
        <v>25.8</v>
      </c>
      <c r="L41" s="3">
        <f t="shared" si="3"/>
        <v>27.4</v>
      </c>
      <c r="M41" s="32">
        <f t="shared" si="3"/>
        <v>131.19999999999999</v>
      </c>
      <c r="N41" s="3">
        <f t="shared" si="3"/>
        <v>193.6</v>
      </c>
      <c r="O41" s="32">
        <f t="shared" si="3"/>
        <v>200.4</v>
      </c>
      <c r="P41" s="3">
        <f t="shared" si="3"/>
        <v>108.4</v>
      </c>
      <c r="Q41" s="32">
        <f t="shared" si="3"/>
        <v>101.2</v>
      </c>
      <c r="R41" s="3">
        <f t="shared" si="3"/>
        <v>227.2</v>
      </c>
      <c r="S41" s="32">
        <f t="shared" si="3"/>
        <v>183.8</v>
      </c>
      <c r="T41" s="3">
        <f t="shared" si="3"/>
        <v>35.200000000000003</v>
      </c>
      <c r="U41" s="32">
        <f t="shared" si="3"/>
        <v>85.8</v>
      </c>
      <c r="V41" s="3">
        <f t="shared" si="3"/>
        <v>85.8</v>
      </c>
      <c r="W41" s="32">
        <f t="shared" si="3"/>
        <v>178.8</v>
      </c>
      <c r="X41" s="3">
        <f t="shared" si="3"/>
        <v>144.6</v>
      </c>
      <c r="Y41" s="32">
        <f t="shared" si="3"/>
        <v>141.80000000000001</v>
      </c>
      <c r="Z41" s="3">
        <f t="shared" si="3"/>
        <v>594.20000000000005</v>
      </c>
      <c r="AA41" s="32">
        <f t="shared" si="3"/>
        <v>315</v>
      </c>
      <c r="AB41" s="114">
        <f t="shared" si="4"/>
        <v>3156</v>
      </c>
      <c r="AC41" s="19">
        <f t="shared" si="5"/>
        <v>1555.3999999999999</v>
      </c>
    </row>
    <row r="42" spans="1:29">
      <c r="A42" s="95" t="s">
        <v>19</v>
      </c>
      <c r="B42" s="3">
        <f t="shared" si="3"/>
        <v>1046.4000000000001</v>
      </c>
      <c r="C42" s="32">
        <f t="shared" si="3"/>
        <v>307.60000000000002</v>
      </c>
      <c r="D42" s="3">
        <f t="shared" si="3"/>
        <v>432.4</v>
      </c>
      <c r="E42" s="32">
        <f t="shared" si="3"/>
        <v>219</v>
      </c>
      <c r="F42" s="3">
        <f t="shared" si="3"/>
        <v>199</v>
      </c>
      <c r="G42" s="32">
        <f t="shared" si="3"/>
        <v>132.80000000000001</v>
      </c>
      <c r="H42" s="3">
        <f t="shared" si="3"/>
        <v>646.4</v>
      </c>
      <c r="I42" s="32">
        <f t="shared" si="3"/>
        <v>629.4</v>
      </c>
      <c r="J42" s="3">
        <f t="shared" si="3"/>
        <v>47.2</v>
      </c>
      <c r="K42" s="32">
        <f t="shared" si="3"/>
        <v>83.6</v>
      </c>
      <c r="L42" s="3">
        <f t="shared" si="3"/>
        <v>88</v>
      </c>
      <c r="M42" s="32">
        <f t="shared" si="3"/>
        <v>252.4</v>
      </c>
      <c r="N42" s="3">
        <f t="shared" si="3"/>
        <v>405.2</v>
      </c>
      <c r="O42" s="32">
        <f t="shared" si="3"/>
        <v>492.2</v>
      </c>
      <c r="P42" s="3">
        <f t="shared" si="3"/>
        <v>254.2</v>
      </c>
      <c r="Q42" s="32">
        <f t="shared" si="3"/>
        <v>237.2</v>
      </c>
      <c r="R42" s="3">
        <f t="shared" si="3"/>
        <v>475.6</v>
      </c>
      <c r="S42" s="32">
        <f t="shared" si="3"/>
        <v>448.6</v>
      </c>
      <c r="T42" s="3">
        <f t="shared" si="3"/>
        <v>101.8</v>
      </c>
      <c r="U42" s="32">
        <f t="shared" si="3"/>
        <v>142.19999999999999</v>
      </c>
      <c r="V42" s="3">
        <f t="shared" si="3"/>
        <v>231</v>
      </c>
      <c r="W42" s="32">
        <f t="shared" si="3"/>
        <v>443.4</v>
      </c>
      <c r="X42" s="3">
        <f t="shared" si="3"/>
        <v>347.8</v>
      </c>
      <c r="Y42" s="32">
        <f t="shared" si="3"/>
        <v>253.4</v>
      </c>
      <c r="Z42" s="3">
        <f t="shared" si="3"/>
        <v>1027.5999999999999</v>
      </c>
      <c r="AA42" s="32">
        <f t="shared" si="3"/>
        <v>887</v>
      </c>
      <c r="AB42" s="114">
        <f t="shared" si="4"/>
        <v>5302.6</v>
      </c>
      <c r="AC42" s="19">
        <f t="shared" si="5"/>
        <v>4528.7999999999993</v>
      </c>
    </row>
    <row r="43" spans="1:29">
      <c r="A43" s="96" t="s">
        <v>20</v>
      </c>
      <c r="B43" s="3">
        <f t="shared" si="3"/>
        <v>1408.8</v>
      </c>
      <c r="C43" s="32">
        <f t="shared" si="3"/>
        <v>493.2</v>
      </c>
      <c r="D43" s="3">
        <f t="shared" si="3"/>
        <v>500.8</v>
      </c>
      <c r="E43" s="32">
        <f t="shared" si="3"/>
        <v>362.8</v>
      </c>
      <c r="F43" s="3">
        <f t="shared" si="3"/>
        <v>230.2</v>
      </c>
      <c r="G43" s="32">
        <f t="shared" si="3"/>
        <v>137.6</v>
      </c>
      <c r="H43" s="3">
        <f t="shared" si="3"/>
        <v>779.8</v>
      </c>
      <c r="I43" s="32">
        <f t="shared" si="3"/>
        <v>767.4</v>
      </c>
      <c r="J43" s="3">
        <f t="shared" si="3"/>
        <v>68</v>
      </c>
      <c r="K43" s="32">
        <f t="shared" si="3"/>
        <v>114</v>
      </c>
      <c r="L43" s="3">
        <f t="shared" si="3"/>
        <v>119.2</v>
      </c>
      <c r="M43" s="32">
        <f t="shared" si="3"/>
        <v>363</v>
      </c>
      <c r="N43" s="3">
        <f t="shared" si="3"/>
        <v>581.4</v>
      </c>
      <c r="O43" s="32">
        <f t="shared" si="3"/>
        <v>692.4</v>
      </c>
      <c r="P43" s="3">
        <f t="shared" si="3"/>
        <v>335.2</v>
      </c>
      <c r="Q43" s="32">
        <f t="shared" si="3"/>
        <v>309</v>
      </c>
      <c r="R43" s="3">
        <f t="shared" si="3"/>
        <v>620.20000000000005</v>
      </c>
      <c r="S43" s="32">
        <f t="shared" si="3"/>
        <v>529</v>
      </c>
      <c r="T43" s="3">
        <f t="shared" si="3"/>
        <v>108</v>
      </c>
      <c r="U43" s="32">
        <f t="shared" si="3"/>
        <v>145.19999999999999</v>
      </c>
      <c r="V43" s="3">
        <f t="shared" si="3"/>
        <v>334.8</v>
      </c>
      <c r="W43" s="32">
        <f t="shared" si="3"/>
        <v>484.2</v>
      </c>
      <c r="X43" s="3">
        <f t="shared" si="3"/>
        <v>448.2</v>
      </c>
      <c r="Y43" s="32">
        <f t="shared" si="3"/>
        <v>288.8</v>
      </c>
      <c r="Z43" s="3">
        <f t="shared" si="3"/>
        <v>1374.2</v>
      </c>
      <c r="AA43" s="32">
        <f t="shared" si="3"/>
        <v>1228</v>
      </c>
      <c r="AB43" s="114">
        <f t="shared" si="4"/>
        <v>6908.7999999999993</v>
      </c>
      <c r="AC43" s="19">
        <f t="shared" si="5"/>
        <v>5914.6</v>
      </c>
    </row>
    <row r="44" spans="1:29">
      <c r="A44" s="95" t="s">
        <v>21</v>
      </c>
      <c r="B44" s="3">
        <f t="shared" si="3"/>
        <v>2127.8000000000002</v>
      </c>
      <c r="C44" s="32">
        <f t="shared" si="3"/>
        <v>675.2</v>
      </c>
      <c r="D44" s="3">
        <f t="shared" si="3"/>
        <v>710.4</v>
      </c>
      <c r="E44" s="32">
        <f t="shared" si="3"/>
        <v>485.4</v>
      </c>
      <c r="F44" s="3">
        <f t="shared" si="3"/>
        <v>330</v>
      </c>
      <c r="G44" s="32">
        <f t="shared" si="3"/>
        <v>185</v>
      </c>
      <c r="H44" s="3">
        <f t="shared" si="3"/>
        <v>1049.2</v>
      </c>
      <c r="I44" s="32">
        <f t="shared" si="3"/>
        <v>1100</v>
      </c>
      <c r="J44" s="3">
        <f t="shared" si="3"/>
        <v>97.2</v>
      </c>
      <c r="K44" s="32">
        <f t="shared" si="3"/>
        <v>201</v>
      </c>
      <c r="L44" s="3">
        <f t="shared" si="3"/>
        <v>110.6</v>
      </c>
      <c r="M44" s="32">
        <f t="shared" si="3"/>
        <v>536.79999999999995</v>
      </c>
      <c r="N44" s="3">
        <f t="shared" si="3"/>
        <v>667.4</v>
      </c>
      <c r="O44" s="32">
        <f t="shared" si="3"/>
        <v>1089.5999999999999</v>
      </c>
      <c r="P44" s="3">
        <f t="shared" si="3"/>
        <v>439.6</v>
      </c>
      <c r="Q44" s="32">
        <f t="shared" si="3"/>
        <v>439.4</v>
      </c>
      <c r="R44" s="3">
        <f t="shared" si="3"/>
        <v>862.2</v>
      </c>
      <c r="S44" s="32">
        <f t="shared" si="3"/>
        <v>648.79999999999995</v>
      </c>
      <c r="T44" s="3">
        <f t="shared" si="3"/>
        <v>119.8</v>
      </c>
      <c r="U44" s="32">
        <f t="shared" si="3"/>
        <v>160.80000000000001</v>
      </c>
      <c r="V44" s="3">
        <f t="shared" si="3"/>
        <v>334.6</v>
      </c>
      <c r="W44" s="32">
        <f t="shared" si="3"/>
        <v>779.2</v>
      </c>
      <c r="X44" s="3">
        <f t="shared" si="3"/>
        <v>457.4</v>
      </c>
      <c r="Y44" s="32">
        <f t="shared" si="3"/>
        <v>316</v>
      </c>
      <c r="Z44" s="3">
        <f t="shared" si="3"/>
        <v>1754.6</v>
      </c>
      <c r="AA44" s="32">
        <f t="shared" si="3"/>
        <v>1447.2</v>
      </c>
      <c r="AB44" s="114">
        <f t="shared" si="4"/>
        <v>9060.8000000000011</v>
      </c>
      <c r="AC44" s="19">
        <f t="shared" si="5"/>
        <v>8064.4</v>
      </c>
    </row>
    <row r="45" spans="1:29">
      <c r="A45" s="96" t="s">
        <v>22</v>
      </c>
      <c r="B45" s="3">
        <f t="shared" si="3"/>
        <v>2153</v>
      </c>
      <c r="C45" s="32">
        <f t="shared" si="3"/>
        <v>924.4</v>
      </c>
      <c r="D45" s="3">
        <f t="shared" si="3"/>
        <v>756.6</v>
      </c>
      <c r="E45" s="32">
        <f t="shared" si="3"/>
        <v>452.2</v>
      </c>
      <c r="F45" s="3">
        <f t="shared" si="3"/>
        <v>351.2</v>
      </c>
      <c r="G45" s="32">
        <f t="shared" si="3"/>
        <v>218.2</v>
      </c>
      <c r="H45" s="3">
        <f t="shared" si="3"/>
        <v>1262.5999999999999</v>
      </c>
      <c r="I45" s="32">
        <f t="shared" si="3"/>
        <v>1275.8</v>
      </c>
      <c r="J45" s="3">
        <f t="shared" si="3"/>
        <v>129.6</v>
      </c>
      <c r="K45" s="32">
        <f t="shared" si="3"/>
        <v>331.6</v>
      </c>
      <c r="L45" s="3">
        <f t="shared" si="3"/>
        <v>116.4</v>
      </c>
      <c r="M45" s="32">
        <f t="shared" si="3"/>
        <v>721.6</v>
      </c>
      <c r="N45" s="3">
        <f t="shared" si="3"/>
        <v>799.2</v>
      </c>
      <c r="O45" s="32">
        <f t="shared" si="3"/>
        <v>1389.4</v>
      </c>
      <c r="P45" s="3">
        <f t="shared" si="3"/>
        <v>493.6</v>
      </c>
      <c r="Q45" s="32">
        <f t="shared" si="3"/>
        <v>470</v>
      </c>
      <c r="R45" s="3">
        <f t="shared" si="3"/>
        <v>1045.8</v>
      </c>
      <c r="S45" s="32">
        <f t="shared" si="3"/>
        <v>798.8</v>
      </c>
      <c r="T45" s="3">
        <f t="shared" si="3"/>
        <v>102</v>
      </c>
      <c r="U45" s="32">
        <f t="shared" si="3"/>
        <v>127.6</v>
      </c>
      <c r="V45" s="3">
        <f t="shared" si="3"/>
        <v>338.6</v>
      </c>
      <c r="W45" s="32">
        <f t="shared" si="3"/>
        <v>1243.5999999999999</v>
      </c>
      <c r="X45" s="3">
        <f t="shared" si="3"/>
        <v>477.2</v>
      </c>
      <c r="Y45" s="32">
        <f t="shared" si="3"/>
        <v>370.8</v>
      </c>
      <c r="Z45" s="3">
        <f t="shared" si="3"/>
        <v>1945</v>
      </c>
      <c r="AA45" s="32">
        <f t="shared" si="3"/>
        <v>1699</v>
      </c>
      <c r="AB45" s="114">
        <f t="shared" si="4"/>
        <v>9970.7999999999993</v>
      </c>
      <c r="AC45" s="19">
        <f t="shared" si="5"/>
        <v>10023</v>
      </c>
    </row>
    <row r="46" spans="1:29">
      <c r="A46" s="95" t="s">
        <v>23</v>
      </c>
      <c r="B46" s="3">
        <f t="shared" si="3"/>
        <v>2283.1999999999998</v>
      </c>
      <c r="C46" s="32">
        <f t="shared" si="3"/>
        <v>945.4</v>
      </c>
      <c r="D46" s="3">
        <f t="shared" si="3"/>
        <v>755.8</v>
      </c>
      <c r="E46" s="32">
        <f t="shared" si="3"/>
        <v>416.4</v>
      </c>
      <c r="F46" s="3">
        <f t="shared" si="3"/>
        <v>339.6</v>
      </c>
      <c r="G46" s="32">
        <f t="shared" si="3"/>
        <v>191.8</v>
      </c>
      <c r="H46" s="3">
        <f t="shared" si="3"/>
        <v>1383.8</v>
      </c>
      <c r="I46" s="32">
        <f t="shared" si="3"/>
        <v>1371.2</v>
      </c>
      <c r="J46" s="3">
        <f t="shared" si="3"/>
        <v>104.6</v>
      </c>
      <c r="K46" s="32">
        <f t="shared" si="3"/>
        <v>296</v>
      </c>
      <c r="L46" s="3">
        <f t="shared" si="3"/>
        <v>116</v>
      </c>
      <c r="M46" s="32">
        <f t="shared" si="3"/>
        <v>710.2</v>
      </c>
      <c r="N46" s="3">
        <f t="shared" si="3"/>
        <v>789</v>
      </c>
      <c r="O46" s="32">
        <f t="shared" si="3"/>
        <v>1232.4000000000001</v>
      </c>
      <c r="P46" s="3">
        <f t="shared" si="3"/>
        <v>585</v>
      </c>
      <c r="Q46" s="32">
        <f t="shared" si="3"/>
        <v>504.6</v>
      </c>
      <c r="R46" s="3">
        <f t="shared" si="3"/>
        <v>1026.4000000000001</v>
      </c>
      <c r="S46" s="32">
        <f t="shared" si="3"/>
        <v>767.8</v>
      </c>
      <c r="T46" s="3">
        <f t="shared" si="3"/>
        <v>105.2</v>
      </c>
      <c r="U46" s="32">
        <f t="shared" si="3"/>
        <v>137.6</v>
      </c>
      <c r="V46" s="3">
        <f t="shared" si="3"/>
        <v>360.8</v>
      </c>
      <c r="W46" s="32">
        <f t="shared" si="3"/>
        <v>1231.5999999999999</v>
      </c>
      <c r="X46" s="3">
        <f t="shared" si="3"/>
        <v>469.4</v>
      </c>
      <c r="Y46" s="32">
        <f t="shared" si="3"/>
        <v>332.2</v>
      </c>
      <c r="Z46" s="3">
        <f t="shared" si="3"/>
        <v>2083.8000000000002</v>
      </c>
      <c r="AA46" s="32">
        <f t="shared" si="3"/>
        <v>1768.6</v>
      </c>
      <c r="AB46" s="114">
        <f t="shared" si="4"/>
        <v>10402.599999999999</v>
      </c>
      <c r="AC46" s="19">
        <f t="shared" si="5"/>
        <v>9905.7999999999993</v>
      </c>
    </row>
    <row r="47" spans="1:29">
      <c r="A47" s="96" t="s">
        <v>24</v>
      </c>
      <c r="B47" s="3">
        <f t="shared" si="3"/>
        <v>2413.6</v>
      </c>
      <c r="C47" s="32">
        <f t="shared" si="3"/>
        <v>1206.8</v>
      </c>
      <c r="D47" s="3">
        <f t="shared" si="3"/>
        <v>830</v>
      </c>
      <c r="E47" s="32">
        <f t="shared" si="3"/>
        <v>445</v>
      </c>
      <c r="F47" s="3">
        <f t="shared" si="3"/>
        <v>437.2</v>
      </c>
      <c r="G47" s="32">
        <f t="shared" si="3"/>
        <v>170.4</v>
      </c>
      <c r="H47" s="3">
        <f t="shared" si="3"/>
        <v>1629.2</v>
      </c>
      <c r="I47" s="32">
        <f t="shared" si="3"/>
        <v>1448.6</v>
      </c>
      <c r="J47" s="3">
        <f t="shared" si="3"/>
        <v>123</v>
      </c>
      <c r="K47" s="32">
        <f t="shared" si="3"/>
        <v>274.39999999999998</v>
      </c>
      <c r="L47" s="3">
        <f t="shared" si="3"/>
        <v>151.19999999999999</v>
      </c>
      <c r="M47" s="32">
        <f t="shared" si="3"/>
        <v>826.8</v>
      </c>
      <c r="N47" s="3">
        <f t="shared" si="3"/>
        <v>849.2</v>
      </c>
      <c r="O47" s="32">
        <f t="shared" si="3"/>
        <v>1430.8</v>
      </c>
      <c r="P47" s="3">
        <f t="shared" si="3"/>
        <v>560.20000000000005</v>
      </c>
      <c r="Q47" s="32">
        <f t="shared" si="3"/>
        <v>527.20000000000005</v>
      </c>
      <c r="R47" s="3">
        <f t="shared" si="3"/>
        <v>1134.4000000000001</v>
      </c>
      <c r="S47" s="32">
        <f t="shared" si="3"/>
        <v>888</v>
      </c>
      <c r="T47" s="3">
        <f t="shared" si="3"/>
        <v>105.8</v>
      </c>
      <c r="U47" s="32">
        <f t="shared" si="3"/>
        <v>156.19999999999999</v>
      </c>
      <c r="V47" s="3">
        <f t="shared" si="3"/>
        <v>399.8</v>
      </c>
      <c r="W47" s="32">
        <f t="shared" si="3"/>
        <v>1435.4</v>
      </c>
      <c r="X47" s="3">
        <f t="shared" si="3"/>
        <v>480.8</v>
      </c>
      <c r="Y47" s="32">
        <f t="shared" si="3"/>
        <v>340.2</v>
      </c>
      <c r="Z47" s="3">
        <f t="shared" si="3"/>
        <v>2138.4</v>
      </c>
      <c r="AA47" s="32">
        <f t="shared" si="3"/>
        <v>1908</v>
      </c>
      <c r="AB47" s="114">
        <f t="shared" si="4"/>
        <v>11252.799999999997</v>
      </c>
      <c r="AC47" s="19">
        <f t="shared" si="5"/>
        <v>11057.800000000001</v>
      </c>
    </row>
    <row r="48" spans="1:29">
      <c r="A48" s="95" t="s">
        <v>25</v>
      </c>
      <c r="B48" s="3">
        <f t="shared" si="3"/>
        <v>2223</v>
      </c>
      <c r="C48" s="32">
        <f t="shared" si="3"/>
        <v>1320.8</v>
      </c>
      <c r="D48" s="3">
        <f t="shared" si="3"/>
        <v>810.2</v>
      </c>
      <c r="E48" s="32">
        <f t="shared" si="3"/>
        <v>498.2</v>
      </c>
      <c r="F48" s="3">
        <f t="shared" si="3"/>
        <v>440.6</v>
      </c>
      <c r="G48" s="32">
        <f t="shared" si="3"/>
        <v>181</v>
      </c>
      <c r="H48" s="3">
        <f t="shared" si="3"/>
        <v>1645.4</v>
      </c>
      <c r="I48" s="32">
        <f t="shared" si="3"/>
        <v>1527</v>
      </c>
      <c r="J48" s="3">
        <f t="shared" si="3"/>
        <v>122.8</v>
      </c>
      <c r="K48" s="32">
        <f t="shared" si="3"/>
        <v>207.6</v>
      </c>
      <c r="L48" s="3">
        <f t="shared" si="3"/>
        <v>181</v>
      </c>
      <c r="M48" s="32">
        <f t="shared" si="3"/>
        <v>961.4</v>
      </c>
      <c r="N48" s="3">
        <f t="shared" si="3"/>
        <v>914.2</v>
      </c>
      <c r="O48" s="32">
        <f t="shared" si="3"/>
        <v>1386.4</v>
      </c>
      <c r="P48" s="3">
        <f t="shared" si="3"/>
        <v>642.20000000000005</v>
      </c>
      <c r="Q48" s="32">
        <f t="shared" si="3"/>
        <v>555.4</v>
      </c>
      <c r="R48" s="3">
        <f t="shared" si="3"/>
        <v>1017.2</v>
      </c>
      <c r="S48" s="32">
        <f t="shared" si="3"/>
        <v>852.4</v>
      </c>
      <c r="T48" s="3">
        <f t="shared" si="3"/>
        <v>119.8</v>
      </c>
      <c r="U48" s="32">
        <f t="shared" si="3"/>
        <v>178</v>
      </c>
      <c r="V48" s="3">
        <f t="shared" si="3"/>
        <v>500.4</v>
      </c>
      <c r="W48" s="32">
        <f t="shared" si="3"/>
        <v>1144.2</v>
      </c>
      <c r="X48" s="3">
        <f t="shared" si="3"/>
        <v>555.79999999999995</v>
      </c>
      <c r="Y48" s="32">
        <f t="shared" si="3"/>
        <v>346.2</v>
      </c>
      <c r="Z48" s="3">
        <f t="shared" si="3"/>
        <v>2136.6</v>
      </c>
      <c r="AA48" s="32">
        <f t="shared" si="3"/>
        <v>1851</v>
      </c>
      <c r="AB48" s="114">
        <f t="shared" si="4"/>
        <v>11309.199999999999</v>
      </c>
      <c r="AC48" s="19">
        <f t="shared" si="5"/>
        <v>11009.6</v>
      </c>
    </row>
    <row r="49" spans="1:29">
      <c r="A49" s="96" t="s">
        <v>26</v>
      </c>
      <c r="B49" s="3">
        <f t="shared" si="3"/>
        <v>1917.2</v>
      </c>
      <c r="C49" s="32">
        <f t="shared" si="3"/>
        <v>1395.6</v>
      </c>
      <c r="D49" s="3">
        <f t="shared" si="3"/>
        <v>699.8</v>
      </c>
      <c r="E49" s="32">
        <f t="shared" si="3"/>
        <v>554</v>
      </c>
      <c r="F49" s="3">
        <f t="shared" si="3"/>
        <v>377.4</v>
      </c>
      <c r="G49" s="32">
        <f t="shared" si="3"/>
        <v>183.2</v>
      </c>
      <c r="H49" s="3">
        <f t="shared" si="3"/>
        <v>1606.6</v>
      </c>
      <c r="I49" s="32">
        <f t="shared" si="3"/>
        <v>1631.4</v>
      </c>
      <c r="J49" s="3">
        <f t="shared" si="3"/>
        <v>131</v>
      </c>
      <c r="K49" s="32">
        <f t="shared" si="3"/>
        <v>196</v>
      </c>
      <c r="L49" s="3">
        <f t="shared" si="3"/>
        <v>221.8</v>
      </c>
      <c r="M49" s="32">
        <f t="shared" si="3"/>
        <v>738.4</v>
      </c>
      <c r="N49" s="3">
        <f t="shared" si="3"/>
        <v>978.2</v>
      </c>
      <c r="O49" s="32">
        <f t="shared" si="3"/>
        <v>1251</v>
      </c>
      <c r="P49" s="3">
        <f t="shared" si="3"/>
        <v>668.8</v>
      </c>
      <c r="Q49" s="32">
        <f t="shared" si="3"/>
        <v>597.20000000000005</v>
      </c>
      <c r="R49" s="3">
        <f t="shared" si="3"/>
        <v>985.8</v>
      </c>
      <c r="S49" s="32">
        <f t="shared" si="3"/>
        <v>937</v>
      </c>
      <c r="T49" s="3">
        <f t="shared" si="3"/>
        <v>104</v>
      </c>
      <c r="U49" s="32">
        <f t="shared" si="3"/>
        <v>194.8</v>
      </c>
      <c r="V49" s="3">
        <f t="shared" si="3"/>
        <v>603.79999999999995</v>
      </c>
      <c r="W49" s="32">
        <f>+W17/$B$65</f>
        <v>1073.2</v>
      </c>
      <c r="X49" s="3">
        <f>+X17/$B$65</f>
        <v>538.4</v>
      </c>
      <c r="Y49" s="32">
        <f>+Y17/$B$65</f>
        <v>377</v>
      </c>
      <c r="Z49" s="3">
        <f>+Z17/$B$65</f>
        <v>2080.1999999999998</v>
      </c>
      <c r="AA49" s="32">
        <f>+AA17/$B$65</f>
        <v>2208.4</v>
      </c>
      <c r="AB49" s="114">
        <f t="shared" si="4"/>
        <v>10913</v>
      </c>
      <c r="AC49" s="19">
        <f t="shared" si="5"/>
        <v>11337.199999999999</v>
      </c>
    </row>
    <row r="50" spans="1:29">
      <c r="A50" s="95" t="s">
        <v>27</v>
      </c>
      <c r="B50" s="3">
        <f t="shared" ref="B50:AA59" si="6">+B18/$B$65</f>
        <v>1815.8</v>
      </c>
      <c r="C50" s="32">
        <f t="shared" si="6"/>
        <v>1296.8</v>
      </c>
      <c r="D50" s="3">
        <f t="shared" si="6"/>
        <v>654.20000000000005</v>
      </c>
      <c r="E50" s="32">
        <f t="shared" si="6"/>
        <v>557</v>
      </c>
      <c r="F50" s="3">
        <f t="shared" si="6"/>
        <v>379.2</v>
      </c>
      <c r="G50" s="32">
        <f t="shared" si="6"/>
        <v>191</v>
      </c>
      <c r="H50" s="3">
        <f t="shared" si="6"/>
        <v>1555.4</v>
      </c>
      <c r="I50" s="32">
        <f t="shared" si="6"/>
        <v>1696.8</v>
      </c>
      <c r="J50" s="3">
        <f t="shared" si="6"/>
        <v>124.6</v>
      </c>
      <c r="K50" s="32">
        <f t="shared" si="6"/>
        <v>170</v>
      </c>
      <c r="L50" s="3">
        <f t="shared" si="6"/>
        <v>256.2</v>
      </c>
      <c r="M50" s="32">
        <f t="shared" si="6"/>
        <v>615.6</v>
      </c>
      <c r="N50" s="3">
        <f t="shared" si="6"/>
        <v>950</v>
      </c>
      <c r="O50" s="32">
        <f t="shared" si="6"/>
        <v>1111.5999999999999</v>
      </c>
      <c r="P50" s="3">
        <f t="shared" si="6"/>
        <v>647.79999999999995</v>
      </c>
      <c r="Q50" s="32">
        <f t="shared" si="6"/>
        <v>547.20000000000005</v>
      </c>
      <c r="R50" s="3">
        <f t="shared" si="6"/>
        <v>960.6</v>
      </c>
      <c r="S50" s="32">
        <f t="shared" si="6"/>
        <v>929.4</v>
      </c>
      <c r="T50" s="3">
        <f t="shared" si="6"/>
        <v>143.80000000000001</v>
      </c>
      <c r="U50" s="32">
        <f t="shared" si="6"/>
        <v>149.4</v>
      </c>
      <c r="V50" s="3">
        <f t="shared" si="6"/>
        <v>738.2</v>
      </c>
      <c r="W50" s="32">
        <f t="shared" si="6"/>
        <v>987.8</v>
      </c>
      <c r="X50" s="3">
        <f t="shared" si="6"/>
        <v>556</v>
      </c>
      <c r="Y50" s="32">
        <f t="shared" si="6"/>
        <v>319.2</v>
      </c>
      <c r="Z50" s="3">
        <f t="shared" si="6"/>
        <v>2130.8000000000002</v>
      </c>
      <c r="AA50" s="32">
        <f t="shared" si="6"/>
        <v>2247.6</v>
      </c>
      <c r="AB50" s="114">
        <f t="shared" si="4"/>
        <v>10912.600000000002</v>
      </c>
      <c r="AC50" s="19">
        <f t="shared" si="5"/>
        <v>10819.4</v>
      </c>
    </row>
    <row r="51" spans="1:29">
      <c r="A51" s="96" t="s">
        <v>28</v>
      </c>
      <c r="B51" s="3">
        <f t="shared" si="6"/>
        <v>1780</v>
      </c>
      <c r="C51" s="32">
        <f t="shared" si="6"/>
        <v>1512.4</v>
      </c>
      <c r="D51" s="3">
        <f t="shared" si="6"/>
        <v>635.4</v>
      </c>
      <c r="E51" s="32">
        <f t="shared" si="6"/>
        <v>581.6</v>
      </c>
      <c r="F51" s="3">
        <f t="shared" si="6"/>
        <v>392.8</v>
      </c>
      <c r="G51" s="32">
        <f t="shared" si="6"/>
        <v>186.4</v>
      </c>
      <c r="H51" s="3">
        <f t="shared" si="6"/>
        <v>1515</v>
      </c>
      <c r="I51" s="32">
        <f t="shared" si="6"/>
        <v>1910.2</v>
      </c>
      <c r="J51" s="3">
        <f t="shared" si="6"/>
        <v>134.4</v>
      </c>
      <c r="K51" s="32">
        <f t="shared" si="6"/>
        <v>177.2</v>
      </c>
      <c r="L51" s="3">
        <f t="shared" si="6"/>
        <v>353.2</v>
      </c>
      <c r="M51" s="32">
        <f t="shared" si="6"/>
        <v>546.20000000000005</v>
      </c>
      <c r="N51" s="3">
        <f t="shared" si="6"/>
        <v>1083</v>
      </c>
      <c r="O51" s="32">
        <f t="shared" si="6"/>
        <v>1203</v>
      </c>
      <c r="P51" s="3">
        <f t="shared" si="6"/>
        <v>658.8</v>
      </c>
      <c r="Q51" s="32">
        <f t="shared" si="6"/>
        <v>618</v>
      </c>
      <c r="R51" s="3">
        <f t="shared" si="6"/>
        <v>989.8</v>
      </c>
      <c r="S51" s="32">
        <f t="shared" si="6"/>
        <v>1046.2</v>
      </c>
      <c r="T51" s="3">
        <f t="shared" si="6"/>
        <v>162</v>
      </c>
      <c r="U51" s="32">
        <f t="shared" si="6"/>
        <v>134.19999999999999</v>
      </c>
      <c r="V51" s="3">
        <f t="shared" si="6"/>
        <v>840.8</v>
      </c>
      <c r="W51" s="32">
        <f t="shared" si="6"/>
        <v>892.4</v>
      </c>
      <c r="X51" s="3">
        <f t="shared" si="6"/>
        <v>637.4</v>
      </c>
      <c r="Y51" s="32">
        <f t="shared" si="6"/>
        <v>326</v>
      </c>
      <c r="Z51" s="3">
        <f t="shared" si="6"/>
        <v>2260.8000000000002</v>
      </c>
      <c r="AA51" s="32">
        <f t="shared" si="6"/>
        <v>2018.6</v>
      </c>
      <c r="AB51" s="114">
        <f t="shared" si="4"/>
        <v>11443.400000000001</v>
      </c>
      <c r="AC51" s="19">
        <f t="shared" si="5"/>
        <v>11152.4</v>
      </c>
    </row>
    <row r="52" spans="1:29">
      <c r="A52" s="95" t="s">
        <v>29</v>
      </c>
      <c r="B52" s="3">
        <f t="shared" si="6"/>
        <v>1965.8</v>
      </c>
      <c r="C52" s="32">
        <f t="shared" si="6"/>
        <v>1511.8</v>
      </c>
      <c r="D52" s="3">
        <f t="shared" si="6"/>
        <v>706.2</v>
      </c>
      <c r="E52" s="32">
        <f t="shared" si="6"/>
        <v>628.79999999999995</v>
      </c>
      <c r="F52" s="3">
        <f t="shared" si="6"/>
        <v>448</v>
      </c>
      <c r="G52" s="32">
        <f t="shared" si="6"/>
        <v>233.2</v>
      </c>
      <c r="H52" s="3">
        <f t="shared" si="6"/>
        <v>1559.2</v>
      </c>
      <c r="I52" s="32">
        <f t="shared" si="6"/>
        <v>2032.6</v>
      </c>
      <c r="J52" s="3">
        <f t="shared" si="6"/>
        <v>150.4</v>
      </c>
      <c r="K52" s="32">
        <f t="shared" si="6"/>
        <v>169.6</v>
      </c>
      <c r="L52" s="3">
        <f t="shared" si="6"/>
        <v>331.6</v>
      </c>
      <c r="M52" s="32">
        <f t="shared" si="6"/>
        <v>469.8</v>
      </c>
      <c r="N52" s="3">
        <f t="shared" si="6"/>
        <v>1069.5999999999999</v>
      </c>
      <c r="O52" s="32">
        <f t="shared" si="6"/>
        <v>1128.8</v>
      </c>
      <c r="P52" s="3">
        <f t="shared" si="6"/>
        <v>647.4</v>
      </c>
      <c r="Q52" s="32">
        <f t="shared" si="6"/>
        <v>643.4</v>
      </c>
      <c r="R52" s="3">
        <f t="shared" si="6"/>
        <v>950.6</v>
      </c>
      <c r="S52" s="32">
        <f t="shared" si="6"/>
        <v>1183.8</v>
      </c>
      <c r="T52" s="3">
        <f t="shared" si="6"/>
        <v>165.6</v>
      </c>
      <c r="U52" s="32">
        <f t="shared" si="6"/>
        <v>161.4</v>
      </c>
      <c r="V52" s="3">
        <f t="shared" si="6"/>
        <v>941.2</v>
      </c>
      <c r="W52" s="32">
        <f t="shared" si="6"/>
        <v>895.6</v>
      </c>
      <c r="X52" s="3">
        <f t="shared" si="6"/>
        <v>626.79999999999995</v>
      </c>
      <c r="Y52" s="32">
        <f t="shared" si="6"/>
        <v>377.4</v>
      </c>
      <c r="Z52" s="3">
        <f t="shared" si="6"/>
        <v>2308</v>
      </c>
      <c r="AA52" s="32">
        <f t="shared" si="6"/>
        <v>2165.1999999999998</v>
      </c>
      <c r="AB52" s="114">
        <f t="shared" si="4"/>
        <v>11870.4</v>
      </c>
      <c r="AC52" s="19">
        <f t="shared" si="5"/>
        <v>11601.399999999998</v>
      </c>
    </row>
    <row r="53" spans="1:29">
      <c r="A53" s="96" t="s">
        <v>30</v>
      </c>
      <c r="B53" s="3">
        <f t="shared" si="6"/>
        <v>2097.4</v>
      </c>
      <c r="C53" s="32">
        <f t="shared" si="6"/>
        <v>1543.4</v>
      </c>
      <c r="D53" s="3">
        <f t="shared" si="6"/>
        <v>744.4</v>
      </c>
      <c r="E53" s="32">
        <f t="shared" si="6"/>
        <v>680</v>
      </c>
      <c r="F53" s="3">
        <f t="shared" si="6"/>
        <v>438.6</v>
      </c>
      <c r="G53" s="32">
        <f t="shared" si="6"/>
        <v>213.2</v>
      </c>
      <c r="H53" s="3">
        <f t="shared" si="6"/>
        <v>1598.6</v>
      </c>
      <c r="I53" s="32">
        <f t="shared" si="6"/>
        <v>1878.8</v>
      </c>
      <c r="J53" s="3">
        <f t="shared" si="6"/>
        <v>176.8</v>
      </c>
      <c r="K53" s="32">
        <f t="shared" si="6"/>
        <v>154.80000000000001</v>
      </c>
      <c r="L53" s="3">
        <f t="shared" si="6"/>
        <v>360.6</v>
      </c>
      <c r="M53" s="32">
        <f t="shared" si="6"/>
        <v>508.6</v>
      </c>
      <c r="N53" s="3">
        <f t="shared" si="6"/>
        <v>1013.4</v>
      </c>
      <c r="O53" s="32">
        <f t="shared" si="6"/>
        <v>1274.5999999999999</v>
      </c>
      <c r="P53" s="3">
        <f t="shared" si="6"/>
        <v>555.20000000000005</v>
      </c>
      <c r="Q53" s="32">
        <f t="shared" si="6"/>
        <v>748.8</v>
      </c>
      <c r="R53" s="3">
        <f t="shared" si="6"/>
        <v>879.6</v>
      </c>
      <c r="S53" s="32">
        <f t="shared" si="6"/>
        <v>1179</v>
      </c>
      <c r="T53" s="3">
        <f t="shared" si="6"/>
        <v>160.4</v>
      </c>
      <c r="U53" s="32">
        <f t="shared" si="6"/>
        <v>212.2</v>
      </c>
      <c r="V53" s="3">
        <f t="shared" si="6"/>
        <v>866.6</v>
      </c>
      <c r="W53" s="32">
        <f t="shared" si="6"/>
        <v>940.6</v>
      </c>
      <c r="X53" s="3">
        <f t="shared" si="6"/>
        <v>633.20000000000005</v>
      </c>
      <c r="Y53" s="32">
        <f t="shared" si="6"/>
        <v>378.6</v>
      </c>
      <c r="Z53" s="3">
        <f t="shared" si="6"/>
        <v>2322</v>
      </c>
      <c r="AA53" s="32">
        <f t="shared" si="6"/>
        <v>2165.8000000000002</v>
      </c>
      <c r="AB53" s="114">
        <f t="shared" si="4"/>
        <v>11846.800000000001</v>
      </c>
      <c r="AC53" s="19">
        <f t="shared" si="5"/>
        <v>11878.400000000001</v>
      </c>
    </row>
    <row r="54" spans="1:29">
      <c r="A54" s="95" t="s">
        <v>31</v>
      </c>
      <c r="B54" s="3">
        <f t="shared" si="6"/>
        <v>2126.1999999999998</v>
      </c>
      <c r="C54" s="32">
        <f t="shared" si="6"/>
        <v>1598.2</v>
      </c>
      <c r="D54" s="3">
        <f t="shared" si="6"/>
        <v>666.8</v>
      </c>
      <c r="E54" s="32">
        <f t="shared" si="6"/>
        <v>626.6</v>
      </c>
      <c r="F54" s="3">
        <f t="shared" si="6"/>
        <v>450</v>
      </c>
      <c r="G54" s="32">
        <f t="shared" si="6"/>
        <v>249.4</v>
      </c>
      <c r="H54" s="3">
        <f t="shared" si="6"/>
        <v>1476.2</v>
      </c>
      <c r="I54" s="32">
        <f t="shared" si="6"/>
        <v>1883.8</v>
      </c>
      <c r="J54" s="3">
        <f t="shared" si="6"/>
        <v>166.6</v>
      </c>
      <c r="K54" s="32">
        <f t="shared" si="6"/>
        <v>141</v>
      </c>
      <c r="L54" s="3">
        <f t="shared" si="6"/>
        <v>379.4</v>
      </c>
      <c r="M54" s="32">
        <f t="shared" si="6"/>
        <v>465.8</v>
      </c>
      <c r="N54" s="3">
        <f t="shared" si="6"/>
        <v>1088</v>
      </c>
      <c r="O54" s="32">
        <f t="shared" si="6"/>
        <v>1201.8</v>
      </c>
      <c r="P54" s="3">
        <f t="shared" si="6"/>
        <v>518.4</v>
      </c>
      <c r="Q54" s="32">
        <f t="shared" si="6"/>
        <v>759.2</v>
      </c>
      <c r="R54" s="3">
        <f t="shared" si="6"/>
        <v>743</v>
      </c>
      <c r="S54" s="32">
        <f t="shared" si="6"/>
        <v>1334.8</v>
      </c>
      <c r="T54" s="3">
        <f t="shared" si="6"/>
        <v>148.4</v>
      </c>
      <c r="U54" s="32">
        <f t="shared" si="6"/>
        <v>196.2</v>
      </c>
      <c r="V54" s="3">
        <f t="shared" si="6"/>
        <v>1057</v>
      </c>
      <c r="W54" s="32">
        <f t="shared" si="6"/>
        <v>817.4</v>
      </c>
      <c r="X54" s="3">
        <f t="shared" si="6"/>
        <v>550</v>
      </c>
      <c r="Y54" s="32">
        <f t="shared" si="6"/>
        <v>420</v>
      </c>
      <c r="Z54" s="3">
        <f t="shared" si="6"/>
        <v>2130.8000000000002</v>
      </c>
      <c r="AA54" s="32">
        <f t="shared" si="6"/>
        <v>1963.8</v>
      </c>
      <c r="AB54" s="114">
        <f t="shared" si="4"/>
        <v>11500.8</v>
      </c>
      <c r="AC54" s="19">
        <f t="shared" si="5"/>
        <v>11658</v>
      </c>
    </row>
    <row r="55" spans="1:29">
      <c r="A55" s="96" t="s">
        <v>32</v>
      </c>
      <c r="B55" s="3">
        <f t="shared" si="6"/>
        <v>2191.4</v>
      </c>
      <c r="C55" s="32">
        <f t="shared" si="6"/>
        <v>1359.2</v>
      </c>
      <c r="D55" s="3">
        <f t="shared" si="6"/>
        <v>591.20000000000005</v>
      </c>
      <c r="E55" s="32">
        <f t="shared" si="6"/>
        <v>607</v>
      </c>
      <c r="F55" s="3">
        <f t="shared" si="6"/>
        <v>365</v>
      </c>
      <c r="G55" s="32">
        <f t="shared" si="6"/>
        <v>239.4</v>
      </c>
      <c r="H55" s="3">
        <f t="shared" si="6"/>
        <v>1319.4</v>
      </c>
      <c r="I55" s="32">
        <f t="shared" si="6"/>
        <v>1731.8</v>
      </c>
      <c r="J55" s="3">
        <f t="shared" si="6"/>
        <v>151.4</v>
      </c>
      <c r="K55" s="32">
        <f t="shared" si="6"/>
        <v>124.6</v>
      </c>
      <c r="L55" s="3">
        <f t="shared" si="6"/>
        <v>314.2</v>
      </c>
      <c r="M55" s="32">
        <f t="shared" si="6"/>
        <v>377.6</v>
      </c>
      <c r="N55" s="3">
        <f t="shared" si="6"/>
        <v>996.6</v>
      </c>
      <c r="O55" s="32">
        <f t="shared" si="6"/>
        <v>1115.4000000000001</v>
      </c>
      <c r="P55" s="3">
        <f t="shared" si="6"/>
        <v>430.4</v>
      </c>
      <c r="Q55" s="32">
        <f t="shared" si="6"/>
        <v>850.8</v>
      </c>
      <c r="R55" s="3">
        <f t="shared" si="6"/>
        <v>670</v>
      </c>
      <c r="S55" s="32">
        <f t="shared" si="6"/>
        <v>1279</v>
      </c>
      <c r="T55" s="3">
        <f t="shared" si="6"/>
        <v>106.2</v>
      </c>
      <c r="U55" s="32">
        <f t="shared" si="6"/>
        <v>215.6</v>
      </c>
      <c r="V55" s="3">
        <f t="shared" si="6"/>
        <v>1135.4000000000001</v>
      </c>
      <c r="W55" s="32">
        <f t="shared" si="6"/>
        <v>759.4</v>
      </c>
      <c r="X55" s="3">
        <f t="shared" si="6"/>
        <v>539.20000000000005</v>
      </c>
      <c r="Y55" s="32">
        <f t="shared" si="6"/>
        <v>417.4</v>
      </c>
      <c r="Z55" s="3">
        <f t="shared" si="6"/>
        <v>1932.2</v>
      </c>
      <c r="AA55" s="32">
        <f t="shared" si="6"/>
        <v>2109.8000000000002</v>
      </c>
      <c r="AB55" s="114">
        <f t="shared" si="4"/>
        <v>10742.6</v>
      </c>
      <c r="AC55" s="19">
        <f t="shared" si="5"/>
        <v>11187</v>
      </c>
    </row>
    <row r="56" spans="1:29">
      <c r="A56" s="95" t="s">
        <v>33</v>
      </c>
      <c r="B56" s="3">
        <f t="shared" si="6"/>
        <v>2110</v>
      </c>
      <c r="C56" s="32">
        <f t="shared" si="6"/>
        <v>1111.8</v>
      </c>
      <c r="D56" s="3">
        <f t="shared" si="6"/>
        <v>465</v>
      </c>
      <c r="E56" s="32">
        <f t="shared" si="6"/>
        <v>584.6</v>
      </c>
      <c r="F56" s="3">
        <f t="shared" si="6"/>
        <v>359.8</v>
      </c>
      <c r="G56" s="32">
        <f t="shared" si="6"/>
        <v>199</v>
      </c>
      <c r="H56" s="3">
        <f t="shared" si="6"/>
        <v>1190</v>
      </c>
      <c r="I56" s="32">
        <f t="shared" si="6"/>
        <v>1588</v>
      </c>
      <c r="J56" s="3">
        <f t="shared" si="6"/>
        <v>169.6</v>
      </c>
      <c r="K56" s="32">
        <f t="shared" si="6"/>
        <v>110.2</v>
      </c>
      <c r="L56" s="3">
        <f t="shared" si="6"/>
        <v>278.39999999999998</v>
      </c>
      <c r="M56" s="32">
        <f t="shared" si="6"/>
        <v>364.8</v>
      </c>
      <c r="N56" s="3">
        <f t="shared" si="6"/>
        <v>891.4</v>
      </c>
      <c r="O56" s="32">
        <f t="shared" si="6"/>
        <v>1078</v>
      </c>
      <c r="P56" s="3">
        <f t="shared" si="6"/>
        <v>344</v>
      </c>
      <c r="Q56" s="32">
        <f t="shared" si="6"/>
        <v>825</v>
      </c>
      <c r="R56" s="3">
        <f t="shared" si="6"/>
        <v>560.4</v>
      </c>
      <c r="S56" s="32">
        <f t="shared" si="6"/>
        <v>1176.5999999999999</v>
      </c>
      <c r="T56" s="3">
        <f t="shared" si="6"/>
        <v>91.8</v>
      </c>
      <c r="U56" s="32">
        <f t="shared" si="6"/>
        <v>214.6</v>
      </c>
      <c r="V56" s="3">
        <f t="shared" si="6"/>
        <v>1152.5999999999999</v>
      </c>
      <c r="W56" s="32">
        <f t="shared" si="6"/>
        <v>611.20000000000005</v>
      </c>
      <c r="X56" s="3">
        <f t="shared" si="6"/>
        <v>472.8</v>
      </c>
      <c r="Y56" s="32">
        <f t="shared" si="6"/>
        <v>445.4</v>
      </c>
      <c r="Z56" s="3">
        <f t="shared" si="6"/>
        <v>1604.6</v>
      </c>
      <c r="AA56" s="32">
        <f t="shared" si="6"/>
        <v>1928.6</v>
      </c>
      <c r="AB56" s="114">
        <f t="shared" si="4"/>
        <v>9690.4</v>
      </c>
      <c r="AC56" s="19">
        <f t="shared" si="5"/>
        <v>10237.800000000001</v>
      </c>
    </row>
    <row r="57" spans="1:29">
      <c r="A57" s="96" t="s">
        <v>34</v>
      </c>
      <c r="B57" s="3">
        <f t="shared" si="6"/>
        <v>297.2</v>
      </c>
      <c r="C57" s="32">
        <f t="shared" si="6"/>
        <v>1022.4</v>
      </c>
      <c r="D57" s="3">
        <f t="shared" si="6"/>
        <v>109</v>
      </c>
      <c r="E57" s="32">
        <f t="shared" si="6"/>
        <v>475.6</v>
      </c>
      <c r="F57" s="3">
        <f t="shared" si="6"/>
        <v>81</v>
      </c>
      <c r="G57" s="32">
        <f t="shared" si="6"/>
        <v>188.6</v>
      </c>
      <c r="H57" s="3">
        <f t="shared" si="6"/>
        <v>400.2</v>
      </c>
      <c r="I57" s="32">
        <f t="shared" si="6"/>
        <v>1269.2</v>
      </c>
      <c r="J57" s="3">
        <f t="shared" si="6"/>
        <v>91.6</v>
      </c>
      <c r="K57" s="32">
        <f t="shared" si="6"/>
        <v>88.2</v>
      </c>
      <c r="L57" s="3">
        <f t="shared" si="6"/>
        <v>156.19999999999999</v>
      </c>
      <c r="M57" s="32">
        <f t="shared" si="6"/>
        <v>184.2</v>
      </c>
      <c r="N57" s="3">
        <f t="shared" si="6"/>
        <v>609.6</v>
      </c>
      <c r="O57" s="32">
        <f t="shared" si="6"/>
        <v>705.6</v>
      </c>
      <c r="P57" s="3">
        <f t="shared" si="6"/>
        <v>235.2</v>
      </c>
      <c r="Q57" s="32">
        <f t="shared" si="6"/>
        <v>646.4</v>
      </c>
      <c r="R57" s="3">
        <f t="shared" si="6"/>
        <v>401.8</v>
      </c>
      <c r="S57" s="32">
        <f t="shared" si="6"/>
        <v>852.6</v>
      </c>
      <c r="T57" s="3">
        <f t="shared" si="6"/>
        <v>80.599999999999994</v>
      </c>
      <c r="U57" s="32">
        <f t="shared" si="6"/>
        <v>152.6</v>
      </c>
      <c r="V57" s="3">
        <f t="shared" si="6"/>
        <v>1228.8</v>
      </c>
      <c r="W57" s="32">
        <f t="shared" si="6"/>
        <v>421.4</v>
      </c>
      <c r="X57" s="3">
        <f t="shared" si="6"/>
        <v>362.4</v>
      </c>
      <c r="Y57" s="32">
        <f t="shared" si="6"/>
        <v>363.4</v>
      </c>
      <c r="Z57" s="3">
        <f t="shared" si="6"/>
        <v>1057.2</v>
      </c>
      <c r="AA57" s="32">
        <f t="shared" si="6"/>
        <v>1597.4</v>
      </c>
      <c r="AB57" s="114">
        <f t="shared" ref="AB57:AB62" si="7">B57+D57+F57+H57+J57+L57+N57+P57+R57+T57+V57+X57+Z57</f>
        <v>5110.8</v>
      </c>
      <c r="AC57" s="19">
        <f t="shared" si="5"/>
        <v>7967.6</v>
      </c>
    </row>
    <row r="58" spans="1:29">
      <c r="A58" s="95" t="s">
        <v>35</v>
      </c>
      <c r="B58" s="3">
        <f t="shared" si="6"/>
        <v>0</v>
      </c>
      <c r="C58" s="32">
        <f t="shared" si="6"/>
        <v>624.4</v>
      </c>
      <c r="D58" s="3">
        <f t="shared" si="6"/>
        <v>1.2</v>
      </c>
      <c r="E58" s="32">
        <f t="shared" si="6"/>
        <v>240.8</v>
      </c>
      <c r="F58" s="3">
        <f t="shared" si="6"/>
        <v>1</v>
      </c>
      <c r="G58" s="32">
        <f t="shared" si="6"/>
        <v>73.8</v>
      </c>
      <c r="H58" s="3">
        <f t="shared" si="6"/>
        <v>12.8</v>
      </c>
      <c r="I58" s="32">
        <f t="shared" si="6"/>
        <v>527.20000000000005</v>
      </c>
      <c r="J58" s="3">
        <f t="shared" si="6"/>
        <v>14.8</v>
      </c>
      <c r="K58" s="32">
        <f t="shared" si="6"/>
        <v>37.200000000000003</v>
      </c>
      <c r="L58" s="3">
        <f t="shared" si="6"/>
        <v>22.6</v>
      </c>
      <c r="M58" s="32">
        <f t="shared" si="6"/>
        <v>25.2</v>
      </c>
      <c r="N58" s="3">
        <f t="shared" si="6"/>
        <v>47.6</v>
      </c>
      <c r="O58" s="32">
        <f t="shared" si="6"/>
        <v>93.8</v>
      </c>
      <c r="P58" s="3">
        <f t="shared" si="6"/>
        <v>48</v>
      </c>
      <c r="Q58" s="32">
        <f t="shared" si="6"/>
        <v>66.2</v>
      </c>
      <c r="R58" s="3">
        <f t="shared" si="6"/>
        <v>47.2</v>
      </c>
      <c r="S58" s="32">
        <f t="shared" si="6"/>
        <v>49</v>
      </c>
      <c r="T58" s="3">
        <f t="shared" si="6"/>
        <v>9</v>
      </c>
      <c r="U58" s="32">
        <f t="shared" si="6"/>
        <v>8.1999999999999993</v>
      </c>
      <c r="V58" s="3">
        <f t="shared" si="6"/>
        <v>20</v>
      </c>
      <c r="W58" s="32">
        <f t="shared" si="6"/>
        <v>19.600000000000001</v>
      </c>
      <c r="X58" s="3">
        <f t="shared" si="6"/>
        <v>32.6</v>
      </c>
      <c r="Y58" s="32">
        <f t="shared" si="6"/>
        <v>15</v>
      </c>
      <c r="Z58" s="3">
        <f t="shared" si="6"/>
        <v>12.8</v>
      </c>
      <c r="AA58" s="32">
        <f t="shared" si="6"/>
        <v>124.8</v>
      </c>
      <c r="AB58" s="114">
        <f t="shared" si="7"/>
        <v>269.60000000000002</v>
      </c>
      <c r="AC58" s="19">
        <f t="shared" si="5"/>
        <v>1905.2</v>
      </c>
    </row>
    <row r="59" spans="1:29">
      <c r="A59" s="96" t="s">
        <v>36</v>
      </c>
      <c r="B59" s="3">
        <f t="shared" si="6"/>
        <v>0</v>
      </c>
      <c r="C59" s="32">
        <f t="shared" si="6"/>
        <v>2</v>
      </c>
      <c r="D59" s="3">
        <f t="shared" si="6"/>
        <v>0</v>
      </c>
      <c r="E59" s="32">
        <f t="shared" si="6"/>
        <v>2</v>
      </c>
      <c r="F59" s="3">
        <f t="shared" si="6"/>
        <v>0</v>
      </c>
      <c r="G59" s="32">
        <f t="shared" si="6"/>
        <v>0</v>
      </c>
      <c r="H59" s="3">
        <f t="shared" si="6"/>
        <v>0</v>
      </c>
      <c r="I59" s="32">
        <f t="shared" si="6"/>
        <v>0</v>
      </c>
      <c r="J59" s="3">
        <f t="shared" si="6"/>
        <v>0</v>
      </c>
      <c r="K59" s="32">
        <f t="shared" si="6"/>
        <v>0</v>
      </c>
      <c r="L59" s="3">
        <f t="shared" si="6"/>
        <v>0</v>
      </c>
      <c r="M59" s="32">
        <f t="shared" si="6"/>
        <v>2</v>
      </c>
      <c r="N59" s="3">
        <f t="shared" si="6"/>
        <v>0</v>
      </c>
      <c r="O59" s="32">
        <f t="shared" si="6"/>
        <v>0</v>
      </c>
      <c r="P59" s="3">
        <f t="shared" si="6"/>
        <v>0</v>
      </c>
      <c r="Q59" s="32">
        <f t="shared" si="6"/>
        <v>0</v>
      </c>
      <c r="R59" s="3">
        <f t="shared" si="6"/>
        <v>0</v>
      </c>
      <c r="S59" s="32">
        <f t="shared" si="6"/>
        <v>0</v>
      </c>
      <c r="T59" s="3">
        <f t="shared" si="6"/>
        <v>0</v>
      </c>
      <c r="U59" s="32">
        <f t="shared" si="6"/>
        <v>0</v>
      </c>
      <c r="V59" s="3">
        <f t="shared" si="6"/>
        <v>0</v>
      </c>
      <c r="W59" s="32">
        <f>+W27/$B$65</f>
        <v>0</v>
      </c>
      <c r="X59" s="3">
        <f>+X27/$B$65</f>
        <v>0</v>
      </c>
      <c r="Y59" s="32">
        <f>+Y27/$B$65</f>
        <v>0</v>
      </c>
      <c r="Z59" s="3">
        <f>+Z27/$B$65</f>
        <v>0</v>
      </c>
      <c r="AA59" s="32">
        <f>+AA27/$B$65</f>
        <v>0</v>
      </c>
      <c r="AB59" s="114">
        <f t="shared" si="7"/>
        <v>0</v>
      </c>
      <c r="AC59" s="19">
        <f t="shared" si="5"/>
        <v>6</v>
      </c>
    </row>
    <row r="60" spans="1:29">
      <c r="A60" s="95" t="s">
        <v>37</v>
      </c>
      <c r="B60" s="3">
        <f t="shared" ref="B60:AA62" si="8">B28/5</f>
        <v>0</v>
      </c>
      <c r="C60" s="32">
        <f t="shared" si="8"/>
        <v>0</v>
      </c>
      <c r="D60" s="3">
        <f t="shared" si="8"/>
        <v>0</v>
      </c>
      <c r="E60" s="32">
        <f t="shared" si="8"/>
        <v>0</v>
      </c>
      <c r="F60" s="3">
        <f t="shared" si="8"/>
        <v>0</v>
      </c>
      <c r="G60" s="32">
        <f t="shared" si="8"/>
        <v>0</v>
      </c>
      <c r="H60" s="3">
        <f t="shared" si="8"/>
        <v>0</v>
      </c>
      <c r="I60" s="32">
        <f t="shared" si="8"/>
        <v>0</v>
      </c>
      <c r="J60" s="3">
        <f t="shared" si="8"/>
        <v>0</v>
      </c>
      <c r="K60" s="32">
        <f t="shared" si="8"/>
        <v>0</v>
      </c>
      <c r="L60" s="3">
        <f t="shared" si="8"/>
        <v>0</v>
      </c>
      <c r="M60" s="32">
        <f t="shared" si="8"/>
        <v>0</v>
      </c>
      <c r="N60" s="3">
        <f t="shared" si="8"/>
        <v>0</v>
      </c>
      <c r="O60" s="32">
        <f t="shared" si="8"/>
        <v>0</v>
      </c>
      <c r="P60" s="3">
        <f t="shared" si="8"/>
        <v>0</v>
      </c>
      <c r="Q60" s="32">
        <f t="shared" si="8"/>
        <v>0</v>
      </c>
      <c r="R60" s="3">
        <f t="shared" si="8"/>
        <v>0</v>
      </c>
      <c r="S60" s="32">
        <f t="shared" si="8"/>
        <v>0</v>
      </c>
      <c r="T60" s="3">
        <f t="shared" si="8"/>
        <v>0</v>
      </c>
      <c r="U60" s="32">
        <f t="shared" si="8"/>
        <v>0</v>
      </c>
      <c r="V60" s="3">
        <f t="shared" si="8"/>
        <v>0</v>
      </c>
      <c r="W60" s="32">
        <f t="shared" si="8"/>
        <v>0</v>
      </c>
      <c r="X60" s="3">
        <f t="shared" si="8"/>
        <v>0</v>
      </c>
      <c r="Y60" s="32">
        <f t="shared" si="8"/>
        <v>0</v>
      </c>
      <c r="Z60" s="3">
        <f t="shared" si="8"/>
        <v>0</v>
      </c>
      <c r="AA60" s="32">
        <f t="shared" si="8"/>
        <v>0</v>
      </c>
      <c r="AB60" s="114">
        <f t="shared" si="7"/>
        <v>0</v>
      </c>
      <c r="AC60" s="19">
        <f t="shared" si="5"/>
        <v>0</v>
      </c>
    </row>
    <row r="61" spans="1:29">
      <c r="A61" s="96" t="s">
        <v>38</v>
      </c>
      <c r="B61" s="3">
        <f t="shared" si="8"/>
        <v>0</v>
      </c>
      <c r="C61" s="32">
        <f t="shared" si="8"/>
        <v>0</v>
      </c>
      <c r="D61" s="3">
        <f t="shared" si="8"/>
        <v>0</v>
      </c>
      <c r="E61" s="32">
        <f t="shared" si="8"/>
        <v>0</v>
      </c>
      <c r="F61" s="3">
        <f t="shared" si="8"/>
        <v>0</v>
      </c>
      <c r="G61" s="32">
        <f t="shared" si="8"/>
        <v>0</v>
      </c>
      <c r="H61" s="3">
        <f t="shared" si="8"/>
        <v>0</v>
      </c>
      <c r="I61" s="32">
        <f t="shared" si="8"/>
        <v>0</v>
      </c>
      <c r="J61" s="3">
        <f t="shared" si="8"/>
        <v>0</v>
      </c>
      <c r="K61" s="32">
        <f t="shared" si="8"/>
        <v>0</v>
      </c>
      <c r="L61" s="3">
        <f t="shared" si="8"/>
        <v>0</v>
      </c>
      <c r="M61" s="32">
        <f t="shared" si="8"/>
        <v>0</v>
      </c>
      <c r="N61" s="3">
        <f t="shared" si="8"/>
        <v>0</v>
      </c>
      <c r="O61" s="32">
        <f t="shared" si="8"/>
        <v>0</v>
      </c>
      <c r="P61" s="3">
        <f t="shared" si="8"/>
        <v>0</v>
      </c>
      <c r="Q61" s="32">
        <f t="shared" si="8"/>
        <v>0</v>
      </c>
      <c r="R61" s="3">
        <f t="shared" si="8"/>
        <v>0</v>
      </c>
      <c r="S61" s="32">
        <f t="shared" si="8"/>
        <v>0</v>
      </c>
      <c r="T61" s="3">
        <f t="shared" si="8"/>
        <v>0</v>
      </c>
      <c r="U61" s="32">
        <f t="shared" si="8"/>
        <v>0</v>
      </c>
      <c r="V61" s="3">
        <f t="shared" si="8"/>
        <v>0</v>
      </c>
      <c r="W61" s="32">
        <f t="shared" si="8"/>
        <v>0</v>
      </c>
      <c r="X61" s="3">
        <f t="shared" si="8"/>
        <v>0</v>
      </c>
      <c r="Y61" s="32">
        <f t="shared" si="8"/>
        <v>0</v>
      </c>
      <c r="Z61" s="3">
        <f t="shared" si="8"/>
        <v>0</v>
      </c>
      <c r="AA61" s="32">
        <f t="shared" si="8"/>
        <v>0</v>
      </c>
      <c r="AB61" s="114">
        <f t="shared" si="7"/>
        <v>0</v>
      </c>
      <c r="AC61" s="19">
        <f t="shared" si="5"/>
        <v>0</v>
      </c>
    </row>
    <row r="62" spans="1:29" ht="14" thickBot="1">
      <c r="A62" s="91" t="s">
        <v>39</v>
      </c>
      <c r="B62" s="16">
        <f t="shared" si="8"/>
        <v>0</v>
      </c>
      <c r="C62" s="43">
        <f t="shared" si="8"/>
        <v>0</v>
      </c>
      <c r="D62" s="16">
        <f t="shared" si="8"/>
        <v>0</v>
      </c>
      <c r="E62" s="43">
        <f t="shared" si="8"/>
        <v>0</v>
      </c>
      <c r="F62" s="16">
        <f t="shared" si="8"/>
        <v>0</v>
      </c>
      <c r="G62" s="43">
        <f t="shared" si="8"/>
        <v>0</v>
      </c>
      <c r="H62" s="16">
        <f t="shared" si="8"/>
        <v>0</v>
      </c>
      <c r="I62" s="43">
        <f t="shared" si="8"/>
        <v>0</v>
      </c>
      <c r="J62" s="16">
        <f t="shared" si="8"/>
        <v>0</v>
      </c>
      <c r="K62" s="43">
        <f t="shared" si="8"/>
        <v>0</v>
      </c>
      <c r="L62" s="16">
        <f t="shared" si="8"/>
        <v>0</v>
      </c>
      <c r="M62" s="43">
        <f t="shared" si="8"/>
        <v>0</v>
      </c>
      <c r="N62" s="16">
        <f t="shared" si="8"/>
        <v>0</v>
      </c>
      <c r="O62" s="43">
        <f t="shared" si="8"/>
        <v>0</v>
      </c>
      <c r="P62" s="16">
        <f t="shared" si="8"/>
        <v>0</v>
      </c>
      <c r="Q62" s="43">
        <f t="shared" si="8"/>
        <v>0</v>
      </c>
      <c r="R62" s="16">
        <f t="shared" si="8"/>
        <v>0</v>
      </c>
      <c r="S62" s="43">
        <f t="shared" si="8"/>
        <v>0</v>
      </c>
      <c r="T62" s="16">
        <f t="shared" si="8"/>
        <v>0</v>
      </c>
      <c r="U62" s="43">
        <f t="shared" si="8"/>
        <v>0</v>
      </c>
      <c r="V62" s="16">
        <f t="shared" si="8"/>
        <v>0</v>
      </c>
      <c r="W62" s="43">
        <f t="shared" si="8"/>
        <v>0</v>
      </c>
      <c r="X62" s="16">
        <f t="shared" si="8"/>
        <v>0</v>
      </c>
      <c r="Y62" s="43">
        <f t="shared" si="8"/>
        <v>0</v>
      </c>
      <c r="Z62" s="16">
        <f t="shared" si="8"/>
        <v>0</v>
      </c>
      <c r="AA62" s="43">
        <f t="shared" si="8"/>
        <v>0</v>
      </c>
      <c r="AB62" s="115">
        <f t="shared" si="7"/>
        <v>0</v>
      </c>
      <c r="AC62" s="116">
        <f t="shared" si="5"/>
        <v>0</v>
      </c>
    </row>
    <row r="63" spans="1:29" s="93" customFormat="1" ht="15" thickTop="1" thickBot="1">
      <c r="A63" s="9" t="s">
        <v>47</v>
      </c>
      <c r="B63" s="54">
        <f>SUM(B39:B62)</f>
        <v>30908.400000000001</v>
      </c>
      <c r="C63" s="50">
        <f t="shared" ref="C63:AA63" si="9">SUM(C39:C62)</f>
        <v>18855.200000000004</v>
      </c>
      <c r="D63" s="49">
        <f t="shared" si="9"/>
        <v>10415.4</v>
      </c>
      <c r="E63" s="55">
        <f t="shared" si="9"/>
        <v>8450.7999999999993</v>
      </c>
      <c r="F63" s="54">
        <f t="shared" si="9"/>
        <v>5772.4000000000005</v>
      </c>
      <c r="G63" s="50">
        <f t="shared" si="9"/>
        <v>3192.6000000000004</v>
      </c>
      <c r="H63" s="49">
        <f t="shared" si="9"/>
        <v>21250.600000000002</v>
      </c>
      <c r="I63" s="55">
        <f t="shared" si="9"/>
        <v>24410.6</v>
      </c>
      <c r="J63" s="54">
        <f t="shared" si="9"/>
        <v>2026.8</v>
      </c>
      <c r="K63" s="50">
        <f t="shared" si="9"/>
        <v>2903.3999999999992</v>
      </c>
      <c r="L63" s="49">
        <f t="shared" si="9"/>
        <v>3587.2</v>
      </c>
      <c r="M63" s="55">
        <f t="shared" si="9"/>
        <v>8804.2000000000007</v>
      </c>
      <c r="N63" s="54">
        <f t="shared" si="9"/>
        <v>13945.400000000001</v>
      </c>
      <c r="O63" s="50">
        <f t="shared" si="9"/>
        <v>18082.199999999997</v>
      </c>
      <c r="P63" s="49">
        <f t="shared" si="9"/>
        <v>8179.1999999999989</v>
      </c>
      <c r="Q63" s="55">
        <f t="shared" si="9"/>
        <v>9449.6</v>
      </c>
      <c r="R63" s="54">
        <f t="shared" si="9"/>
        <v>13603.8</v>
      </c>
      <c r="S63" s="50">
        <f t="shared" si="9"/>
        <v>15089.4</v>
      </c>
      <c r="T63" s="49">
        <f t="shared" si="9"/>
        <v>1969.8</v>
      </c>
      <c r="U63" s="55">
        <f t="shared" si="9"/>
        <v>2772.7999999999997</v>
      </c>
      <c r="V63" s="54">
        <f t="shared" si="9"/>
        <v>11171.2</v>
      </c>
      <c r="W63" s="50">
        <f t="shared" si="9"/>
        <v>14358.999999999998</v>
      </c>
      <c r="X63" s="49">
        <f t="shared" si="9"/>
        <v>8330.4</v>
      </c>
      <c r="Y63" s="55">
        <f t="shared" si="9"/>
        <v>5828.7999999999993</v>
      </c>
      <c r="Z63" s="54">
        <f t="shared" si="9"/>
        <v>30893.8</v>
      </c>
      <c r="AA63" s="50">
        <f t="shared" si="9"/>
        <v>29633.799999999996</v>
      </c>
      <c r="AB63" s="49">
        <f>SUM(AB39:AB62)</f>
        <v>162054.39999999999</v>
      </c>
      <c r="AC63" s="50">
        <f>SUM(AC39:AC62)</f>
        <v>161832.4</v>
      </c>
    </row>
    <row r="64" spans="1:29" ht="17" thickTop="1">
      <c r="AB64" s="184" t="str">
        <f>IF(AB63='Daily Total'!D49,"Correct","Wrong")</f>
        <v>Correct</v>
      </c>
      <c r="AC64" s="184" t="str">
        <f>IF(AC63='Daily Total'!E49,"Correct","Wrong")</f>
        <v>Correct</v>
      </c>
    </row>
    <row r="65" spans="1:31">
      <c r="A65" t="s">
        <v>85</v>
      </c>
      <c r="B65">
        <f>COUNTIF('Daily Total'!$G$7:$G$37,3)</f>
        <v>5</v>
      </c>
    </row>
    <row r="67" spans="1:31" s="8" customFormat="1">
      <c r="A67" s="47" t="s">
        <v>53</v>
      </c>
      <c r="B67" s="18"/>
      <c r="C67" s="18"/>
      <c r="AB67" s="47"/>
      <c r="AC67" s="47"/>
    </row>
    <row r="68" spans="1:31" s="8" customFormat="1" ht="14" thickBot="1">
      <c r="A68" s="47"/>
      <c r="B68" s="18"/>
      <c r="C68" s="18"/>
      <c r="AB68" s="47"/>
      <c r="AC68" s="47"/>
    </row>
    <row r="69" spans="1:31" s="8" customFormat="1" ht="15" thickTop="1" thickBot="1">
      <c r="A69" s="320" t="s">
        <v>0</v>
      </c>
      <c r="B69" s="311" t="s">
        <v>1</v>
      </c>
      <c r="C69" s="312"/>
      <c r="D69" s="311" t="s">
        <v>2</v>
      </c>
      <c r="E69" s="312"/>
      <c r="F69" s="311" t="s">
        <v>3</v>
      </c>
      <c r="G69" s="312"/>
      <c r="H69" s="311" t="s">
        <v>4</v>
      </c>
      <c r="I69" s="312"/>
      <c r="J69" s="311" t="s">
        <v>5</v>
      </c>
      <c r="K69" s="312"/>
      <c r="L69" s="311" t="s">
        <v>6</v>
      </c>
      <c r="M69" s="312"/>
      <c r="N69" s="311" t="s">
        <v>7</v>
      </c>
      <c r="O69" s="312"/>
      <c r="P69" s="311" t="s">
        <v>8</v>
      </c>
      <c r="Q69" s="312"/>
      <c r="R69" s="311" t="s">
        <v>9</v>
      </c>
      <c r="S69" s="312"/>
      <c r="T69" s="311" t="s">
        <v>10</v>
      </c>
      <c r="U69" s="312"/>
      <c r="V69" s="311" t="s">
        <v>11</v>
      </c>
      <c r="W69" s="312"/>
      <c r="X69" s="311" t="s">
        <v>12</v>
      </c>
      <c r="Y69" s="312"/>
      <c r="Z69" s="311" t="s">
        <v>40</v>
      </c>
      <c r="AA69" s="312"/>
      <c r="AB69" s="311" t="s">
        <v>51</v>
      </c>
      <c r="AC69" s="312"/>
    </row>
    <row r="70" spans="1:31" s="71" customFormat="1" ht="15" thickTop="1" thickBot="1">
      <c r="A70" s="321"/>
      <c r="B70" s="65" t="s">
        <v>14</v>
      </c>
      <c r="C70" s="66" t="s">
        <v>15</v>
      </c>
      <c r="D70" s="67" t="s">
        <v>14</v>
      </c>
      <c r="E70" s="68" t="s">
        <v>15</v>
      </c>
      <c r="F70" s="69" t="s">
        <v>14</v>
      </c>
      <c r="G70" s="66" t="s">
        <v>15</v>
      </c>
      <c r="H70" s="67" t="s">
        <v>14</v>
      </c>
      <c r="I70" s="68" t="s">
        <v>15</v>
      </c>
      <c r="J70" s="69" t="s">
        <v>14</v>
      </c>
      <c r="K70" s="66" t="s">
        <v>15</v>
      </c>
      <c r="L70" s="67" t="s">
        <v>14</v>
      </c>
      <c r="M70" s="69" t="s">
        <v>15</v>
      </c>
      <c r="N70" s="65" t="s">
        <v>14</v>
      </c>
      <c r="O70" s="70" t="s">
        <v>15</v>
      </c>
      <c r="P70" s="69" t="s">
        <v>14</v>
      </c>
      <c r="Q70" s="66" t="s">
        <v>15</v>
      </c>
      <c r="R70" s="67" t="s">
        <v>14</v>
      </c>
      <c r="S70" s="68" t="s">
        <v>15</v>
      </c>
      <c r="T70" s="69" t="s">
        <v>14</v>
      </c>
      <c r="U70" s="66" t="s">
        <v>15</v>
      </c>
      <c r="V70" s="67" t="s">
        <v>14</v>
      </c>
      <c r="W70" s="68" t="s">
        <v>15</v>
      </c>
      <c r="X70" s="69" t="s">
        <v>14</v>
      </c>
      <c r="Y70" s="66" t="s">
        <v>15</v>
      </c>
      <c r="Z70" s="67" t="s">
        <v>14</v>
      </c>
      <c r="AA70" s="69" t="s">
        <v>15</v>
      </c>
      <c r="AB70" s="65" t="s">
        <v>14</v>
      </c>
      <c r="AC70" s="70" t="s">
        <v>15</v>
      </c>
    </row>
    <row r="71" spans="1:31" s="8" customFormat="1" ht="14" thickTop="1">
      <c r="A71" s="90" t="s">
        <v>16</v>
      </c>
      <c r="B71" s="63">
        <f>B7/B31</f>
        <v>0</v>
      </c>
      <c r="C71" s="64">
        <f t="shared" ref="C71:AC71" si="10">C7/C31</f>
        <v>0</v>
      </c>
      <c r="D71" s="63">
        <f t="shared" si="10"/>
        <v>0</v>
      </c>
      <c r="E71" s="64">
        <f t="shared" si="10"/>
        <v>0</v>
      </c>
      <c r="F71" s="63">
        <f t="shared" si="10"/>
        <v>0</v>
      </c>
      <c r="G71" s="64">
        <f t="shared" si="10"/>
        <v>0</v>
      </c>
      <c r="H71" s="63">
        <f t="shared" si="10"/>
        <v>0</v>
      </c>
      <c r="I71" s="64">
        <f t="shared" si="10"/>
        <v>0</v>
      </c>
      <c r="J71" s="63">
        <f t="shared" si="10"/>
        <v>0</v>
      </c>
      <c r="K71" s="64">
        <f t="shared" si="10"/>
        <v>0</v>
      </c>
      <c r="L71" s="63">
        <f t="shared" si="10"/>
        <v>0</v>
      </c>
      <c r="M71" s="64">
        <f t="shared" si="10"/>
        <v>0</v>
      </c>
      <c r="N71" s="63">
        <f t="shared" si="10"/>
        <v>0</v>
      </c>
      <c r="O71" s="64">
        <f t="shared" si="10"/>
        <v>0</v>
      </c>
      <c r="P71" s="63">
        <f t="shared" si="10"/>
        <v>0</v>
      </c>
      <c r="Q71" s="64">
        <f t="shared" si="10"/>
        <v>0</v>
      </c>
      <c r="R71" s="63">
        <f t="shared" si="10"/>
        <v>0</v>
      </c>
      <c r="S71" s="64">
        <f t="shared" si="10"/>
        <v>0</v>
      </c>
      <c r="T71" s="63">
        <f t="shared" si="10"/>
        <v>0</v>
      </c>
      <c r="U71" s="64">
        <f t="shared" si="10"/>
        <v>0</v>
      </c>
      <c r="V71" s="63">
        <f t="shared" si="10"/>
        <v>0</v>
      </c>
      <c r="W71" s="64">
        <f t="shared" si="10"/>
        <v>0</v>
      </c>
      <c r="X71" s="63">
        <f t="shared" si="10"/>
        <v>0</v>
      </c>
      <c r="Y71" s="64">
        <f t="shared" si="10"/>
        <v>0</v>
      </c>
      <c r="Z71" s="63">
        <f t="shared" si="10"/>
        <v>0</v>
      </c>
      <c r="AA71" s="63">
        <f t="shared" si="10"/>
        <v>0</v>
      </c>
      <c r="AB71" s="104">
        <f t="shared" si="10"/>
        <v>0</v>
      </c>
      <c r="AC71" s="105">
        <f t="shared" si="10"/>
        <v>0</v>
      </c>
      <c r="AD71" s="18"/>
      <c r="AE71" s="18"/>
    </row>
    <row r="72" spans="1:31" s="8" customFormat="1">
      <c r="A72" s="91" t="s">
        <v>17</v>
      </c>
      <c r="B72" s="86">
        <f>B8/B31</f>
        <v>5.3383546220444932E-3</v>
      </c>
      <c r="C72" s="87">
        <f t="shared" ref="C72:AC72" si="11">C8/C31</f>
        <v>0</v>
      </c>
      <c r="D72" s="86">
        <f t="shared" si="11"/>
        <v>5.5878794861455149E-3</v>
      </c>
      <c r="E72" s="87">
        <f t="shared" si="11"/>
        <v>2.3666398447484262E-5</v>
      </c>
      <c r="F72" s="86">
        <f t="shared" si="11"/>
        <v>4.6774305314946987E-3</v>
      </c>
      <c r="G72" s="87">
        <f t="shared" si="11"/>
        <v>6.2644866253210553E-5</v>
      </c>
      <c r="H72" s="86">
        <f t="shared" si="11"/>
        <v>4.7716299775065179E-3</v>
      </c>
      <c r="I72" s="87">
        <f t="shared" si="11"/>
        <v>2.2940853563615805E-4</v>
      </c>
      <c r="J72" s="86">
        <f t="shared" si="11"/>
        <v>1.085454904282613E-3</v>
      </c>
      <c r="K72" s="87">
        <f t="shared" si="11"/>
        <v>2.0665426741062204E-4</v>
      </c>
      <c r="L72" s="86">
        <f t="shared" si="11"/>
        <v>8.9206066012488853E-4</v>
      </c>
      <c r="M72" s="87">
        <f t="shared" si="11"/>
        <v>2.9531360032711659E-4</v>
      </c>
      <c r="N72" s="86">
        <f t="shared" si="11"/>
        <v>1.3481147905402499E-3</v>
      </c>
      <c r="O72" s="87">
        <f t="shared" si="11"/>
        <v>2.7651502582650339E-4</v>
      </c>
      <c r="P72" s="86">
        <f t="shared" si="11"/>
        <v>8.3137715179968698E-4</v>
      </c>
      <c r="Q72" s="87">
        <f t="shared" si="11"/>
        <v>3.5980358956992891E-4</v>
      </c>
      <c r="R72" s="86">
        <f t="shared" si="11"/>
        <v>4.4105323512547964E-4</v>
      </c>
      <c r="S72" s="87">
        <f t="shared" si="11"/>
        <v>3.1810409956658316E-4</v>
      </c>
      <c r="T72" s="86">
        <f t="shared" si="11"/>
        <v>2.0306630114732459E-4</v>
      </c>
      <c r="U72" s="87">
        <f t="shared" si="11"/>
        <v>7.2129255626081934E-5</v>
      </c>
      <c r="V72" s="86">
        <f t="shared" si="11"/>
        <v>8.9515898023488972E-5</v>
      </c>
      <c r="W72" s="87">
        <f t="shared" si="11"/>
        <v>0</v>
      </c>
      <c r="X72" s="86">
        <f t="shared" si="11"/>
        <v>4.8016901949486218E-5</v>
      </c>
      <c r="Y72" s="87">
        <f t="shared" si="11"/>
        <v>0</v>
      </c>
      <c r="Z72" s="86">
        <f t="shared" si="11"/>
        <v>0</v>
      </c>
      <c r="AA72" s="86">
        <f t="shared" si="11"/>
        <v>0</v>
      </c>
      <c r="AB72" s="106">
        <f t="shared" si="11"/>
        <v>2.4090675723707593E-3</v>
      </c>
      <c r="AC72" s="107">
        <f t="shared" si="11"/>
        <v>1.3965065092033486E-4</v>
      </c>
      <c r="AD72" s="18"/>
      <c r="AE72" s="18"/>
    </row>
    <row r="73" spans="1:31" s="8" customFormat="1">
      <c r="A73" s="92" t="s">
        <v>18</v>
      </c>
      <c r="B73" s="86">
        <f>B9/B31</f>
        <v>2.5449392398183019E-2</v>
      </c>
      <c r="C73" s="87">
        <f t="shared" ref="C73:AC73" si="12">C9/C31</f>
        <v>2.0153591582163009E-4</v>
      </c>
      <c r="D73" s="86">
        <f t="shared" si="12"/>
        <v>2.7632160070664592E-2</v>
      </c>
      <c r="E73" s="87">
        <f t="shared" si="12"/>
        <v>3.975954939177356E-3</v>
      </c>
      <c r="F73" s="86">
        <f t="shared" si="12"/>
        <v>2.1620123345575497E-2</v>
      </c>
      <c r="G73" s="87">
        <f t="shared" si="12"/>
        <v>5.7633276952953703E-3</v>
      </c>
      <c r="H73" s="86">
        <f t="shared" si="12"/>
        <v>2.4441662823637921E-2</v>
      </c>
      <c r="I73" s="87">
        <f t="shared" si="12"/>
        <v>5.563156989176833E-3</v>
      </c>
      <c r="J73" s="86">
        <f t="shared" si="12"/>
        <v>1.0361160449970397E-2</v>
      </c>
      <c r="K73" s="87">
        <f t="shared" si="12"/>
        <v>8.886133498656747E-3</v>
      </c>
      <c r="L73" s="86">
        <f t="shared" si="12"/>
        <v>7.638269402319358E-3</v>
      </c>
      <c r="M73" s="87">
        <f t="shared" si="12"/>
        <v>1.4901978601122192E-2</v>
      </c>
      <c r="N73" s="86">
        <f t="shared" si="12"/>
        <v>1.3882714013222998E-2</v>
      </c>
      <c r="O73" s="87">
        <f t="shared" si="12"/>
        <v>1.1082722235126257E-2</v>
      </c>
      <c r="P73" s="86">
        <f t="shared" si="12"/>
        <v>1.3253129890453835E-2</v>
      </c>
      <c r="Q73" s="87">
        <f t="shared" si="12"/>
        <v>1.0709448018963766E-2</v>
      </c>
      <c r="R73" s="86">
        <f t="shared" si="12"/>
        <v>1.6701215836751496E-2</v>
      </c>
      <c r="S73" s="87">
        <f t="shared" si="12"/>
        <v>1.2180736145903747E-2</v>
      </c>
      <c r="T73" s="86">
        <f t="shared" si="12"/>
        <v>1.7869834500964566E-2</v>
      </c>
      <c r="U73" s="87">
        <f t="shared" si="12"/>
        <v>3.0943450663589153E-2</v>
      </c>
      <c r="V73" s="86">
        <f t="shared" si="12"/>
        <v>7.6804640504153539E-3</v>
      </c>
      <c r="W73" s="87">
        <f t="shared" si="12"/>
        <v>1.2452120621213177E-2</v>
      </c>
      <c r="X73" s="86">
        <f t="shared" si="12"/>
        <v>1.7358110054739268E-2</v>
      </c>
      <c r="Y73" s="87">
        <f t="shared" si="12"/>
        <v>2.4327477353829261E-2</v>
      </c>
      <c r="Z73" s="86">
        <f t="shared" si="12"/>
        <v>1.9233632638263987E-2</v>
      </c>
      <c r="AA73" s="86">
        <f t="shared" si="12"/>
        <v>1.0629753862143904E-2</v>
      </c>
      <c r="AB73" s="106">
        <f t="shared" si="12"/>
        <v>1.9474941747956241E-2</v>
      </c>
      <c r="AC73" s="107">
        <f t="shared" si="12"/>
        <v>9.6111779841366752E-3</v>
      </c>
      <c r="AD73" s="18"/>
      <c r="AE73" s="18"/>
    </row>
    <row r="74" spans="1:31" s="8" customFormat="1">
      <c r="A74" s="91" t="s">
        <v>19</v>
      </c>
      <c r="B74" s="86">
        <f>B10/B31</f>
        <v>3.3854874403074893E-2</v>
      </c>
      <c r="C74" s="87">
        <f t="shared" ref="C74:AC74" si="13">C10/C31</f>
        <v>1.6313802028087743E-2</v>
      </c>
      <c r="D74" s="86">
        <f t="shared" si="13"/>
        <v>4.1515448278510669E-2</v>
      </c>
      <c r="E74" s="87">
        <f t="shared" si="13"/>
        <v>2.5914706299995267E-2</v>
      </c>
      <c r="F74" s="86">
        <f t="shared" si="13"/>
        <v>3.4474395398794259E-2</v>
      </c>
      <c r="G74" s="87">
        <f t="shared" si="13"/>
        <v>4.1596191192131808E-2</v>
      </c>
      <c r="H74" s="86">
        <f t="shared" si="13"/>
        <v>3.0417964669232869E-2</v>
      </c>
      <c r="I74" s="87">
        <f t="shared" si="13"/>
        <v>2.5783880773106765E-2</v>
      </c>
      <c r="J74" s="86">
        <f t="shared" si="13"/>
        <v>2.3287941582790607E-2</v>
      </c>
      <c r="K74" s="87">
        <f t="shared" si="13"/>
        <v>2.8793827925880002E-2</v>
      </c>
      <c r="L74" s="86">
        <f t="shared" si="13"/>
        <v>2.4531668153434435E-2</v>
      </c>
      <c r="M74" s="87">
        <f t="shared" si="13"/>
        <v>2.8668135662524703E-2</v>
      </c>
      <c r="N74" s="86">
        <f t="shared" si="13"/>
        <v>2.9056176230154745E-2</v>
      </c>
      <c r="O74" s="87">
        <f t="shared" si="13"/>
        <v>2.7220139142360995E-2</v>
      </c>
      <c r="P74" s="86">
        <f t="shared" si="13"/>
        <v>3.1078834115805948E-2</v>
      </c>
      <c r="Q74" s="87">
        <f t="shared" si="13"/>
        <v>2.5101591601760922E-2</v>
      </c>
      <c r="R74" s="86">
        <f t="shared" si="13"/>
        <v>3.4960819770946353E-2</v>
      </c>
      <c r="S74" s="87">
        <f t="shared" si="13"/>
        <v>2.9729478971993586E-2</v>
      </c>
      <c r="T74" s="86">
        <f t="shared" si="13"/>
        <v>5.1680373641994112E-2</v>
      </c>
      <c r="U74" s="87">
        <f t="shared" si="13"/>
        <v>5.128390075014426E-2</v>
      </c>
      <c r="V74" s="86">
        <f t="shared" si="13"/>
        <v>2.0678172443425954E-2</v>
      </c>
      <c r="W74" s="87">
        <f t="shared" si="13"/>
        <v>3.0879587715021937E-2</v>
      </c>
      <c r="X74" s="86">
        <f t="shared" si="13"/>
        <v>4.1750696245078267E-2</v>
      </c>
      <c r="Y74" s="87">
        <f t="shared" si="13"/>
        <v>4.3473785341751302E-2</v>
      </c>
      <c r="Z74" s="86">
        <f t="shared" si="13"/>
        <v>3.3262337426927087E-2</v>
      </c>
      <c r="AA74" s="86">
        <f t="shared" si="13"/>
        <v>2.9932037065782992E-2</v>
      </c>
      <c r="AB74" s="106">
        <f t="shared" si="13"/>
        <v>3.2721110935587064E-2</v>
      </c>
      <c r="AC74" s="107">
        <f t="shared" si="13"/>
        <v>2.798450742867312E-2</v>
      </c>
      <c r="AD74" s="18"/>
      <c r="AE74" s="18"/>
    </row>
    <row r="75" spans="1:31" s="8" customFormat="1">
      <c r="A75" s="92" t="s">
        <v>20</v>
      </c>
      <c r="B75" s="86">
        <f>B11/B31</f>
        <v>4.5579842372947162E-2</v>
      </c>
      <c r="C75" s="87">
        <f t="shared" ref="C75:AC75" si="14">C11/C31</f>
        <v>2.615724044295473E-2</v>
      </c>
      <c r="D75" s="86">
        <f t="shared" si="14"/>
        <v>4.8082646849856941E-2</v>
      </c>
      <c r="E75" s="87">
        <f t="shared" si="14"/>
        <v>4.2930846783736452E-2</v>
      </c>
      <c r="F75" s="86">
        <f t="shared" si="14"/>
        <v>3.9879426235188135E-2</v>
      </c>
      <c r="G75" s="87">
        <f t="shared" si="14"/>
        <v>4.3099667982208857E-2</v>
      </c>
      <c r="H75" s="86">
        <f t="shared" si="14"/>
        <v>3.6695434481849927E-2</v>
      </c>
      <c r="I75" s="87">
        <f t="shared" si="14"/>
        <v>3.1437162544140661E-2</v>
      </c>
      <c r="J75" s="86">
        <f t="shared" si="14"/>
        <v>3.3550424314189857E-2</v>
      </c>
      <c r="K75" s="87">
        <f t="shared" si="14"/>
        <v>3.9264310808018184E-2</v>
      </c>
      <c r="L75" s="86">
        <f t="shared" si="14"/>
        <v>3.3229259589652095E-2</v>
      </c>
      <c r="M75" s="87">
        <f t="shared" si="14"/>
        <v>4.1230321891824358E-2</v>
      </c>
      <c r="N75" s="86">
        <f t="shared" si="14"/>
        <v>4.1691166979792617E-2</v>
      </c>
      <c r="O75" s="87">
        <f t="shared" si="14"/>
        <v>3.8291800776454193E-2</v>
      </c>
      <c r="P75" s="86">
        <f t="shared" si="14"/>
        <v>4.0982003129890456E-2</v>
      </c>
      <c r="Q75" s="87">
        <f t="shared" si="14"/>
        <v>3.2699796816796481E-2</v>
      </c>
      <c r="R75" s="86">
        <f t="shared" si="14"/>
        <v>4.5590202737470414E-2</v>
      </c>
      <c r="S75" s="87">
        <f t="shared" si="14"/>
        <v>3.5057722639733856E-2</v>
      </c>
      <c r="T75" s="86">
        <f t="shared" si="14"/>
        <v>5.4827901309777639E-2</v>
      </c>
      <c r="U75" s="87">
        <f t="shared" si="14"/>
        <v>5.2365839584535487E-2</v>
      </c>
      <c r="V75" s="86">
        <f t="shared" si="14"/>
        <v>2.9969922658264109E-2</v>
      </c>
      <c r="W75" s="87">
        <f t="shared" si="14"/>
        <v>3.372101121247998E-2</v>
      </c>
      <c r="X75" s="86">
        <f t="shared" si="14"/>
        <v>5.3802938634399305E-2</v>
      </c>
      <c r="Y75" s="87">
        <f t="shared" si="14"/>
        <v>4.9547076585231949E-2</v>
      </c>
      <c r="Z75" s="86">
        <f t="shared" si="14"/>
        <v>4.4481416983342938E-2</v>
      </c>
      <c r="AA75" s="86">
        <f t="shared" si="14"/>
        <v>4.1439167437183219E-2</v>
      </c>
      <c r="AB75" s="106">
        <f t="shared" si="14"/>
        <v>4.2632597448757949E-2</v>
      </c>
      <c r="AC75" s="107">
        <f t="shared" si="14"/>
        <v>3.6547687607673122E-2</v>
      </c>
      <c r="AD75" s="18"/>
      <c r="AE75" s="18"/>
    </row>
    <row r="76" spans="1:31" s="8" customFormat="1">
      <c r="A76" s="91" t="s">
        <v>21</v>
      </c>
      <c r="B76" s="86">
        <f>B12/B31</f>
        <v>6.884212705931074E-2</v>
      </c>
      <c r="C76" s="87">
        <f t="shared" ref="C76:AC76" si="15">C12/C31</f>
        <v>3.5809750095464381E-2</v>
      </c>
      <c r="D76" s="86">
        <f t="shared" si="15"/>
        <v>6.8206693933982376E-2</v>
      </c>
      <c r="E76" s="87">
        <f t="shared" si="15"/>
        <v>5.7438349032044304E-2</v>
      </c>
      <c r="F76" s="86">
        <f t="shared" si="15"/>
        <v>5.7168595384935211E-2</v>
      </c>
      <c r="G76" s="87">
        <f t="shared" si="15"/>
        <v>5.7946501284219756E-2</v>
      </c>
      <c r="H76" s="86">
        <f t="shared" si="15"/>
        <v>4.9372723593686767E-2</v>
      </c>
      <c r="I76" s="87">
        <f t="shared" si="15"/>
        <v>4.5062390928531051E-2</v>
      </c>
      <c r="J76" s="86">
        <f t="shared" si="15"/>
        <v>4.7957371225577264E-2</v>
      </c>
      <c r="K76" s="87">
        <f t="shared" si="15"/>
        <v>6.9229179582558378E-2</v>
      </c>
      <c r="L76" s="86">
        <f t="shared" si="15"/>
        <v>3.0831846565566458E-2</v>
      </c>
      <c r="M76" s="87">
        <f t="shared" si="15"/>
        <v>6.0970900252152384E-2</v>
      </c>
      <c r="N76" s="86">
        <f t="shared" si="15"/>
        <v>4.785807506417887E-2</v>
      </c>
      <c r="O76" s="87">
        <f t="shared" si="15"/>
        <v>6.0258154428111624E-2</v>
      </c>
      <c r="P76" s="86">
        <f t="shared" si="15"/>
        <v>5.3746087636932706E-2</v>
      </c>
      <c r="Q76" s="87">
        <f t="shared" si="15"/>
        <v>4.6499322722654925E-2</v>
      </c>
      <c r="R76" s="86">
        <f t="shared" si="15"/>
        <v>6.3379349887531425E-2</v>
      </c>
      <c r="S76" s="87">
        <f t="shared" si="15"/>
        <v>4.2997070791416493E-2</v>
      </c>
      <c r="T76" s="86">
        <f t="shared" si="15"/>
        <v>6.0818357193623718E-2</v>
      </c>
      <c r="U76" s="87">
        <f t="shared" si="15"/>
        <v>5.7991921523369877E-2</v>
      </c>
      <c r="V76" s="86">
        <f t="shared" si="15"/>
        <v>2.9952019478659411E-2</v>
      </c>
      <c r="W76" s="87">
        <f t="shared" si="15"/>
        <v>5.4265617382826099E-2</v>
      </c>
      <c r="X76" s="86">
        <f t="shared" si="15"/>
        <v>5.4907327379237494E-2</v>
      </c>
      <c r="Y76" s="87">
        <f t="shared" si="15"/>
        <v>5.4213560252539116E-2</v>
      </c>
      <c r="Z76" s="86">
        <f t="shared" si="15"/>
        <v>5.6794567194712209E-2</v>
      </c>
      <c r="AA76" s="86">
        <f t="shared" si="15"/>
        <v>4.8836126315221134E-2</v>
      </c>
      <c r="AB76" s="106">
        <f t="shared" si="15"/>
        <v>5.5912088780063977E-2</v>
      </c>
      <c r="AC76" s="107">
        <f t="shared" si="15"/>
        <v>4.9831801295661435E-2</v>
      </c>
      <c r="AD76" s="18"/>
      <c r="AE76" s="18"/>
    </row>
    <row r="77" spans="1:31" s="8" customFormat="1">
      <c r="A77" s="92" t="s">
        <v>22</v>
      </c>
      <c r="B77" s="86">
        <f>B13/B31</f>
        <v>6.9657439401586627E-2</v>
      </c>
      <c r="C77" s="87">
        <f t="shared" ref="C77:AC77" si="16">C13/C31</f>
        <v>4.9026263311977597E-2</v>
      </c>
      <c r="D77" s="86">
        <f t="shared" si="16"/>
        <v>7.2642433319891703E-2</v>
      </c>
      <c r="E77" s="87">
        <f t="shared" si="16"/>
        <v>5.3509726889761917E-2</v>
      </c>
      <c r="F77" s="86">
        <f t="shared" si="16"/>
        <v>6.0841244542997712E-2</v>
      </c>
      <c r="G77" s="87">
        <f t="shared" si="16"/>
        <v>6.834554908225271E-2</v>
      </c>
      <c r="H77" s="86">
        <f t="shared" si="16"/>
        <v>5.9414792994080166E-2</v>
      </c>
      <c r="I77" s="87">
        <f t="shared" si="16"/>
        <v>5.2264180315109009E-2</v>
      </c>
      <c r="J77" s="86">
        <f t="shared" si="16"/>
        <v>6.3943161634103018E-2</v>
      </c>
      <c r="K77" s="87">
        <f t="shared" si="16"/>
        <v>0.11421092512227043</v>
      </c>
      <c r="L77" s="86">
        <f t="shared" si="16"/>
        <v>3.2448706512042819E-2</v>
      </c>
      <c r="M77" s="87">
        <f t="shared" si="16"/>
        <v>8.1960882306172059E-2</v>
      </c>
      <c r="N77" s="86">
        <f t="shared" si="16"/>
        <v>5.7309220244668495E-2</v>
      </c>
      <c r="O77" s="87">
        <f t="shared" si="16"/>
        <v>7.6837995376668772E-2</v>
      </c>
      <c r="P77" s="86">
        <f t="shared" si="16"/>
        <v>6.0348200312989042E-2</v>
      </c>
      <c r="Q77" s="87">
        <f t="shared" si="16"/>
        <v>4.973755502878429E-2</v>
      </c>
      <c r="R77" s="86">
        <f t="shared" si="16"/>
        <v>7.6875578882371107E-2</v>
      </c>
      <c r="S77" s="87">
        <f t="shared" si="16"/>
        <v>5.2937823902872216E-2</v>
      </c>
      <c r="T77" s="86">
        <f t="shared" si="16"/>
        <v>5.1781906792567771E-2</v>
      </c>
      <c r="U77" s="87">
        <f t="shared" si="16"/>
        <v>4.6018465089440276E-2</v>
      </c>
      <c r="V77" s="86">
        <f t="shared" si="16"/>
        <v>3.0310083070753367E-2</v>
      </c>
      <c r="W77" s="87">
        <f t="shared" si="16"/>
        <v>8.6607702486245566E-2</v>
      </c>
      <c r="X77" s="86">
        <f t="shared" si="16"/>
        <v>5.7284164025737057E-2</v>
      </c>
      <c r="Y77" s="87">
        <f t="shared" si="16"/>
        <v>6.3615152346966783E-2</v>
      </c>
      <c r="Z77" s="86">
        <f t="shared" si="16"/>
        <v>6.2957616091254553E-2</v>
      </c>
      <c r="AA77" s="86">
        <f t="shared" si="16"/>
        <v>5.7333180354865051E-2</v>
      </c>
      <c r="AB77" s="106">
        <f t="shared" si="16"/>
        <v>6.152748706607164E-2</v>
      </c>
      <c r="AC77" s="107">
        <f t="shared" si="16"/>
        <v>6.1934445759934349E-2</v>
      </c>
      <c r="AD77" s="18"/>
      <c r="AE77" s="18"/>
    </row>
    <row r="78" spans="1:31" s="8" customFormat="1">
      <c r="A78" s="91" t="s">
        <v>23</v>
      </c>
      <c r="B78" s="86">
        <f>B14/B31</f>
        <v>7.3869886503345375E-2</v>
      </c>
      <c r="C78" s="87">
        <f t="shared" ref="C78:AC78" si="17">C14/C31</f>
        <v>5.0140014425728713E-2</v>
      </c>
      <c r="D78" s="86">
        <f t="shared" si="17"/>
        <v>7.2565623979875954E-2</v>
      </c>
      <c r="E78" s="87">
        <f t="shared" si="17"/>
        <v>4.9273441567662231E-2</v>
      </c>
      <c r="F78" s="86">
        <f t="shared" si="17"/>
        <v>5.8831681796133323E-2</v>
      </c>
      <c r="G78" s="87">
        <f t="shared" si="17"/>
        <v>6.007642673682892E-2</v>
      </c>
      <c r="H78" s="86">
        <f t="shared" si="17"/>
        <v>6.5118161369561334E-2</v>
      </c>
      <c r="I78" s="87">
        <f t="shared" si="17"/>
        <v>5.6172318582910705E-2</v>
      </c>
      <c r="J78" s="86">
        <f t="shared" si="17"/>
        <v>5.1608446812709693E-2</v>
      </c>
      <c r="K78" s="87">
        <f t="shared" si="17"/>
        <v>0.1019494385892402</v>
      </c>
      <c r="L78" s="86">
        <f t="shared" si="17"/>
        <v>3.233719892952721E-2</v>
      </c>
      <c r="M78" s="87">
        <f t="shared" si="17"/>
        <v>8.0666045750891618E-2</v>
      </c>
      <c r="N78" s="86">
        <f t="shared" si="17"/>
        <v>5.6577796262566871E-2</v>
      </c>
      <c r="O78" s="87">
        <f t="shared" si="17"/>
        <v>6.8155423565716564E-2</v>
      </c>
      <c r="P78" s="86">
        <f t="shared" si="17"/>
        <v>7.1522887323943657E-2</v>
      </c>
      <c r="Q78" s="87">
        <f t="shared" si="17"/>
        <v>5.339908567558415E-2</v>
      </c>
      <c r="R78" s="86">
        <f t="shared" si="17"/>
        <v>7.5449506755465384E-2</v>
      </c>
      <c r="S78" s="87">
        <f t="shared" si="17"/>
        <v>5.0883401593171368E-2</v>
      </c>
      <c r="T78" s="86">
        <f t="shared" si="17"/>
        <v>5.3406437201746371E-2</v>
      </c>
      <c r="U78" s="87">
        <f t="shared" si="17"/>
        <v>4.9624927870744372E-2</v>
      </c>
      <c r="V78" s="86">
        <f t="shared" si="17"/>
        <v>3.2297336006874823E-2</v>
      </c>
      <c r="W78" s="87">
        <f t="shared" si="17"/>
        <v>8.5771989692875542E-2</v>
      </c>
      <c r="X78" s="86">
        <f t="shared" si="17"/>
        <v>5.634783443772208E-2</v>
      </c>
      <c r="Y78" s="87">
        <f t="shared" si="17"/>
        <v>5.6992863024979412E-2</v>
      </c>
      <c r="Z78" s="86">
        <f t="shared" si="17"/>
        <v>6.7450426946507061E-2</v>
      </c>
      <c r="AA78" s="86">
        <f t="shared" si="17"/>
        <v>5.9681849779643519E-2</v>
      </c>
      <c r="AB78" s="106">
        <f t="shared" si="17"/>
        <v>6.4192024406619017E-2</v>
      </c>
      <c r="AC78" s="107">
        <f t="shared" si="17"/>
        <v>6.1210239729497927E-2</v>
      </c>
      <c r="AD78" s="18"/>
      <c r="AE78" s="18"/>
    </row>
    <row r="79" spans="1:31" s="8" customFormat="1">
      <c r="A79" s="92" t="s">
        <v>24</v>
      </c>
      <c r="B79" s="86">
        <f>B15/B31</f>
        <v>7.8088804337979323E-2</v>
      </c>
      <c r="C79" s="87">
        <f t="shared" ref="C79:AC79" si="18">C15/C31</f>
        <v>6.4003564003564009E-2</v>
      </c>
      <c r="D79" s="86">
        <f t="shared" si="18"/>
        <v>7.9689690266336391E-2</v>
      </c>
      <c r="E79" s="87">
        <f t="shared" si="18"/>
        <v>5.2657736545652485E-2</v>
      </c>
      <c r="F79" s="86">
        <f t="shared" si="18"/>
        <v>7.5739726976647492E-2</v>
      </c>
      <c r="G79" s="87">
        <f t="shared" si="18"/>
        <v>5.3373426047735387E-2</v>
      </c>
      <c r="H79" s="86">
        <f t="shared" si="18"/>
        <v>7.6666070605065265E-2</v>
      </c>
      <c r="I79" s="87">
        <f t="shared" si="18"/>
        <v>5.9343072271881889E-2</v>
      </c>
      <c r="J79" s="86">
        <f t="shared" si="18"/>
        <v>6.0686796921255177E-2</v>
      </c>
      <c r="K79" s="87">
        <f t="shared" si="18"/>
        <v>9.450988496245781E-2</v>
      </c>
      <c r="L79" s="86">
        <f t="shared" si="18"/>
        <v>4.2149866190900984E-2</v>
      </c>
      <c r="M79" s="87">
        <f t="shared" si="18"/>
        <v>9.3909724904023079E-2</v>
      </c>
      <c r="N79" s="86">
        <f t="shared" si="18"/>
        <v>6.0894631921637243E-2</v>
      </c>
      <c r="O79" s="87">
        <f t="shared" si="18"/>
        <v>7.9127539790512222E-2</v>
      </c>
      <c r="P79" s="86">
        <f t="shared" si="18"/>
        <v>6.8490805946791869E-2</v>
      </c>
      <c r="Q79" s="87">
        <f t="shared" si="18"/>
        <v>5.5790721300372499E-2</v>
      </c>
      <c r="R79" s="86">
        <f t="shared" si="18"/>
        <v>8.3388464987724023E-2</v>
      </c>
      <c r="S79" s="87">
        <f t="shared" si="18"/>
        <v>5.8849258419817883E-2</v>
      </c>
      <c r="T79" s="86">
        <f t="shared" si="18"/>
        <v>5.371103665346736E-2</v>
      </c>
      <c r="U79" s="87">
        <f t="shared" si="18"/>
        <v>5.6332948643969996E-2</v>
      </c>
      <c r="V79" s="86">
        <f t="shared" si="18"/>
        <v>3.5788456029790888E-2</v>
      </c>
      <c r="W79" s="87">
        <f t="shared" si="18"/>
        <v>9.9965178633609583E-2</v>
      </c>
      <c r="X79" s="86">
        <f t="shared" si="18"/>
        <v>5.7716316143282438E-2</v>
      </c>
      <c r="Y79" s="87">
        <f t="shared" si="18"/>
        <v>5.8365358221246229E-2</v>
      </c>
      <c r="Z79" s="86">
        <f t="shared" si="18"/>
        <v>6.9217771850662593E-2</v>
      </c>
      <c r="AA79" s="86">
        <f t="shared" si="18"/>
        <v>6.4385937679271643E-2</v>
      </c>
      <c r="AB79" s="106">
        <f t="shared" si="18"/>
        <v>6.9438410805260462E-2</v>
      </c>
      <c r="AC79" s="107">
        <f t="shared" si="18"/>
        <v>6.8328715387030045E-2</v>
      </c>
      <c r="AD79" s="18"/>
      <c r="AE79" s="18"/>
    </row>
    <row r="80" spans="1:31" s="8" customFormat="1">
      <c r="A80" s="91" t="s">
        <v>25</v>
      </c>
      <c r="B80" s="86">
        <f>B16/B31</f>
        <v>7.1922195907908534E-2</v>
      </c>
      <c r="C80" s="87">
        <f t="shared" ref="C80:AC80" si="19">C16/C31</f>
        <v>7.004964147821291E-2</v>
      </c>
      <c r="D80" s="86">
        <f t="shared" si="19"/>
        <v>7.7788659100946678E-2</v>
      </c>
      <c r="E80" s="87">
        <f t="shared" si="19"/>
        <v>5.8952998532683293E-2</v>
      </c>
      <c r="F80" s="86">
        <f t="shared" si="19"/>
        <v>7.6328736747280163E-2</v>
      </c>
      <c r="G80" s="87">
        <f t="shared" si="19"/>
        <v>5.6693603959155549E-2</v>
      </c>
      <c r="H80" s="86">
        <f t="shared" si="19"/>
        <v>7.7428402021589973E-2</v>
      </c>
      <c r="I80" s="87">
        <f t="shared" si="19"/>
        <v>6.2554791770788098E-2</v>
      </c>
      <c r="J80" s="86">
        <f t="shared" si="19"/>
        <v>6.0588119202684032E-2</v>
      </c>
      <c r="K80" s="87">
        <f t="shared" si="19"/>
        <v>7.150237652407522E-2</v>
      </c>
      <c r="L80" s="86">
        <f t="shared" si="19"/>
        <v>5.0457181088314006E-2</v>
      </c>
      <c r="M80" s="87">
        <f t="shared" si="19"/>
        <v>0.10919788282864996</v>
      </c>
      <c r="N80" s="86">
        <f t="shared" si="19"/>
        <v>6.5555667101696621E-2</v>
      </c>
      <c r="O80" s="87">
        <f t="shared" si="19"/>
        <v>7.667208636117287E-2</v>
      </c>
      <c r="P80" s="86">
        <f t="shared" si="19"/>
        <v>7.851623630672927E-2</v>
      </c>
      <c r="Q80" s="87">
        <f t="shared" si="19"/>
        <v>5.8774974602099558E-2</v>
      </c>
      <c r="R80" s="86">
        <f t="shared" si="19"/>
        <v>7.4773225128272988E-2</v>
      </c>
      <c r="S80" s="87">
        <f t="shared" si="19"/>
        <v>5.6489986348032394E-2</v>
      </c>
      <c r="T80" s="86">
        <f t="shared" si="19"/>
        <v>6.0818357193623718E-2</v>
      </c>
      <c r="U80" s="87">
        <f t="shared" si="19"/>
        <v>6.4195037507212921E-2</v>
      </c>
      <c r="V80" s="86">
        <f t="shared" si="19"/>
        <v>4.4793755370953883E-2</v>
      </c>
      <c r="W80" s="87">
        <f t="shared" si="19"/>
        <v>7.9685214847830629E-2</v>
      </c>
      <c r="X80" s="86">
        <f t="shared" si="19"/>
        <v>6.6719485258811106E-2</v>
      </c>
      <c r="Y80" s="87">
        <f t="shared" si="19"/>
        <v>5.9394729618446336E-2</v>
      </c>
      <c r="Z80" s="86">
        <f t="shared" si="19"/>
        <v>6.9159507732943173E-2</v>
      </c>
      <c r="AA80" s="86">
        <f t="shared" si="19"/>
        <v>6.2462458408978939E-2</v>
      </c>
      <c r="AB80" s="106">
        <f t="shared" si="19"/>
        <v>6.9786442083645983E-2</v>
      </c>
      <c r="AC80" s="107">
        <f t="shared" si="19"/>
        <v>6.8030876388164546E-2</v>
      </c>
      <c r="AD80" s="18"/>
      <c r="AE80" s="18"/>
    </row>
    <row r="81" spans="1:31" s="8" customFormat="1">
      <c r="A81" s="92" t="s">
        <v>26</v>
      </c>
      <c r="B81" s="86">
        <f>B17/B31</f>
        <v>6.2028445341719404E-2</v>
      </c>
      <c r="C81" s="87">
        <f t="shared" ref="C81:AC81" si="20">C17/C31</f>
        <v>7.4016716873859731E-2</v>
      </c>
      <c r="D81" s="86">
        <f t="shared" si="20"/>
        <v>6.7188970178773733E-2</v>
      </c>
      <c r="E81" s="87">
        <f t="shared" si="20"/>
        <v>6.5555923699531407E-2</v>
      </c>
      <c r="F81" s="86">
        <f t="shared" si="20"/>
        <v>6.5380084540225897E-2</v>
      </c>
      <c r="G81" s="87">
        <f t="shared" si="20"/>
        <v>5.7382697487940865E-2</v>
      </c>
      <c r="H81" s="86">
        <f t="shared" si="20"/>
        <v>7.560257122151845E-2</v>
      </c>
      <c r="I81" s="87">
        <f t="shared" si="20"/>
        <v>6.6831622328005047E-2</v>
      </c>
      <c r="J81" s="86">
        <f t="shared" si="20"/>
        <v>6.4633905664101043E-2</v>
      </c>
      <c r="K81" s="87">
        <f t="shared" si="20"/>
        <v>6.7507060687469866E-2</v>
      </c>
      <c r="L81" s="86">
        <f t="shared" si="20"/>
        <v>6.1830954504906332E-2</v>
      </c>
      <c r="M81" s="87">
        <f t="shared" si="20"/>
        <v>8.3869062492901117E-2</v>
      </c>
      <c r="N81" s="86">
        <f t="shared" si="20"/>
        <v>7.0144994048216613E-2</v>
      </c>
      <c r="O81" s="87">
        <f t="shared" si="20"/>
        <v>6.9184059461791153E-2</v>
      </c>
      <c r="P81" s="86">
        <f t="shared" si="20"/>
        <v>8.1768388106416276E-2</v>
      </c>
      <c r="Q81" s="87">
        <f t="shared" si="20"/>
        <v>6.319844226210633E-2</v>
      </c>
      <c r="R81" s="86">
        <f t="shared" si="20"/>
        <v>7.2465046531116309E-2</v>
      </c>
      <c r="S81" s="87">
        <f t="shared" si="20"/>
        <v>6.2096571102893419E-2</v>
      </c>
      <c r="T81" s="86">
        <f t="shared" si="20"/>
        <v>5.2797238298304398E-2</v>
      </c>
      <c r="U81" s="87">
        <f t="shared" si="20"/>
        <v>7.0253894979803805E-2</v>
      </c>
      <c r="V81" s="86">
        <f t="shared" si="20"/>
        <v>5.4049699226582641E-2</v>
      </c>
      <c r="W81" s="87">
        <f t="shared" si="20"/>
        <v>7.4740580820391395E-2</v>
      </c>
      <c r="X81" s="86">
        <f t="shared" si="20"/>
        <v>6.4630750024008449E-2</v>
      </c>
      <c r="Y81" s="87">
        <f t="shared" si="20"/>
        <v>6.467883612407356E-2</v>
      </c>
      <c r="Z81" s="86">
        <f t="shared" si="20"/>
        <v>6.7333898711068235E-2</v>
      </c>
      <c r="AA81" s="86">
        <f t="shared" si="20"/>
        <v>7.4523010886217766E-2</v>
      </c>
      <c r="AB81" s="106">
        <f t="shared" si="20"/>
        <v>6.7341584060661111E-2</v>
      </c>
      <c r="AC81" s="107">
        <f t="shared" si="20"/>
        <v>7.0055192903275235E-2</v>
      </c>
      <c r="AD81" s="18"/>
      <c r="AE81" s="18"/>
    </row>
    <row r="82" spans="1:31" s="8" customFormat="1">
      <c r="A82" s="91" t="s">
        <v>27</v>
      </c>
      <c r="B82" s="86">
        <f>B18/B31</f>
        <v>5.8747783773990245E-2</v>
      </c>
      <c r="C82" s="87">
        <f t="shared" ref="C82:AC82" si="21">C18/C31</f>
        <v>6.8776783062497349E-2</v>
      </c>
      <c r="D82" s="86">
        <f t="shared" si="21"/>
        <v>6.2810837797876218E-2</v>
      </c>
      <c r="E82" s="87">
        <f t="shared" si="21"/>
        <v>6.5910919676243671E-2</v>
      </c>
      <c r="F82" s="86">
        <f t="shared" si="21"/>
        <v>6.5691913242325553E-2</v>
      </c>
      <c r="G82" s="87">
        <f t="shared" si="21"/>
        <v>5.9825847271816078E-2</v>
      </c>
      <c r="H82" s="86">
        <f t="shared" si="21"/>
        <v>7.3193227485341586E-2</v>
      </c>
      <c r="I82" s="87">
        <f t="shared" si="21"/>
        <v>6.9510786297755894E-2</v>
      </c>
      <c r="J82" s="86">
        <f t="shared" si="21"/>
        <v>6.1476218669824355E-2</v>
      </c>
      <c r="K82" s="87">
        <f t="shared" si="21"/>
        <v>5.8552042433009578E-2</v>
      </c>
      <c r="L82" s="86">
        <f t="shared" si="21"/>
        <v>7.1420606601248882E-2</v>
      </c>
      <c r="M82" s="87">
        <f t="shared" si="21"/>
        <v>6.9921173985143456E-2</v>
      </c>
      <c r="N82" s="86">
        <f t="shared" si="21"/>
        <v>6.8122821862406244E-2</v>
      </c>
      <c r="O82" s="87">
        <f t="shared" si="21"/>
        <v>6.1474820541748236E-2</v>
      </c>
      <c r="P82" s="86">
        <f t="shared" si="21"/>
        <v>7.9200899843505479E-2</v>
      </c>
      <c r="Q82" s="87">
        <f t="shared" si="21"/>
        <v>5.7907213003725026E-2</v>
      </c>
      <c r="R82" s="86">
        <f t="shared" si="21"/>
        <v>7.061262294358929E-2</v>
      </c>
      <c r="S82" s="87">
        <f t="shared" si="21"/>
        <v>6.1592906278579662E-2</v>
      </c>
      <c r="T82" s="86">
        <f t="shared" si="21"/>
        <v>7.3002335262463192E-2</v>
      </c>
      <c r="U82" s="87">
        <f t="shared" si="21"/>
        <v>5.3880553952683208E-2</v>
      </c>
      <c r="V82" s="86">
        <f t="shared" si="21"/>
        <v>6.6080635920939559E-2</v>
      </c>
      <c r="W82" s="87">
        <f t="shared" si="21"/>
        <v>6.8793091440908144E-2</v>
      </c>
      <c r="X82" s="86">
        <f t="shared" si="21"/>
        <v>6.6743493709785842E-2</v>
      </c>
      <c r="Y82" s="87">
        <f t="shared" si="21"/>
        <v>5.4762558331045839E-2</v>
      </c>
      <c r="Z82" s="86">
        <f t="shared" si="21"/>
        <v>6.8971767798069517E-2</v>
      </c>
      <c r="AA82" s="86">
        <f t="shared" si="21"/>
        <v>7.5845824700173453E-2</v>
      </c>
      <c r="AB82" s="106">
        <f t="shared" si="21"/>
        <v>6.7339115753722201E-2</v>
      </c>
      <c r="AC82" s="107">
        <f t="shared" si="21"/>
        <v>6.6855586396790748E-2</v>
      </c>
      <c r="AD82" s="18"/>
      <c r="AE82" s="18"/>
    </row>
    <row r="83" spans="1:31" s="8" customFormat="1">
      <c r="A83" s="92" t="s">
        <v>28</v>
      </c>
      <c r="B83" s="86">
        <f>B19/B31</f>
        <v>5.7589522589328465E-2</v>
      </c>
      <c r="C83" s="87">
        <f t="shared" ref="C83:AC83" si="22">C19/C31</f>
        <v>8.0211294497008784E-2</v>
      </c>
      <c r="D83" s="86">
        <f t="shared" si="22"/>
        <v>6.1005818307506191E-2</v>
      </c>
      <c r="E83" s="87">
        <f t="shared" si="22"/>
        <v>6.8821886685284231E-2</v>
      </c>
      <c r="F83" s="86">
        <f t="shared" si="22"/>
        <v>6.8047952324856206E-2</v>
      </c>
      <c r="G83" s="87">
        <f t="shared" si="22"/>
        <v>5.8385015347992231E-2</v>
      </c>
      <c r="H83" s="86">
        <f t="shared" si="22"/>
        <v>7.1292104693514532E-2</v>
      </c>
      <c r="I83" s="87">
        <f t="shared" si="22"/>
        <v>7.8252890137890913E-2</v>
      </c>
      <c r="J83" s="86">
        <f t="shared" si="22"/>
        <v>6.6311426879810537E-2</v>
      </c>
      <c r="K83" s="87">
        <f t="shared" si="22"/>
        <v>6.1031893641937042E-2</v>
      </c>
      <c r="L83" s="86">
        <f t="shared" si="22"/>
        <v>9.8461195361284573E-2</v>
      </c>
      <c r="M83" s="87">
        <f t="shared" si="22"/>
        <v>6.2038572499488881E-2</v>
      </c>
      <c r="N83" s="86">
        <f t="shared" si="22"/>
        <v>7.7660016923143116E-2</v>
      </c>
      <c r="O83" s="87">
        <f t="shared" si="22"/>
        <v>6.6529515213856721E-2</v>
      </c>
      <c r="P83" s="86">
        <f t="shared" si="22"/>
        <v>8.0545774647887328E-2</v>
      </c>
      <c r="Q83" s="87">
        <f t="shared" si="22"/>
        <v>6.5399593633592962E-2</v>
      </c>
      <c r="R83" s="86">
        <f t="shared" si="22"/>
        <v>7.2759082021199961E-2</v>
      </c>
      <c r="S83" s="87">
        <f t="shared" si="22"/>
        <v>6.9333439368033184E-2</v>
      </c>
      <c r="T83" s="86">
        <f t="shared" si="22"/>
        <v>8.2241851964666463E-2</v>
      </c>
      <c r="U83" s="87">
        <f t="shared" si="22"/>
        <v>4.8398730525100978E-2</v>
      </c>
      <c r="V83" s="86">
        <f t="shared" si="22"/>
        <v>7.5264967058149529E-2</v>
      </c>
      <c r="W83" s="87">
        <f t="shared" si="22"/>
        <v>6.2149174733616544E-2</v>
      </c>
      <c r="X83" s="86">
        <f t="shared" si="22"/>
        <v>7.6514933256506296E-2</v>
      </c>
      <c r="Y83" s="87">
        <f t="shared" si="22"/>
        <v>5.5929179247872635E-2</v>
      </c>
      <c r="Z83" s="86">
        <f t="shared" si="22"/>
        <v>7.3179731855582672E-2</v>
      </c>
      <c r="AA83" s="86">
        <f t="shared" si="22"/>
        <v>6.8118162368646609E-2</v>
      </c>
      <c r="AB83" s="106">
        <f t="shared" si="22"/>
        <v>7.061455906164843E-2</v>
      </c>
      <c r="AC83" s="107">
        <f t="shared" si="22"/>
        <v>6.8913270766546131E-2</v>
      </c>
      <c r="AD83" s="18"/>
      <c r="AE83" s="18"/>
    </row>
    <row r="84" spans="1:31" s="8" customFormat="1">
      <c r="A84" s="91" t="s">
        <v>29</v>
      </c>
      <c r="B84" s="86">
        <f>B20/B31</f>
        <v>6.3600833430394327E-2</v>
      </c>
      <c r="C84" s="87">
        <f t="shared" ref="C84:AC84" si="23">C20/C31</f>
        <v>8.0179473036615892E-2</v>
      </c>
      <c r="D84" s="86">
        <f t="shared" si="23"/>
        <v>6.7803444898899709E-2</v>
      </c>
      <c r="E84" s="87">
        <f t="shared" si="23"/>
        <v>7.4407156718890519E-2</v>
      </c>
      <c r="F84" s="86">
        <f t="shared" si="23"/>
        <v>7.7610699189245375E-2</v>
      </c>
      <c r="G84" s="87">
        <f t="shared" si="23"/>
        <v>7.3043914051243497E-2</v>
      </c>
      <c r="H84" s="86">
        <f t="shared" si="23"/>
        <v>7.3372045965760968E-2</v>
      </c>
      <c r="I84" s="87">
        <f t="shared" si="23"/>
        <v>8.3267105273938366E-2</v>
      </c>
      <c r="J84" s="86">
        <f t="shared" si="23"/>
        <v>7.4205644365502269E-2</v>
      </c>
      <c r="K84" s="87">
        <f t="shared" si="23"/>
        <v>5.8414272921402492E-2</v>
      </c>
      <c r="L84" s="86">
        <f t="shared" si="23"/>
        <v>9.2439785905441565E-2</v>
      </c>
      <c r="M84" s="87">
        <f t="shared" si="23"/>
        <v>5.3360895936030529E-2</v>
      </c>
      <c r="N84" s="86">
        <f t="shared" si="23"/>
        <v>7.6699126593715486E-2</v>
      </c>
      <c r="O84" s="87">
        <f t="shared" si="23"/>
        <v>6.2426032230591413E-2</v>
      </c>
      <c r="P84" s="86">
        <f t="shared" si="23"/>
        <v>7.9151995305164313E-2</v>
      </c>
      <c r="Q84" s="87">
        <f t="shared" si="23"/>
        <v>6.8087538096850656E-2</v>
      </c>
      <c r="R84" s="86">
        <f t="shared" si="23"/>
        <v>6.9877534218380152E-2</v>
      </c>
      <c r="S84" s="87">
        <f t="shared" si="23"/>
        <v>7.8452423555608566E-2</v>
      </c>
      <c r="T84" s="86">
        <f t="shared" si="23"/>
        <v>8.4069448674992386E-2</v>
      </c>
      <c r="U84" s="87">
        <f t="shared" si="23"/>
        <v>5.8208309290248124E-2</v>
      </c>
      <c r="V84" s="86">
        <f t="shared" si="23"/>
        <v>8.4252363219707818E-2</v>
      </c>
      <c r="W84" s="87">
        <f t="shared" si="23"/>
        <v>6.2372031478515215E-2</v>
      </c>
      <c r="X84" s="86">
        <f t="shared" si="23"/>
        <v>7.5242485354844901E-2</v>
      </c>
      <c r="Y84" s="87">
        <f t="shared" si="23"/>
        <v>6.4747460883886901E-2</v>
      </c>
      <c r="Z84" s="86">
        <f t="shared" si="23"/>
        <v>7.4707546498002833E-2</v>
      </c>
      <c r="AA84" s="86">
        <f t="shared" si="23"/>
        <v>7.3065216070838032E-2</v>
      </c>
      <c r="AB84" s="106">
        <f t="shared" si="23"/>
        <v>7.3249476718928952E-2</v>
      </c>
      <c r="AC84" s="107">
        <f t="shared" si="23"/>
        <v>7.1687746087928009E-2</v>
      </c>
      <c r="AD84" s="18"/>
      <c r="AE84" s="18"/>
    </row>
    <row r="85" spans="1:31" s="8" customFormat="1">
      <c r="A85" s="92" t="s">
        <v>30</v>
      </c>
      <c r="B85" s="86">
        <f>B21/B31</f>
        <v>6.7858575662279513E-2</v>
      </c>
      <c r="C85" s="87">
        <f t="shared" ref="C85:AC85" si="24">C21/C31</f>
        <v>8.1855403283974712E-2</v>
      </c>
      <c r="D85" s="86">
        <f t="shared" si="24"/>
        <v>7.1471090884651575E-2</v>
      </c>
      <c r="E85" s="87">
        <f t="shared" si="24"/>
        <v>8.0465754721446486E-2</v>
      </c>
      <c r="F85" s="86">
        <f t="shared" si="24"/>
        <v>7.5982260411613892E-2</v>
      </c>
      <c r="G85" s="87">
        <f t="shared" si="24"/>
        <v>6.6779427425922452E-2</v>
      </c>
      <c r="H85" s="86">
        <f t="shared" si="24"/>
        <v>7.5226111262740814E-2</v>
      </c>
      <c r="I85" s="87">
        <f t="shared" si="24"/>
        <v>7.6966563705931024E-2</v>
      </c>
      <c r="J85" s="86">
        <f t="shared" si="24"/>
        <v>8.7231103216893632E-2</v>
      </c>
      <c r="K85" s="87">
        <f t="shared" si="24"/>
        <v>5.3316800991940486E-2</v>
      </c>
      <c r="L85" s="86">
        <f t="shared" si="24"/>
        <v>0.10052408563782338</v>
      </c>
      <c r="M85" s="87">
        <f t="shared" si="24"/>
        <v>5.7767883510142885E-2</v>
      </c>
      <c r="N85" s="86">
        <f t="shared" si="24"/>
        <v>7.2669123868802615E-2</v>
      </c>
      <c r="O85" s="87">
        <f t="shared" si="24"/>
        <v>7.0489210383692255E-2</v>
      </c>
      <c r="P85" s="86">
        <f t="shared" si="24"/>
        <v>6.7879499217527381E-2</v>
      </c>
      <c r="Q85" s="87">
        <f t="shared" si="24"/>
        <v>7.9241449373518458E-2</v>
      </c>
      <c r="R85" s="86">
        <f t="shared" si="24"/>
        <v>6.4658404269395314E-2</v>
      </c>
      <c r="S85" s="87">
        <f t="shared" si="24"/>
        <v>7.813431945604199E-2</v>
      </c>
      <c r="T85" s="86">
        <f t="shared" si="24"/>
        <v>8.1429586760077166E-2</v>
      </c>
      <c r="U85" s="87">
        <f t="shared" si="24"/>
        <v>7.6529140219272943E-2</v>
      </c>
      <c r="V85" s="86">
        <f t="shared" si="24"/>
        <v>7.7574477227155547E-2</v>
      </c>
      <c r="W85" s="87">
        <f t="shared" si="24"/>
        <v>6.5505954453652759E-2</v>
      </c>
      <c r="X85" s="86">
        <f t="shared" si="24"/>
        <v>7.6010755786036679E-2</v>
      </c>
      <c r="Y85" s="87">
        <f t="shared" si="24"/>
        <v>6.4953335163326922E-2</v>
      </c>
      <c r="Z85" s="86">
        <f t="shared" si="24"/>
        <v>7.5160711858042711E-2</v>
      </c>
      <c r="AA85" s="86">
        <f t="shared" si="24"/>
        <v>7.3085463221051639E-2</v>
      </c>
      <c r="AB85" s="106">
        <f t="shared" si="24"/>
        <v>7.310384660953359E-2</v>
      </c>
      <c r="AC85" s="107">
        <f t="shared" si="24"/>
        <v>7.3399393446553343E-2</v>
      </c>
      <c r="AD85" s="18"/>
      <c r="AE85" s="18"/>
    </row>
    <row r="86" spans="1:31" s="8" customFormat="1">
      <c r="A86" s="91" t="s">
        <v>31</v>
      </c>
      <c r="B86" s="86">
        <f>B22/B31</f>
        <v>6.8790361196309088E-2</v>
      </c>
      <c r="C86" s="87">
        <f t="shared" ref="C86:AC86" si="25">C22/C31</f>
        <v>8.4761763333191908E-2</v>
      </c>
      <c r="D86" s="86">
        <f t="shared" si="25"/>
        <v>6.402058490312422E-2</v>
      </c>
      <c r="E86" s="87">
        <f t="shared" si="25"/>
        <v>7.4146826335968197E-2</v>
      </c>
      <c r="F86" s="86">
        <f t="shared" si="25"/>
        <v>7.7957175524911645E-2</v>
      </c>
      <c r="G86" s="87">
        <f t="shared" si="25"/>
        <v>7.811814821775355E-2</v>
      </c>
      <c r="H86" s="86">
        <f t="shared" si="25"/>
        <v>6.9466273893443009E-2</v>
      </c>
      <c r="I86" s="87">
        <f t="shared" si="25"/>
        <v>7.7171392755606166E-2</v>
      </c>
      <c r="J86" s="86">
        <f t="shared" si="25"/>
        <v>8.2198539569765153E-2</v>
      </c>
      <c r="K86" s="87">
        <f t="shared" si="25"/>
        <v>4.856375284149618E-2</v>
      </c>
      <c r="L86" s="86">
        <f t="shared" si="25"/>
        <v>0.10576494201605709</v>
      </c>
      <c r="M86" s="87">
        <f t="shared" si="25"/>
        <v>5.2906567320142657E-2</v>
      </c>
      <c r="N86" s="86">
        <f t="shared" si="25"/>
        <v>7.801855809083999E-2</v>
      </c>
      <c r="O86" s="87">
        <f t="shared" si="25"/>
        <v>6.6463151607658366E-2</v>
      </c>
      <c r="P86" s="86">
        <f t="shared" si="25"/>
        <v>6.3380281690140844E-2</v>
      </c>
      <c r="Q86" s="87">
        <f t="shared" si="25"/>
        <v>8.0342025059261774E-2</v>
      </c>
      <c r="R86" s="86">
        <f t="shared" si="25"/>
        <v>5.4617092283038564E-2</v>
      </c>
      <c r="S86" s="87">
        <f t="shared" si="25"/>
        <v>8.8459448354474002E-2</v>
      </c>
      <c r="T86" s="86">
        <f t="shared" si="25"/>
        <v>7.5337597725657429E-2</v>
      </c>
      <c r="U86" s="87">
        <f t="shared" si="25"/>
        <v>7.0758799769186378E-2</v>
      </c>
      <c r="V86" s="86">
        <f t="shared" si="25"/>
        <v>9.4618304210827842E-2</v>
      </c>
      <c r="W86" s="87">
        <f t="shared" si="25"/>
        <v>5.6925969775053972E-2</v>
      </c>
      <c r="X86" s="86">
        <f t="shared" si="25"/>
        <v>6.6023240180543549E-2</v>
      </c>
      <c r="Y86" s="87">
        <f t="shared" si="25"/>
        <v>7.205599780400769E-2</v>
      </c>
      <c r="Z86" s="86">
        <f t="shared" si="25"/>
        <v>6.8971767798069517E-2</v>
      </c>
      <c r="AA86" s="86">
        <f t="shared" si="25"/>
        <v>6.6268922649137141E-2</v>
      </c>
      <c r="AB86" s="106">
        <f t="shared" si="25"/>
        <v>7.096876110738122E-2</v>
      </c>
      <c r="AC86" s="107">
        <f t="shared" si="25"/>
        <v>7.2037490638463E-2</v>
      </c>
      <c r="AD86" s="18"/>
      <c r="AE86" s="18"/>
    </row>
    <row r="87" spans="1:31" s="8" customFormat="1">
      <c r="A87" s="92" t="s">
        <v>32</v>
      </c>
      <c r="B87" s="86">
        <f>B23/B31</f>
        <v>7.0899820113626069E-2</v>
      </c>
      <c r="C87" s="87">
        <f t="shared" ref="C87:AC87" si="26">C23/C31</f>
        <v>7.2086214943357804E-2</v>
      </c>
      <c r="D87" s="86">
        <f t="shared" si="26"/>
        <v>5.6762102271636229E-2</v>
      </c>
      <c r="E87" s="87">
        <f t="shared" si="26"/>
        <v>7.1827519288114733E-2</v>
      </c>
      <c r="F87" s="86">
        <f t="shared" si="26"/>
        <v>6.3231931259095001E-2</v>
      </c>
      <c r="G87" s="87">
        <f t="shared" si="26"/>
        <v>7.4985904905093034E-2</v>
      </c>
      <c r="H87" s="86">
        <f t="shared" si="26"/>
        <v>6.2087658701401371E-2</v>
      </c>
      <c r="I87" s="87">
        <f t="shared" si="26"/>
        <v>7.0944589645481879E-2</v>
      </c>
      <c r="J87" s="86">
        <f t="shared" si="26"/>
        <v>7.4699032958358003E-2</v>
      </c>
      <c r="K87" s="87">
        <f t="shared" si="26"/>
        <v>4.2915202865605843E-2</v>
      </c>
      <c r="L87" s="86">
        <f t="shared" si="26"/>
        <v>8.758920606601249E-2</v>
      </c>
      <c r="M87" s="87">
        <f t="shared" si="26"/>
        <v>4.2888621339815088E-2</v>
      </c>
      <c r="N87" s="86">
        <f t="shared" si="26"/>
        <v>7.1464425545341118E-2</v>
      </c>
      <c r="O87" s="87">
        <f t="shared" si="26"/>
        <v>6.1684971961376379E-2</v>
      </c>
      <c r="P87" s="86">
        <f t="shared" si="26"/>
        <v>5.2621283255086075E-2</v>
      </c>
      <c r="Q87" s="87">
        <f t="shared" si="26"/>
        <v>9.003555706061632E-2</v>
      </c>
      <c r="R87" s="86">
        <f t="shared" si="26"/>
        <v>4.9250944589011893E-2</v>
      </c>
      <c r="S87" s="87">
        <f t="shared" si="26"/>
        <v>8.4761488197012472E-2</v>
      </c>
      <c r="T87" s="86">
        <f t="shared" si="26"/>
        <v>5.3914102954614684E-2</v>
      </c>
      <c r="U87" s="87">
        <f t="shared" si="26"/>
        <v>7.775533756491633E-2</v>
      </c>
      <c r="V87" s="86">
        <f t="shared" si="26"/>
        <v>0.10163635061586938</v>
      </c>
      <c r="W87" s="87">
        <f t="shared" si="26"/>
        <v>5.2886691273765579E-2</v>
      </c>
      <c r="X87" s="86">
        <f t="shared" si="26"/>
        <v>6.4726783827907419E-2</v>
      </c>
      <c r="Y87" s="87">
        <f t="shared" si="26"/>
        <v>7.1609936865220977E-2</v>
      </c>
      <c r="Z87" s="86">
        <f t="shared" si="26"/>
        <v>6.254329347636095E-2</v>
      </c>
      <c r="AA87" s="86">
        <f t="shared" si="26"/>
        <v>7.1195729201114943E-2</v>
      </c>
      <c r="AB87" s="106">
        <f t="shared" si="26"/>
        <v>6.6290085304687815E-2</v>
      </c>
      <c r="AC87" s="107">
        <f t="shared" si="26"/>
        <v>6.9127072205565757E-2</v>
      </c>
      <c r="AD87" s="18"/>
      <c r="AE87" s="18"/>
    </row>
    <row r="88" spans="1:31" s="8" customFormat="1">
      <c r="A88" s="91" t="s">
        <v>33</v>
      </c>
      <c r="B88" s="86">
        <f>B24/B31</f>
        <v>6.8266231833417457E-2</v>
      </c>
      <c r="C88" s="87">
        <f t="shared" ref="C88:AC88" si="27">C24/C31</f>
        <v>5.8965166108023249E-2</v>
      </c>
      <c r="D88" s="86">
        <f t="shared" si="27"/>
        <v>4.4645428884152315E-2</v>
      </c>
      <c r="E88" s="87">
        <f t="shared" si="27"/>
        <v>6.9176882661996494E-2</v>
      </c>
      <c r="F88" s="86">
        <f t="shared" si="27"/>
        <v>6.2331092786362695E-2</v>
      </c>
      <c r="G88" s="87">
        <f t="shared" si="27"/>
        <v>6.23316419219445E-2</v>
      </c>
      <c r="H88" s="86">
        <f t="shared" si="27"/>
        <v>5.5998418868173132E-2</v>
      </c>
      <c r="I88" s="87">
        <f t="shared" si="27"/>
        <v>6.5053706176824821E-2</v>
      </c>
      <c r="J88" s="86">
        <f t="shared" si="27"/>
        <v>8.3678705348332341E-2</v>
      </c>
      <c r="K88" s="87">
        <f t="shared" si="27"/>
        <v>3.7955500447750916E-2</v>
      </c>
      <c r="L88" s="86">
        <f t="shared" si="27"/>
        <v>7.7609277430865292E-2</v>
      </c>
      <c r="M88" s="87">
        <f t="shared" si="27"/>
        <v>4.1434769768973902E-2</v>
      </c>
      <c r="N88" s="86">
        <f t="shared" si="27"/>
        <v>6.3920719376998864E-2</v>
      </c>
      <c r="O88" s="87">
        <f t="shared" si="27"/>
        <v>5.9616639568194137E-2</v>
      </c>
      <c r="P88" s="86">
        <f t="shared" si="27"/>
        <v>4.2057902973395934E-2</v>
      </c>
      <c r="Q88" s="87">
        <f t="shared" si="27"/>
        <v>8.7305282763291567E-2</v>
      </c>
      <c r="R88" s="86">
        <f t="shared" si="27"/>
        <v>4.1194372160719799E-2</v>
      </c>
      <c r="S88" s="87">
        <f t="shared" si="27"/>
        <v>7.7975267406258694E-2</v>
      </c>
      <c r="T88" s="86">
        <f t="shared" si="27"/>
        <v>4.6603716113310996E-2</v>
      </c>
      <c r="U88" s="87">
        <f t="shared" si="27"/>
        <v>7.7394691286785916E-2</v>
      </c>
      <c r="V88" s="86">
        <f t="shared" si="27"/>
        <v>0.10317602406187339</v>
      </c>
      <c r="W88" s="87">
        <f t="shared" si="27"/>
        <v>4.2565638275645939E-2</v>
      </c>
      <c r="X88" s="86">
        <f t="shared" si="27"/>
        <v>5.6755978104292712E-2</v>
      </c>
      <c r="Y88" s="87">
        <f t="shared" si="27"/>
        <v>7.6413670052154811E-2</v>
      </c>
      <c r="Z88" s="86">
        <f t="shared" si="27"/>
        <v>5.1939224051427792E-2</v>
      </c>
      <c r="AA88" s="86">
        <f t="shared" si="27"/>
        <v>6.5081089836605502E-2</v>
      </c>
      <c r="AB88" s="106">
        <f t="shared" si="27"/>
        <v>5.9797203901899611E-2</v>
      </c>
      <c r="AC88" s="107">
        <f t="shared" si="27"/>
        <v>6.326174486691169E-2</v>
      </c>
      <c r="AD88" s="18"/>
      <c r="AE88" s="18"/>
    </row>
    <row r="89" spans="1:31" s="8" customFormat="1">
      <c r="A89" s="92" t="s">
        <v>34</v>
      </c>
      <c r="B89" s="86">
        <f>B25/B31</f>
        <v>9.615509052555293E-3</v>
      </c>
      <c r="C89" s="87">
        <f t="shared" ref="C89:AC89" si="28">C25/C31</f>
        <v>5.4223768509482795E-2</v>
      </c>
      <c r="D89" s="86">
        <f t="shared" si="28"/>
        <v>1.0465272577145381E-2</v>
      </c>
      <c r="E89" s="87">
        <f t="shared" si="28"/>
        <v>5.6278695508117572E-2</v>
      </c>
      <c r="F89" s="86">
        <f t="shared" si="28"/>
        <v>1.4032291594484096E-2</v>
      </c>
      <c r="G89" s="87">
        <f t="shared" si="28"/>
        <v>5.9074108876777547E-2</v>
      </c>
      <c r="H89" s="86">
        <f t="shared" si="28"/>
        <v>1.8832409437851166E-2</v>
      </c>
      <c r="I89" s="87">
        <f t="shared" si="28"/>
        <v>5.1993805969537822E-2</v>
      </c>
      <c r="J89" s="86">
        <f t="shared" si="28"/>
        <v>4.5194395105585157E-2</v>
      </c>
      <c r="K89" s="87">
        <f t="shared" si="28"/>
        <v>3.0378177309361439E-2</v>
      </c>
      <c r="L89" s="86">
        <f t="shared" si="28"/>
        <v>4.354371097234612E-2</v>
      </c>
      <c r="M89" s="87">
        <f t="shared" si="28"/>
        <v>2.0921832761636491E-2</v>
      </c>
      <c r="N89" s="86">
        <f t="shared" si="28"/>
        <v>4.3713339165602993E-2</v>
      </c>
      <c r="O89" s="87">
        <f t="shared" si="28"/>
        <v>3.9021800444636164E-2</v>
      </c>
      <c r="P89" s="86">
        <f t="shared" si="28"/>
        <v>2.8755868544600938E-2</v>
      </c>
      <c r="Q89" s="87">
        <f t="shared" si="28"/>
        <v>6.8405011852353537E-2</v>
      </c>
      <c r="R89" s="86">
        <f t="shared" si="28"/>
        <v>2.9535864978902954E-2</v>
      </c>
      <c r="S89" s="87">
        <f t="shared" si="28"/>
        <v>5.6503240685514336E-2</v>
      </c>
      <c r="T89" s="86">
        <f t="shared" si="28"/>
        <v>4.0917859681185907E-2</v>
      </c>
      <c r="U89" s="87">
        <f t="shared" si="28"/>
        <v>5.5034622042700522E-2</v>
      </c>
      <c r="V89" s="86">
        <f t="shared" si="28"/>
        <v>0.10999713549126325</v>
      </c>
      <c r="W89" s="87">
        <f t="shared" si="28"/>
        <v>2.9347447593843584E-2</v>
      </c>
      <c r="X89" s="86">
        <f t="shared" si="28"/>
        <v>4.3503313166234514E-2</v>
      </c>
      <c r="Y89" s="87">
        <f t="shared" si="28"/>
        <v>6.2345594290419984E-2</v>
      </c>
      <c r="Z89" s="86">
        <f t="shared" si="28"/>
        <v>3.4220458473868544E-2</v>
      </c>
      <c r="AA89" s="86">
        <f t="shared" si="28"/>
        <v>5.3904662918694196E-2</v>
      </c>
      <c r="AB89" s="106">
        <f t="shared" si="28"/>
        <v>3.1537557758382372E-2</v>
      </c>
      <c r="AC89" s="107">
        <f t="shared" si="28"/>
        <v>4.9233651604993808E-2</v>
      </c>
      <c r="AD89" s="18"/>
      <c r="AE89" s="18"/>
    </row>
    <row r="90" spans="1:31" s="8" customFormat="1">
      <c r="A90" s="91" t="s">
        <v>35</v>
      </c>
      <c r="B90" s="86">
        <f>B26/B31</f>
        <v>0</v>
      </c>
      <c r="C90" s="87">
        <f t="shared" ref="C90:AC90" si="29">C26/C31</f>
        <v>3.3115533115533113E-2</v>
      </c>
      <c r="D90" s="86">
        <f t="shared" si="29"/>
        <v>1.1521401002361887E-4</v>
      </c>
      <c r="E90" s="87">
        <f t="shared" si="29"/>
        <v>2.849434373077105E-2</v>
      </c>
      <c r="F90" s="86">
        <f t="shared" si="29"/>
        <v>1.7323816783313699E-4</v>
      </c>
      <c r="G90" s="87">
        <f t="shared" si="29"/>
        <v>2.3115955647434693E-2</v>
      </c>
      <c r="H90" s="86">
        <f t="shared" si="29"/>
        <v>6.0233593404421519E-4</v>
      </c>
      <c r="I90" s="87">
        <f t="shared" si="29"/>
        <v>2.1597174997746882E-2</v>
      </c>
      <c r="J90" s="86">
        <f t="shared" si="29"/>
        <v>7.3021511742648506E-3</v>
      </c>
      <c r="K90" s="87">
        <f t="shared" si="29"/>
        <v>1.2812564579458566E-2</v>
      </c>
      <c r="L90" s="86">
        <f t="shared" si="29"/>
        <v>6.3001784121320247E-3</v>
      </c>
      <c r="M90" s="87">
        <f t="shared" si="29"/>
        <v>2.8622702800935916E-3</v>
      </c>
      <c r="N90" s="86">
        <f t="shared" si="29"/>
        <v>3.4133119164742494E-3</v>
      </c>
      <c r="O90" s="87">
        <f t="shared" si="29"/>
        <v>5.1874218845052037E-3</v>
      </c>
      <c r="P90" s="86">
        <f t="shared" si="29"/>
        <v>5.8685446009389668E-3</v>
      </c>
      <c r="Q90" s="87">
        <f t="shared" si="29"/>
        <v>7.0055875380968507E-3</v>
      </c>
      <c r="R90" s="86">
        <f t="shared" si="29"/>
        <v>3.4696187829871064E-3</v>
      </c>
      <c r="S90" s="87">
        <f t="shared" si="29"/>
        <v>3.2473126830755363E-3</v>
      </c>
      <c r="T90" s="86">
        <f t="shared" si="29"/>
        <v>4.5689917758148036E-3</v>
      </c>
      <c r="U90" s="87">
        <f t="shared" si="29"/>
        <v>2.9572994806693594E-3</v>
      </c>
      <c r="V90" s="86">
        <f t="shared" si="29"/>
        <v>1.7903179604697795E-3</v>
      </c>
      <c r="W90" s="87">
        <f t="shared" si="29"/>
        <v>1.3649975625043527E-3</v>
      </c>
      <c r="X90" s="86">
        <f t="shared" si="29"/>
        <v>3.9133775088831266E-3</v>
      </c>
      <c r="Y90" s="87">
        <f t="shared" si="29"/>
        <v>2.5734284930002743E-3</v>
      </c>
      <c r="Z90" s="86">
        <f t="shared" si="29"/>
        <v>4.1432261489360327E-4</v>
      </c>
      <c r="AA90" s="86">
        <f t="shared" si="29"/>
        <v>4.2114072444303461E-3</v>
      </c>
      <c r="AB90" s="106">
        <f t="shared" si="29"/>
        <v>1.6636388768216106E-3</v>
      </c>
      <c r="AC90" s="107">
        <f t="shared" si="29"/>
        <v>1.1772673457231061E-2</v>
      </c>
      <c r="AD90" s="18"/>
      <c r="AE90" s="18"/>
    </row>
    <row r="91" spans="1:31" s="8" customFormat="1">
      <c r="A91" s="92" t="s">
        <v>36</v>
      </c>
      <c r="B91" s="86">
        <f>B27/B31</f>
        <v>0</v>
      </c>
      <c r="C91" s="87">
        <f t="shared" ref="C91:AC91" si="30">C27/C31</f>
        <v>1.0607153464296321E-4</v>
      </c>
      <c r="D91" s="86">
        <f t="shared" si="30"/>
        <v>0</v>
      </c>
      <c r="E91" s="87">
        <f t="shared" si="30"/>
        <v>2.3666398447484262E-4</v>
      </c>
      <c r="F91" s="86">
        <f t="shared" si="30"/>
        <v>0</v>
      </c>
      <c r="G91" s="87">
        <f t="shared" si="30"/>
        <v>0</v>
      </c>
      <c r="H91" s="86">
        <f t="shared" si="30"/>
        <v>0</v>
      </c>
      <c r="I91" s="87">
        <f t="shared" si="30"/>
        <v>0</v>
      </c>
      <c r="J91" s="86">
        <f t="shared" si="30"/>
        <v>0</v>
      </c>
      <c r="K91" s="87">
        <f t="shared" si="30"/>
        <v>0</v>
      </c>
      <c r="L91" s="86">
        <f t="shared" si="30"/>
        <v>0</v>
      </c>
      <c r="M91" s="87">
        <f t="shared" si="30"/>
        <v>2.2716430794393584E-4</v>
      </c>
      <c r="N91" s="86">
        <f t="shared" si="30"/>
        <v>0</v>
      </c>
      <c r="O91" s="87">
        <f t="shared" si="30"/>
        <v>0</v>
      </c>
      <c r="P91" s="86">
        <f t="shared" si="30"/>
        <v>0</v>
      </c>
      <c r="Q91" s="87">
        <f t="shared" si="30"/>
        <v>0</v>
      </c>
      <c r="R91" s="86">
        <f t="shared" si="30"/>
        <v>0</v>
      </c>
      <c r="S91" s="87">
        <f t="shared" si="30"/>
        <v>0</v>
      </c>
      <c r="T91" s="86">
        <f t="shared" si="30"/>
        <v>0</v>
      </c>
      <c r="U91" s="87">
        <f t="shared" si="30"/>
        <v>0</v>
      </c>
      <c r="V91" s="86">
        <f t="shared" si="30"/>
        <v>0</v>
      </c>
      <c r="W91" s="87">
        <f t="shared" si="30"/>
        <v>0</v>
      </c>
      <c r="X91" s="86">
        <f t="shared" si="30"/>
        <v>0</v>
      </c>
      <c r="Y91" s="87">
        <f t="shared" si="30"/>
        <v>0</v>
      </c>
      <c r="Z91" s="86">
        <f t="shared" si="30"/>
        <v>0</v>
      </c>
      <c r="AA91" s="86">
        <f t="shared" si="30"/>
        <v>0</v>
      </c>
      <c r="AB91" s="106">
        <f t="shared" si="30"/>
        <v>0</v>
      </c>
      <c r="AC91" s="107">
        <f t="shared" si="30"/>
        <v>3.7075394049646422E-5</v>
      </c>
      <c r="AD91" s="18"/>
      <c r="AE91" s="18"/>
    </row>
    <row r="92" spans="1:31" s="8" customFormat="1">
      <c r="A92" s="91" t="s">
        <v>37</v>
      </c>
      <c r="B92" s="86">
        <f>B28/B31</f>
        <v>0</v>
      </c>
      <c r="C92" s="87">
        <f t="shared" ref="C92:AC92" si="31">C28/C31</f>
        <v>0</v>
      </c>
      <c r="D92" s="86">
        <f t="shared" si="31"/>
        <v>0</v>
      </c>
      <c r="E92" s="87">
        <f t="shared" si="31"/>
        <v>0</v>
      </c>
      <c r="F92" s="86">
        <f t="shared" si="31"/>
        <v>0</v>
      </c>
      <c r="G92" s="87">
        <f t="shared" si="31"/>
        <v>0</v>
      </c>
      <c r="H92" s="86">
        <f t="shared" si="31"/>
        <v>0</v>
      </c>
      <c r="I92" s="87">
        <f t="shared" si="31"/>
        <v>0</v>
      </c>
      <c r="J92" s="86">
        <f t="shared" si="31"/>
        <v>0</v>
      </c>
      <c r="K92" s="87">
        <f t="shared" si="31"/>
        <v>0</v>
      </c>
      <c r="L92" s="86">
        <f t="shared" si="31"/>
        <v>0</v>
      </c>
      <c r="M92" s="87">
        <f t="shared" si="31"/>
        <v>0</v>
      </c>
      <c r="N92" s="86">
        <f t="shared" si="31"/>
        <v>0</v>
      </c>
      <c r="O92" s="87">
        <f t="shared" si="31"/>
        <v>0</v>
      </c>
      <c r="P92" s="86">
        <f t="shared" si="31"/>
        <v>0</v>
      </c>
      <c r="Q92" s="87">
        <f t="shared" si="31"/>
        <v>0</v>
      </c>
      <c r="R92" s="86">
        <f t="shared" si="31"/>
        <v>0</v>
      </c>
      <c r="S92" s="87">
        <f t="shared" si="31"/>
        <v>0</v>
      </c>
      <c r="T92" s="86">
        <f t="shared" si="31"/>
        <v>0</v>
      </c>
      <c r="U92" s="87">
        <f t="shared" si="31"/>
        <v>0</v>
      </c>
      <c r="V92" s="86">
        <f t="shared" si="31"/>
        <v>0</v>
      </c>
      <c r="W92" s="87">
        <f t="shared" si="31"/>
        <v>0</v>
      </c>
      <c r="X92" s="86">
        <f t="shared" si="31"/>
        <v>0</v>
      </c>
      <c r="Y92" s="87">
        <f t="shared" si="31"/>
        <v>0</v>
      </c>
      <c r="Z92" s="86">
        <f t="shared" si="31"/>
        <v>0</v>
      </c>
      <c r="AA92" s="86">
        <f t="shared" si="31"/>
        <v>0</v>
      </c>
      <c r="AB92" s="106">
        <f t="shared" si="31"/>
        <v>0</v>
      </c>
      <c r="AC92" s="107">
        <f t="shared" si="31"/>
        <v>0</v>
      </c>
      <c r="AD92" s="18"/>
      <c r="AE92" s="18"/>
    </row>
    <row r="93" spans="1:31" s="8" customFormat="1">
      <c r="A93" s="92" t="s">
        <v>38</v>
      </c>
      <c r="B93" s="86">
        <f>B29/B31</f>
        <v>0</v>
      </c>
      <c r="C93" s="87">
        <f t="shared" ref="C93:AC93" si="32">C29/C31</f>
        <v>0</v>
      </c>
      <c r="D93" s="86">
        <f t="shared" si="32"/>
        <v>0</v>
      </c>
      <c r="E93" s="87">
        <f t="shared" si="32"/>
        <v>0</v>
      </c>
      <c r="F93" s="86">
        <f t="shared" si="32"/>
        <v>0</v>
      </c>
      <c r="G93" s="87">
        <f t="shared" si="32"/>
        <v>0</v>
      </c>
      <c r="H93" s="86">
        <f t="shared" si="32"/>
        <v>0</v>
      </c>
      <c r="I93" s="87">
        <f t="shared" si="32"/>
        <v>0</v>
      </c>
      <c r="J93" s="86">
        <f t="shared" si="32"/>
        <v>0</v>
      </c>
      <c r="K93" s="87">
        <f t="shared" si="32"/>
        <v>0</v>
      </c>
      <c r="L93" s="86">
        <f t="shared" si="32"/>
        <v>0</v>
      </c>
      <c r="M93" s="87">
        <f t="shared" si="32"/>
        <v>0</v>
      </c>
      <c r="N93" s="86">
        <f t="shared" si="32"/>
        <v>0</v>
      </c>
      <c r="O93" s="87">
        <f t="shared" si="32"/>
        <v>0</v>
      </c>
      <c r="P93" s="86">
        <f t="shared" si="32"/>
        <v>0</v>
      </c>
      <c r="Q93" s="87">
        <f t="shared" si="32"/>
        <v>0</v>
      </c>
      <c r="R93" s="86">
        <f t="shared" si="32"/>
        <v>0</v>
      </c>
      <c r="S93" s="87">
        <f t="shared" si="32"/>
        <v>0</v>
      </c>
      <c r="T93" s="86">
        <f t="shared" si="32"/>
        <v>0</v>
      </c>
      <c r="U93" s="87">
        <f t="shared" si="32"/>
        <v>0</v>
      </c>
      <c r="V93" s="86">
        <f t="shared" si="32"/>
        <v>0</v>
      </c>
      <c r="W93" s="87">
        <f t="shared" si="32"/>
        <v>0</v>
      </c>
      <c r="X93" s="86">
        <f t="shared" si="32"/>
        <v>0</v>
      </c>
      <c r="Y93" s="87">
        <f t="shared" si="32"/>
        <v>0</v>
      </c>
      <c r="Z93" s="86">
        <f t="shared" si="32"/>
        <v>0</v>
      </c>
      <c r="AA93" s="86">
        <f t="shared" si="32"/>
        <v>0</v>
      </c>
      <c r="AB93" s="106">
        <f t="shared" si="32"/>
        <v>0</v>
      </c>
      <c r="AC93" s="107">
        <f t="shared" si="32"/>
        <v>0</v>
      </c>
      <c r="AD93" s="18"/>
      <c r="AE93" s="18"/>
    </row>
    <row r="94" spans="1:31" s="8" customFormat="1" ht="14" thickBot="1">
      <c r="A94" s="91" t="s">
        <v>39</v>
      </c>
      <c r="B94" s="88">
        <f>B30/B31</f>
        <v>0</v>
      </c>
      <c r="C94" s="89">
        <f t="shared" ref="C94:AC94" si="33">C30/C31</f>
        <v>0</v>
      </c>
      <c r="D94" s="88">
        <f t="shared" si="33"/>
        <v>0</v>
      </c>
      <c r="E94" s="89">
        <f t="shared" si="33"/>
        <v>0</v>
      </c>
      <c r="F94" s="88">
        <f t="shared" si="33"/>
        <v>0</v>
      </c>
      <c r="G94" s="89">
        <f t="shared" si="33"/>
        <v>0</v>
      </c>
      <c r="H94" s="88">
        <f t="shared" si="33"/>
        <v>0</v>
      </c>
      <c r="I94" s="89">
        <f t="shared" si="33"/>
        <v>0</v>
      </c>
      <c r="J94" s="88">
        <f t="shared" si="33"/>
        <v>0</v>
      </c>
      <c r="K94" s="89">
        <f t="shared" si="33"/>
        <v>0</v>
      </c>
      <c r="L94" s="88">
        <f t="shared" si="33"/>
        <v>0</v>
      </c>
      <c r="M94" s="89">
        <f t="shared" si="33"/>
        <v>0</v>
      </c>
      <c r="N94" s="88">
        <f t="shared" si="33"/>
        <v>0</v>
      </c>
      <c r="O94" s="89">
        <f t="shared" si="33"/>
        <v>0</v>
      </c>
      <c r="P94" s="88">
        <f t="shared" si="33"/>
        <v>0</v>
      </c>
      <c r="Q94" s="89">
        <f t="shared" si="33"/>
        <v>0</v>
      </c>
      <c r="R94" s="88">
        <f t="shared" si="33"/>
        <v>0</v>
      </c>
      <c r="S94" s="89">
        <f t="shared" si="33"/>
        <v>0</v>
      </c>
      <c r="T94" s="88">
        <f t="shared" si="33"/>
        <v>0</v>
      </c>
      <c r="U94" s="89">
        <f t="shared" si="33"/>
        <v>0</v>
      </c>
      <c r="V94" s="88">
        <f t="shared" si="33"/>
        <v>0</v>
      </c>
      <c r="W94" s="89">
        <f t="shared" si="33"/>
        <v>0</v>
      </c>
      <c r="X94" s="88">
        <f t="shared" si="33"/>
        <v>0</v>
      </c>
      <c r="Y94" s="89">
        <f t="shared" si="33"/>
        <v>0</v>
      </c>
      <c r="Z94" s="88">
        <f t="shared" si="33"/>
        <v>0</v>
      </c>
      <c r="AA94" s="88">
        <f t="shared" si="33"/>
        <v>0</v>
      </c>
      <c r="AB94" s="108">
        <f t="shared" si="33"/>
        <v>0</v>
      </c>
      <c r="AC94" s="109">
        <f t="shared" si="33"/>
        <v>0</v>
      </c>
      <c r="AD94" s="18"/>
      <c r="AE94" s="18"/>
    </row>
    <row r="95" spans="1:31" s="8" customFormat="1" ht="15" thickTop="1" thickBot="1">
      <c r="A95" s="9" t="s">
        <v>13</v>
      </c>
      <c r="B95" s="82">
        <f>SUM(B71:B94)</f>
        <v>1.0000000000000002</v>
      </c>
      <c r="C95" s="83">
        <f t="shared" ref="C95:AC95" si="34">SUM(C71:C94)</f>
        <v>0.99999999999999989</v>
      </c>
      <c r="D95" s="82">
        <f t="shared" si="34"/>
        <v>0.99999999999999989</v>
      </c>
      <c r="E95" s="83">
        <f t="shared" si="34"/>
        <v>1</v>
      </c>
      <c r="F95" s="82">
        <f t="shared" si="34"/>
        <v>1</v>
      </c>
      <c r="G95" s="83">
        <f t="shared" si="34"/>
        <v>1</v>
      </c>
      <c r="H95" s="82">
        <f t="shared" si="34"/>
        <v>1</v>
      </c>
      <c r="I95" s="83">
        <f t="shared" si="34"/>
        <v>1</v>
      </c>
      <c r="J95" s="82">
        <f t="shared" si="34"/>
        <v>1</v>
      </c>
      <c r="K95" s="82">
        <f t="shared" si="34"/>
        <v>0.99999999999999989</v>
      </c>
      <c r="L95" s="82">
        <f t="shared" si="34"/>
        <v>1</v>
      </c>
      <c r="M95" s="83">
        <f t="shared" si="34"/>
        <v>0.99999999999999978</v>
      </c>
      <c r="N95" s="82">
        <f t="shared" si="34"/>
        <v>1.0000000000000002</v>
      </c>
      <c r="O95" s="83">
        <f t="shared" si="34"/>
        <v>1.0000000000000002</v>
      </c>
      <c r="P95" s="82">
        <f t="shared" si="34"/>
        <v>1.0000000000000002</v>
      </c>
      <c r="Q95" s="83">
        <f t="shared" si="34"/>
        <v>0.99999999999999989</v>
      </c>
      <c r="R95" s="82">
        <f t="shared" si="34"/>
        <v>1</v>
      </c>
      <c r="S95" s="83">
        <f t="shared" si="34"/>
        <v>1</v>
      </c>
      <c r="T95" s="82">
        <f t="shared" si="34"/>
        <v>1</v>
      </c>
      <c r="U95" s="83">
        <f t="shared" si="34"/>
        <v>1</v>
      </c>
      <c r="V95" s="82">
        <f t="shared" si="34"/>
        <v>1</v>
      </c>
      <c r="W95" s="83">
        <f t="shared" si="34"/>
        <v>0.99999999999999989</v>
      </c>
      <c r="X95" s="82">
        <f t="shared" si="34"/>
        <v>0.99999999999999978</v>
      </c>
      <c r="Y95" s="83">
        <f t="shared" si="34"/>
        <v>1</v>
      </c>
      <c r="Z95" s="82">
        <f t="shared" si="34"/>
        <v>1</v>
      </c>
      <c r="AA95" s="82">
        <f t="shared" si="34"/>
        <v>1.0000000000000002</v>
      </c>
      <c r="AB95" s="82">
        <f t="shared" si="34"/>
        <v>1</v>
      </c>
      <c r="AC95" s="84">
        <f t="shared" si="34"/>
        <v>1.0000000000000002</v>
      </c>
      <c r="AD95" s="85"/>
    </row>
    <row r="96" spans="1:31" ht="14" thickTop="1"/>
  </sheetData>
  <mergeCells count="47"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P76"/>
  <sheetViews>
    <sheetView view="pageBreakPreview" zoomScale="93" zoomScaleNormal="93" zoomScaleSheetLayoutView="85" zoomScalePageLayoutView="93" workbookViewId="0">
      <selection activeCell="L37" sqref="L37"/>
    </sheetView>
  </sheetViews>
  <sheetFormatPr baseColWidth="10" defaultColWidth="8.83203125" defaultRowHeight="13"/>
  <cols>
    <col min="1" max="1" width="8.83203125" style="158"/>
    <col min="2" max="2" width="10.6640625" style="158" customWidth="1"/>
    <col min="3" max="3" width="27.33203125" style="158" customWidth="1"/>
    <col min="4" max="5" width="18.6640625" style="158" bestFit="1" customWidth="1"/>
    <col min="6" max="6" width="10.6640625" style="217" customWidth="1"/>
    <col min="7" max="12" width="8.83203125" style="158"/>
    <col min="13" max="13" width="9.33203125" style="158" bestFit="1" customWidth="1"/>
    <col min="14" max="16384" width="8.83203125" style="158"/>
  </cols>
  <sheetData>
    <row r="1" spans="1:16" ht="18">
      <c r="C1" s="332" t="s">
        <v>86</v>
      </c>
      <c r="D1" s="332"/>
      <c r="E1" s="332"/>
      <c r="F1" s="219"/>
    </row>
    <row r="2" spans="1:16" ht="18">
      <c r="C2" s="332" t="s">
        <v>57</v>
      </c>
      <c r="D2" s="332"/>
      <c r="E2" s="332"/>
      <c r="F2" s="219"/>
    </row>
    <row r="3" spans="1:16" ht="18">
      <c r="C3" s="333">
        <f>Daily!A5</f>
        <v>43525</v>
      </c>
      <c r="D3" s="333"/>
      <c r="E3" s="333"/>
      <c r="F3" s="220"/>
    </row>
    <row r="4" spans="1:16" ht="14" thickBot="1">
      <c r="C4" s="159"/>
      <c r="D4" s="159"/>
      <c r="E4" s="159"/>
      <c r="F4" s="221"/>
    </row>
    <row r="5" spans="1:16" ht="16" thickTop="1">
      <c r="A5" s="160"/>
      <c r="B5" s="160"/>
      <c r="C5" s="328" t="s">
        <v>58</v>
      </c>
      <c r="D5" s="328" t="s">
        <v>59</v>
      </c>
      <c r="E5" s="330" t="s">
        <v>60</v>
      </c>
      <c r="F5" s="222"/>
      <c r="G5" s="158" t="s">
        <v>84</v>
      </c>
    </row>
    <row r="6" spans="1:16" ht="16" thickBot="1">
      <c r="A6" s="161"/>
      <c r="B6" s="161"/>
      <c r="C6" s="329"/>
      <c r="D6" s="329"/>
      <c r="E6" s="331"/>
      <c r="F6" s="222"/>
    </row>
    <row r="7" spans="1:16" ht="19" thickTop="1">
      <c r="A7" s="160"/>
      <c r="B7" s="160"/>
      <c r="C7" s="306">
        <f>Daily!A5</f>
        <v>43525</v>
      </c>
      <c r="D7" s="240">
        <f>IF(Daily!AB33=0,"",Daily!AB33)</f>
        <v>344595</v>
      </c>
      <c r="E7" s="241">
        <f>IF(Daily!AC33=0,"",Daily!AC33)</f>
        <v>344094</v>
      </c>
      <c r="F7" s="218"/>
      <c r="G7" s="214">
        <f>IF(D7="",0,IF(WEEKDAY(C7,2)=7,3,IF(H7="H",3,IF(WEEKDAY(C7,2)=6,2,1))))</f>
        <v>1</v>
      </c>
      <c r="J7" s="214"/>
      <c r="K7" s="214"/>
      <c r="L7" s="214"/>
      <c r="M7" s="214"/>
      <c r="N7" s="214"/>
      <c r="P7" s="214"/>
    </row>
    <row r="8" spans="1:16" ht="18">
      <c r="A8" s="160"/>
      <c r="B8" s="160"/>
      <c r="C8" s="307">
        <f>C7+1</f>
        <v>43526</v>
      </c>
      <c r="D8" s="185">
        <f>IF(Daily!AB64=0,"",Daily!AB64)</f>
        <v>246793</v>
      </c>
      <c r="E8" s="186">
        <f>IF(Daily!AC64=0,"",Daily!AC64)</f>
        <v>246414</v>
      </c>
      <c r="F8" s="218"/>
      <c r="G8" s="214">
        <f t="shared" ref="G8:G29" si="0">IF(D8="",0,IF(WEEKDAY(C8,2)=7,3,IF(H8="H",3,IF(WEEKDAY(C8,2)=6,2,1))))</f>
        <v>2</v>
      </c>
      <c r="J8" s="214"/>
      <c r="K8" s="214"/>
      <c r="L8" s="214"/>
      <c r="M8" s="214"/>
      <c r="N8" s="214"/>
      <c r="P8" s="214"/>
    </row>
    <row r="9" spans="1:16" ht="18">
      <c r="A9" s="160"/>
      <c r="B9" s="160"/>
      <c r="C9" s="307">
        <f>C7+2</f>
        <v>43527</v>
      </c>
      <c r="D9" s="185">
        <f>IF(Daily!AB95=0,"",Daily!AB95)</f>
        <v>162143</v>
      </c>
      <c r="E9" s="186">
        <f>IF(Daily!AC95=0,"",Daily!AC95)</f>
        <v>161953</v>
      </c>
      <c r="F9" s="218"/>
      <c r="G9" s="214">
        <f t="shared" si="0"/>
        <v>3</v>
      </c>
      <c r="J9" s="214"/>
      <c r="K9" s="214"/>
      <c r="L9" s="214"/>
      <c r="M9" s="214"/>
      <c r="N9" s="214"/>
      <c r="P9" s="214"/>
    </row>
    <row r="10" spans="1:16" ht="18">
      <c r="A10" s="160"/>
      <c r="B10" s="160"/>
      <c r="C10" s="307">
        <f>C7+3</f>
        <v>43528</v>
      </c>
      <c r="D10" s="185">
        <f>IF(Daily!AB126=0,"",Daily!AB126)</f>
        <v>308569</v>
      </c>
      <c r="E10" s="186">
        <f>IF(Daily!AC126=0,"",Daily!AC126)</f>
        <v>307996</v>
      </c>
      <c r="F10" s="218"/>
      <c r="G10" s="214">
        <f t="shared" si="0"/>
        <v>1</v>
      </c>
      <c r="J10" s="214"/>
      <c r="K10" s="214"/>
      <c r="L10" s="214"/>
      <c r="M10" s="214"/>
      <c r="N10" s="214"/>
      <c r="P10" s="214"/>
    </row>
    <row r="11" spans="1:16" ht="18">
      <c r="A11" s="160"/>
      <c r="B11" s="160"/>
      <c r="C11" s="307">
        <f>C7+4</f>
        <v>43529</v>
      </c>
      <c r="D11" s="185">
        <f>IF(Daily!AB157=0,"",Daily!AB157)</f>
        <v>313578</v>
      </c>
      <c r="E11" s="186">
        <f>IF(Daily!AC157=0,"",Daily!AC157)</f>
        <v>312805</v>
      </c>
      <c r="F11" s="218"/>
      <c r="G11" s="214">
        <f t="shared" si="0"/>
        <v>1</v>
      </c>
      <c r="J11" s="214"/>
      <c r="K11" s="214"/>
      <c r="L11" s="214"/>
      <c r="M11" s="214"/>
      <c r="N11" s="214"/>
      <c r="P11" s="214"/>
    </row>
    <row r="12" spans="1:16" ht="18">
      <c r="A12" s="160"/>
      <c r="B12" s="160"/>
      <c r="C12" s="307">
        <f>C7+5</f>
        <v>43530</v>
      </c>
      <c r="D12" s="185">
        <f>IF(Daily!AB188=0,"",Daily!AB188)</f>
        <v>321143</v>
      </c>
      <c r="E12" s="186">
        <f>IF(Daily!AC188=0,"",Daily!AC188)</f>
        <v>320482</v>
      </c>
      <c r="F12" s="218"/>
      <c r="G12" s="214">
        <f t="shared" si="0"/>
        <v>1</v>
      </c>
      <c r="J12" s="214"/>
      <c r="K12" s="214"/>
      <c r="L12" s="214"/>
      <c r="M12" s="214"/>
      <c r="N12" s="214"/>
      <c r="P12" s="214"/>
    </row>
    <row r="13" spans="1:16" ht="18">
      <c r="A13" s="160"/>
      <c r="B13" s="160"/>
      <c r="C13" s="307">
        <f>C7+6</f>
        <v>43531</v>
      </c>
      <c r="D13" s="185">
        <f>IF(Daily!AB219=0,"",Daily!AB219)</f>
        <v>319898</v>
      </c>
      <c r="E13" s="186">
        <f>IF(Daily!AC219=0,"",Daily!AC219)</f>
        <v>319587</v>
      </c>
      <c r="F13" s="218"/>
      <c r="G13" s="214">
        <f t="shared" si="0"/>
        <v>1</v>
      </c>
      <c r="J13" s="214"/>
      <c r="K13" s="214"/>
      <c r="L13" s="214"/>
      <c r="M13" s="214"/>
      <c r="N13" s="214"/>
      <c r="P13" s="214"/>
    </row>
    <row r="14" spans="1:16" ht="18">
      <c r="A14" s="160"/>
      <c r="B14" s="160"/>
      <c r="C14" s="307">
        <f>C7+7</f>
        <v>43532</v>
      </c>
      <c r="D14" s="185">
        <f>IF(Daily!AB250=0,"",Daily!AB250)</f>
        <v>282228</v>
      </c>
      <c r="E14" s="186">
        <f>IF(Daily!AC250=0,"",Daily!AC250)</f>
        <v>281457</v>
      </c>
      <c r="F14" s="218"/>
      <c r="G14" s="214">
        <f t="shared" si="0"/>
        <v>1</v>
      </c>
      <c r="J14" s="214"/>
      <c r="K14" s="214"/>
      <c r="L14" s="214"/>
      <c r="M14" s="214"/>
      <c r="N14" s="214"/>
      <c r="P14" s="214"/>
    </row>
    <row r="15" spans="1:16" ht="18">
      <c r="A15" s="160"/>
      <c r="B15" s="160"/>
      <c r="C15" s="307">
        <f>C7+8</f>
        <v>43533</v>
      </c>
      <c r="D15" s="185">
        <f>IF(Daily!AB281=0,"",Daily!AB281)</f>
        <v>243795</v>
      </c>
      <c r="E15" s="186">
        <f>IF(Daily!AC281=0,"",Daily!AC281)</f>
        <v>243167</v>
      </c>
      <c r="F15" s="218"/>
      <c r="G15" s="214">
        <f>IF(D15="",0,IF(WEEKDAY(C15,2)=7,3,IF(H15="H",3,IF(WEEKDAY(C15,2)=6,2,1))))</f>
        <v>2</v>
      </c>
      <c r="J15" s="214"/>
      <c r="K15" s="214"/>
      <c r="L15" s="214"/>
      <c r="M15" s="214"/>
      <c r="N15" s="214"/>
      <c r="P15" s="214"/>
    </row>
    <row r="16" spans="1:16" ht="18">
      <c r="A16" s="160"/>
      <c r="B16" s="160"/>
      <c r="C16" s="307">
        <f>C7+9</f>
        <v>43534</v>
      </c>
      <c r="D16" s="185">
        <f>IF(Daily!AB312=0,"",Daily!AB312)</f>
        <v>159153</v>
      </c>
      <c r="E16" s="186">
        <f>IF(Daily!AC312=0,"",Daily!AC312)</f>
        <v>158934</v>
      </c>
      <c r="F16" s="218"/>
      <c r="G16" s="214">
        <f t="shared" si="0"/>
        <v>3</v>
      </c>
      <c r="J16" s="214"/>
      <c r="K16" s="214"/>
      <c r="L16" s="214"/>
      <c r="M16" s="214"/>
      <c r="N16" s="214"/>
      <c r="P16" s="214"/>
    </row>
    <row r="17" spans="1:16" ht="18">
      <c r="A17" s="160"/>
      <c r="B17" s="160"/>
      <c r="C17" s="307">
        <f>C7+10</f>
        <v>43535</v>
      </c>
      <c r="D17" s="185">
        <f>IF(Daily!AB343=0,"",Daily!AB343)</f>
        <v>317039</v>
      </c>
      <c r="E17" s="186">
        <f>IF(Daily!AC343=0,"",Daily!AC343)</f>
        <v>317129</v>
      </c>
      <c r="F17" s="218"/>
      <c r="G17" s="214">
        <f t="shared" si="0"/>
        <v>1</v>
      </c>
      <c r="J17" s="214"/>
      <c r="K17" s="214"/>
      <c r="L17" s="214"/>
      <c r="M17" s="214"/>
      <c r="N17" s="214"/>
      <c r="P17" s="214"/>
    </row>
    <row r="18" spans="1:16" ht="18">
      <c r="A18" s="160"/>
      <c r="B18" s="160"/>
      <c r="C18" s="307">
        <f>C7+11</f>
        <v>43536</v>
      </c>
      <c r="D18" s="185">
        <f>IF(Daily!AB374=0,"",Daily!AB374)</f>
        <v>323472</v>
      </c>
      <c r="E18" s="186">
        <f>IF(Daily!AC374=0,"",Daily!AC374)</f>
        <v>323012</v>
      </c>
      <c r="F18" s="218"/>
      <c r="G18" s="214">
        <f t="shared" si="0"/>
        <v>1</v>
      </c>
      <c r="J18" s="214"/>
      <c r="K18" s="214"/>
      <c r="L18" s="214"/>
      <c r="M18" s="214"/>
      <c r="N18" s="214"/>
      <c r="P18" s="214"/>
    </row>
    <row r="19" spans="1:16" ht="18">
      <c r="A19" s="160"/>
      <c r="B19" s="160"/>
      <c r="C19" s="307">
        <f>C7+12</f>
        <v>43537</v>
      </c>
      <c r="D19" s="185">
        <f>IF(Daily!AB405=0,"",Daily!AB405)</f>
        <v>324548</v>
      </c>
      <c r="E19" s="186">
        <f>IF(Daily!AC405=0,"",Daily!AC405)</f>
        <v>324132</v>
      </c>
      <c r="F19" s="218"/>
      <c r="G19" s="214">
        <f t="shared" si="0"/>
        <v>1</v>
      </c>
      <c r="J19" s="214"/>
      <c r="K19" s="214"/>
      <c r="L19" s="214"/>
      <c r="M19" s="214"/>
      <c r="N19" s="214"/>
      <c r="P19" s="214"/>
    </row>
    <row r="20" spans="1:16" ht="18">
      <c r="A20" s="160"/>
      <c r="B20" s="160"/>
      <c r="C20" s="307">
        <f>C7+13</f>
        <v>43538</v>
      </c>
      <c r="D20" s="185">
        <f>IF(Daily!AB436=0,"",Daily!AB436)</f>
        <v>321585</v>
      </c>
      <c r="E20" s="186">
        <f>IF(Daily!AC436=0,"",Daily!AC436)</f>
        <v>321216</v>
      </c>
      <c r="F20" s="218"/>
      <c r="G20" s="214">
        <f t="shared" si="0"/>
        <v>1</v>
      </c>
      <c r="J20" s="214"/>
      <c r="K20" s="214"/>
      <c r="L20" s="214"/>
      <c r="M20" s="214"/>
      <c r="N20" s="214"/>
      <c r="P20" s="214"/>
    </row>
    <row r="21" spans="1:16" ht="18">
      <c r="A21" s="160"/>
      <c r="B21" s="160"/>
      <c r="C21" s="307">
        <f>C7+14</f>
        <v>43539</v>
      </c>
      <c r="D21" s="185">
        <f>IF(Daily!AB467=0,"",Daily!AB467)</f>
        <v>342896</v>
      </c>
      <c r="E21" s="186">
        <f>IF(Daily!AC467=0,"",Daily!AC467)</f>
        <v>342353</v>
      </c>
      <c r="F21" s="218"/>
      <c r="G21" s="214">
        <f t="shared" si="0"/>
        <v>1</v>
      </c>
      <c r="J21" s="214"/>
      <c r="K21" s="214"/>
      <c r="L21" s="214"/>
      <c r="M21" s="214"/>
      <c r="N21" s="214"/>
      <c r="P21" s="214"/>
    </row>
    <row r="22" spans="1:16" ht="18">
      <c r="A22" s="160"/>
      <c r="B22" s="160"/>
      <c r="C22" s="307">
        <f>C7+15</f>
        <v>43540</v>
      </c>
      <c r="D22" s="185">
        <f>IF(Daily!AB498=0,"",Daily!AB498)</f>
        <v>250587</v>
      </c>
      <c r="E22" s="186">
        <f>IF(Daily!AC498=0,"",Daily!AC498)</f>
        <v>250176</v>
      </c>
      <c r="F22" s="218"/>
      <c r="G22" s="214">
        <f t="shared" si="0"/>
        <v>2</v>
      </c>
      <c r="J22" s="214"/>
      <c r="K22" s="214"/>
      <c r="L22" s="214"/>
      <c r="M22" s="214"/>
      <c r="N22" s="214"/>
      <c r="P22" s="214"/>
    </row>
    <row r="23" spans="1:16" ht="18">
      <c r="A23" s="160"/>
      <c r="B23" s="160"/>
      <c r="C23" s="307">
        <f>C7+16</f>
        <v>43541</v>
      </c>
      <c r="D23" s="185">
        <f>IF(Daily!AB529=0,"",Daily!AB529)</f>
        <v>166531</v>
      </c>
      <c r="E23" s="186">
        <f>IF(Daily!AC529=0,"",Daily!AC529)</f>
        <v>166302</v>
      </c>
      <c r="F23" s="218"/>
      <c r="G23" s="214">
        <f t="shared" si="0"/>
        <v>3</v>
      </c>
      <c r="J23" s="214"/>
      <c r="K23" s="214"/>
      <c r="L23" s="214"/>
      <c r="M23" s="214"/>
      <c r="N23" s="214"/>
      <c r="P23" s="214"/>
    </row>
    <row r="24" spans="1:16" ht="18">
      <c r="A24" s="160"/>
      <c r="B24" s="160"/>
      <c r="C24" s="307">
        <f>C7+17</f>
        <v>43542</v>
      </c>
      <c r="D24" s="185">
        <f>IF(Daily!AB560=0,"",Daily!AB560)</f>
        <v>308599</v>
      </c>
      <c r="E24" s="186">
        <f>IF(Daily!AC560=0,"",Daily!AC560)</f>
        <v>306438</v>
      </c>
      <c r="F24" s="218"/>
      <c r="G24" s="214">
        <f t="shared" si="0"/>
        <v>1</v>
      </c>
      <c r="J24" s="214"/>
      <c r="K24" s="214"/>
      <c r="L24" s="214"/>
      <c r="M24" s="214"/>
      <c r="N24" s="214"/>
      <c r="P24" s="214"/>
    </row>
    <row r="25" spans="1:16" ht="18">
      <c r="A25" s="160"/>
      <c r="B25" s="160"/>
      <c r="C25" s="307">
        <f>C7+18</f>
        <v>43543</v>
      </c>
      <c r="D25" s="185">
        <f>IF(Daily!AB591=0,"",Daily!AB591)</f>
        <v>317935</v>
      </c>
      <c r="E25" s="186">
        <f>IF(Daily!AC591=0,"",Daily!AC591)</f>
        <v>317489</v>
      </c>
      <c r="F25" s="218"/>
      <c r="G25" s="214">
        <f t="shared" si="0"/>
        <v>1</v>
      </c>
      <c r="J25" s="214"/>
      <c r="K25" s="214"/>
      <c r="L25" s="214"/>
      <c r="M25" s="214"/>
      <c r="N25" s="214"/>
      <c r="P25" s="214"/>
    </row>
    <row r="26" spans="1:16" ht="18">
      <c r="A26" s="160"/>
      <c r="B26" s="160"/>
      <c r="C26" s="307">
        <f>C7+19</f>
        <v>43544</v>
      </c>
      <c r="D26" s="185">
        <f>IF(Daily!AB622=0,"",Daily!AB622)</f>
        <v>323967</v>
      </c>
      <c r="E26" s="186">
        <f>IF(Daily!AC622=0,"",Daily!AC622)</f>
        <v>323228</v>
      </c>
      <c r="F26" s="218"/>
      <c r="G26" s="214">
        <f t="shared" si="0"/>
        <v>1</v>
      </c>
      <c r="J26" s="214"/>
      <c r="K26" s="214"/>
      <c r="L26" s="214"/>
      <c r="M26" s="214"/>
      <c r="N26" s="214"/>
      <c r="P26" s="214"/>
    </row>
    <row r="27" spans="1:16" ht="18">
      <c r="A27" s="160"/>
      <c r="B27" s="160"/>
      <c r="C27" s="307">
        <f>C7+20</f>
        <v>43545</v>
      </c>
      <c r="D27" s="185">
        <f>IF(Daily!AB653=0,"",Daily!AB653)</f>
        <v>319858</v>
      </c>
      <c r="E27" s="186">
        <f>IF(Daily!AC653=0,"",Daily!AC653)</f>
        <v>319475</v>
      </c>
      <c r="F27" s="218"/>
      <c r="G27" s="214">
        <f t="shared" si="0"/>
        <v>1</v>
      </c>
      <c r="J27" s="214"/>
      <c r="K27" s="214"/>
      <c r="L27" s="214"/>
      <c r="M27" s="214"/>
      <c r="N27" s="214"/>
      <c r="P27" s="214"/>
    </row>
    <row r="28" spans="1:16" ht="18">
      <c r="A28" s="160"/>
      <c r="B28" s="160"/>
      <c r="C28" s="307">
        <f>C7+21</f>
        <v>43546</v>
      </c>
      <c r="D28" s="185">
        <f>IF(Daily!AB684=0,"",Daily!AB684)</f>
        <v>340401</v>
      </c>
      <c r="E28" s="186">
        <f>IF(Daily!AC684=0,"",Daily!AC684)</f>
        <v>339831</v>
      </c>
      <c r="F28" s="218"/>
      <c r="G28" s="214">
        <f t="shared" si="0"/>
        <v>1</v>
      </c>
      <c r="K28" s="214"/>
      <c r="L28" s="214"/>
      <c r="M28" s="214"/>
      <c r="N28" s="214"/>
      <c r="P28" s="214"/>
    </row>
    <row r="29" spans="1:16" ht="18">
      <c r="A29" s="160"/>
      <c r="B29" s="160"/>
      <c r="C29" s="307">
        <f>C7+22</f>
        <v>43547</v>
      </c>
      <c r="D29" s="185">
        <f>IF(Daily!AB715=0,"",Daily!AB715)</f>
        <v>237544</v>
      </c>
      <c r="E29" s="186">
        <f>IF(Daily!AC715=0,"",Daily!AC715)</f>
        <v>237110</v>
      </c>
      <c r="F29" s="218"/>
      <c r="G29" s="214">
        <f t="shared" si="0"/>
        <v>2</v>
      </c>
      <c r="K29" s="214"/>
      <c r="L29" s="214"/>
      <c r="M29" s="214"/>
      <c r="N29" s="214"/>
      <c r="P29" s="214"/>
    </row>
    <row r="30" spans="1:16" ht="18">
      <c r="A30" s="160"/>
      <c r="B30" s="160"/>
      <c r="C30" s="307">
        <f>C7+23</f>
        <v>43548</v>
      </c>
      <c r="D30" s="185">
        <f>IF(Daily!AB746=0,"",Daily!AB746)</f>
        <v>157471</v>
      </c>
      <c r="E30" s="186">
        <f>IF(Daily!AC746=0,"",Daily!AC746)</f>
        <v>157259</v>
      </c>
      <c r="F30" s="218"/>
      <c r="G30" s="214">
        <f t="shared" ref="G30:G37" si="1">IF(D30="",0,IF(WEEKDAY(C30,2)=7,3,IF(H30="H",3,IF(WEEKDAY(C30,2)=6,2,1))))</f>
        <v>3</v>
      </c>
      <c r="K30" s="214"/>
      <c r="L30" s="214"/>
      <c r="M30" s="214"/>
      <c r="N30" s="214"/>
      <c r="P30" s="214"/>
    </row>
    <row r="31" spans="1:16" ht="18">
      <c r="A31" s="160"/>
      <c r="B31" s="160"/>
      <c r="C31" s="307">
        <f>C7+24</f>
        <v>43549</v>
      </c>
      <c r="D31" s="185">
        <f>IF(Daily!AB777=0,"",Daily!AB777)</f>
        <v>318014</v>
      </c>
      <c r="E31" s="186">
        <f>IF(Daily!AC777=0,"",Daily!AC777)</f>
        <v>317459</v>
      </c>
      <c r="F31" s="218"/>
      <c r="G31" s="214">
        <f t="shared" si="1"/>
        <v>1</v>
      </c>
      <c r="K31" s="214"/>
      <c r="L31" s="214"/>
      <c r="M31" s="214"/>
      <c r="N31" s="214"/>
      <c r="P31" s="214"/>
    </row>
    <row r="32" spans="1:16" ht="18">
      <c r="A32" s="160"/>
      <c r="B32" s="160"/>
      <c r="C32" s="307">
        <f>C7+25</f>
        <v>43550</v>
      </c>
      <c r="D32" s="185">
        <f>IF(Daily!AB808=0,"",Daily!AB808)</f>
        <v>324457</v>
      </c>
      <c r="E32" s="186">
        <f>IF(Daily!AC808=0,"",Daily!AC808)</f>
        <v>324023</v>
      </c>
      <c r="F32" s="218"/>
      <c r="G32" s="214">
        <f t="shared" si="1"/>
        <v>1</v>
      </c>
      <c r="K32" s="214"/>
      <c r="L32" s="214"/>
      <c r="M32" s="214"/>
      <c r="N32" s="214"/>
    </row>
    <row r="33" spans="1:14" ht="18">
      <c r="A33" s="160"/>
      <c r="B33" s="160"/>
      <c r="C33" s="307">
        <f>C7+26</f>
        <v>43551</v>
      </c>
      <c r="D33" s="185">
        <f>IF(Daily!AB839=0,"",Daily!AB839)</f>
        <v>321629</v>
      </c>
      <c r="E33" s="186">
        <f>IF(Daily!AC839=0,"",Daily!AC839)</f>
        <v>321135</v>
      </c>
      <c r="F33" s="218"/>
      <c r="G33" s="214">
        <f t="shared" si="1"/>
        <v>1</v>
      </c>
      <c r="K33" s="214"/>
      <c r="L33" s="214"/>
      <c r="N33" s="214"/>
    </row>
    <row r="34" spans="1:14" ht="18">
      <c r="A34" s="160"/>
      <c r="B34" s="160"/>
      <c r="C34" s="307">
        <f>C7+27</f>
        <v>43552</v>
      </c>
      <c r="D34" s="185">
        <f>IF(Daily!AB870=0,"",Daily!AB870)</f>
        <v>321048</v>
      </c>
      <c r="E34" s="186">
        <f>IF(Daily!AC870=0,"",Daily!AC870)</f>
        <v>320559</v>
      </c>
      <c r="F34" s="218"/>
      <c r="G34" s="214">
        <f t="shared" si="1"/>
        <v>1</v>
      </c>
      <c r="K34" s="214"/>
      <c r="L34" s="214"/>
      <c r="N34" s="214"/>
    </row>
    <row r="35" spans="1:14" ht="18">
      <c r="A35" s="160"/>
      <c r="B35" s="160"/>
      <c r="C35" s="307">
        <f>C7+28</f>
        <v>43553</v>
      </c>
      <c r="D35" s="185">
        <f>IF(Daily!AB901=0,"",Daily!AB901)</f>
        <v>331141</v>
      </c>
      <c r="E35" s="186">
        <f>IF(Daily!AC901=0,"",Daily!AC901)</f>
        <v>330502</v>
      </c>
      <c r="F35" s="218"/>
      <c r="G35" s="214">
        <f t="shared" si="1"/>
        <v>1</v>
      </c>
      <c r="L35" s="214"/>
      <c r="N35" s="214"/>
    </row>
    <row r="36" spans="1:14" ht="18">
      <c r="A36" s="160"/>
      <c r="B36" s="160"/>
      <c r="C36" s="307">
        <f>C8+28</f>
        <v>43554</v>
      </c>
      <c r="D36" s="185">
        <f>IF(Daily!AB932=0,"",Daily!AB932)</f>
        <v>243238</v>
      </c>
      <c r="E36" s="186">
        <f>IF(Daily!AC932=0,"",Daily!AC932)</f>
        <v>242714</v>
      </c>
      <c r="F36" s="218"/>
      <c r="G36" s="214">
        <f t="shared" si="1"/>
        <v>2</v>
      </c>
      <c r="L36" s="214"/>
      <c r="N36" s="214"/>
    </row>
    <row r="37" spans="1:14" ht="19" thickBot="1">
      <c r="A37" s="160"/>
      <c r="B37" s="160"/>
      <c r="C37" s="307">
        <f>C9+28</f>
        <v>43555</v>
      </c>
      <c r="D37" s="185">
        <f>IF(Daily!AB963=0,"",Daily!AB963)</f>
        <v>164974</v>
      </c>
      <c r="E37" s="239">
        <f>IF(Daily!AC963=0,"",Daily!AC963)</f>
        <v>164714</v>
      </c>
      <c r="F37" s="218"/>
      <c r="G37" s="214">
        <f t="shared" si="1"/>
        <v>3</v>
      </c>
      <c r="L37" s="214"/>
      <c r="N37" s="214"/>
    </row>
    <row r="38" spans="1:14" ht="17" thickTop="1" thickBot="1">
      <c r="A38" s="160"/>
      <c r="B38" s="160"/>
      <c r="C38" s="166" t="s">
        <v>41</v>
      </c>
      <c r="D38" s="213">
        <f>SUM(D7:D37)</f>
        <v>8778829</v>
      </c>
      <c r="E38" s="212">
        <f>SUM(E7:E37)</f>
        <v>8763145</v>
      </c>
      <c r="F38" s="223"/>
      <c r="G38" s="165"/>
      <c r="H38" s="165"/>
      <c r="I38" s="165"/>
    </row>
    <row r="39" spans="1:14" ht="16" thickTop="1">
      <c r="A39" s="162"/>
      <c r="B39" s="163"/>
      <c r="C39" s="164" t="s">
        <v>61</v>
      </c>
      <c r="D39" s="163"/>
      <c r="E39" s="163"/>
      <c r="F39" s="224"/>
    </row>
    <row r="40" spans="1:14">
      <c r="A40" s="162"/>
      <c r="B40" s="163"/>
      <c r="C40" s="163"/>
      <c r="D40" s="163"/>
      <c r="E40" s="163"/>
      <c r="F40" s="224"/>
    </row>
    <row r="41" spans="1:14" ht="15">
      <c r="A41" s="162"/>
      <c r="C41" s="168" t="s">
        <v>64</v>
      </c>
      <c r="D41" s="165">
        <f>MAX(D7:D37)</f>
        <v>344595</v>
      </c>
      <c r="E41" s="165">
        <f>MAX(E7:E37)</f>
        <v>344094</v>
      </c>
      <c r="F41" s="225"/>
    </row>
    <row r="42" spans="1:14" ht="17">
      <c r="A42" s="162"/>
      <c r="C42" s="168" t="s">
        <v>62</v>
      </c>
      <c r="D42" s="308">
        <f>IF(D38=0,"-",INDEX($C$7:$C$37,MATCH(MAX(D$7:D$37),D$7:D$37,0)))</f>
        <v>43525</v>
      </c>
      <c r="E42" s="308">
        <f>IF(E38=0,"-",INDEX($C$7:$C$37,MATCH(MAX(E$7:E$37),E$7:E$37,0)))</f>
        <v>43525</v>
      </c>
      <c r="F42" s="226"/>
    </row>
    <row r="43" spans="1:14" ht="15">
      <c r="A43" s="162"/>
      <c r="C43" s="168" t="s">
        <v>63</v>
      </c>
      <c r="D43" s="165">
        <f>IF(D38=0,0,AVERAGEIF($G$7:$G$37,"&gt;0",D$7:D$37))</f>
        <v>283188.03225806454</v>
      </c>
      <c r="E43" s="165">
        <f>IF(E38=0,0,AVERAGEIF($G$7:$G$37,"&gt;0",E$7:E$37))</f>
        <v>282682.09677419357</v>
      </c>
      <c r="F43" s="225"/>
    </row>
    <row r="44" spans="1:14" ht="15">
      <c r="A44" s="162"/>
      <c r="C44" s="303" t="s">
        <v>69</v>
      </c>
      <c r="D44" s="215">
        <f>SUMIF($G$7:$G$37,1,D$7:D$37)</f>
        <v>6746600</v>
      </c>
      <c r="E44" s="215">
        <f>SUMIF($G$7:$G$37,1,E$7:E$37)</f>
        <v>6734402</v>
      </c>
      <c r="F44" s="225"/>
    </row>
    <row r="45" spans="1:14" ht="15">
      <c r="A45" s="162"/>
      <c r="C45" s="168" t="s">
        <v>65</v>
      </c>
      <c r="D45" s="165">
        <f>IF(D38=0,0,AVERAGEIF($G$7:$G$37,1,D$7:D$37))</f>
        <v>321266.66666666669</v>
      </c>
      <c r="E45" s="165">
        <f>IF(E38=0,0,AVERAGEIF($G$7:$G$37,1,E$7:E$37))</f>
        <v>320685.80952380953</v>
      </c>
      <c r="F45" s="225"/>
    </row>
    <row r="46" spans="1:14" ht="15">
      <c r="C46" s="304" t="s">
        <v>66</v>
      </c>
      <c r="D46" s="215">
        <f>SUMIF($G$7:$G$37,2,D$7:D$37)</f>
        <v>1221957</v>
      </c>
      <c r="E46" s="215">
        <f>SUMIF($G$7:$G$37,2,E$7:E$37)</f>
        <v>1219581</v>
      </c>
      <c r="F46" s="227"/>
    </row>
    <row r="47" spans="1:14" ht="15">
      <c r="C47" s="169" t="s">
        <v>67</v>
      </c>
      <c r="D47" s="165">
        <f>IF(D38=0,0,AVERAGEIF($G$7:$G$37,2,D$7:D$37))</f>
        <v>244391.4</v>
      </c>
      <c r="E47" s="165">
        <f>IF(E38=0,0,AVERAGEIF($G$7:$G$37,2,E$7:E$37))</f>
        <v>243916.2</v>
      </c>
      <c r="F47" s="227"/>
    </row>
    <row r="48" spans="1:14" ht="15">
      <c r="C48" s="304" t="s">
        <v>75</v>
      </c>
      <c r="D48" s="215">
        <f>SUMIF($G$7:$G$37,3,D$7:D$37)</f>
        <v>810272</v>
      </c>
      <c r="E48" s="215">
        <f>SUMIF($G$7:$G$37,3,E$7:E$37)</f>
        <v>809162</v>
      </c>
      <c r="F48" s="228"/>
    </row>
    <row r="49" spans="3:6" ht="15">
      <c r="C49" s="169" t="s">
        <v>74</v>
      </c>
      <c r="D49" s="165">
        <f>IF(D38=0,0,AVERAGEIF($G$7:$G$37,3,D$7:D$37))</f>
        <v>162054.39999999999</v>
      </c>
      <c r="E49" s="165">
        <f>IF(E38=0,0,AVERAGEIF($G$7:$G$37,3,E$7:E$37))</f>
        <v>161832.4</v>
      </c>
      <c r="F49" s="228"/>
    </row>
    <row r="50" spans="3:6" ht="15">
      <c r="C50" s="169" t="s">
        <v>71</v>
      </c>
      <c r="D50" s="228">
        <f>+D46+D48</f>
        <v>2032229</v>
      </c>
      <c r="E50" s="228">
        <f>+E46+E48</f>
        <v>2028743</v>
      </c>
      <c r="F50" s="228"/>
    </row>
    <row r="51" spans="3:6" ht="15">
      <c r="C51" s="169" t="s">
        <v>70</v>
      </c>
      <c r="D51" s="216">
        <f>IF(D38=0,0,AVERAGEIF($G7:$G37,"&gt;1",D7:D37))</f>
        <v>203222.9</v>
      </c>
      <c r="E51" s="216">
        <f>IF(E38=0,0,AVERAGEIF($G7:$G37,"&gt;1",E7:E37))</f>
        <v>202874.3</v>
      </c>
      <c r="F51" s="228"/>
    </row>
    <row r="52" spans="3:6">
      <c r="C52" s="305" t="s">
        <v>41</v>
      </c>
      <c r="D52" s="215">
        <f>+D44+D46+D48</f>
        <v>8778829</v>
      </c>
      <c r="E52" s="215">
        <f>+E44+E46+E48</f>
        <v>8763145</v>
      </c>
      <c r="F52" s="225"/>
    </row>
    <row r="53" spans="3:6">
      <c r="D53" s="167" t="str">
        <f>IF(Monthly!AB31=D52,"CORRECT","no")</f>
        <v>CORRECT</v>
      </c>
      <c r="E53" s="167" t="str">
        <f>IF(Monthly!AC31=E52,"CORRECT","no")</f>
        <v>CORRECT</v>
      </c>
      <c r="F53" s="229"/>
    </row>
    <row r="54" spans="3:6">
      <c r="C54" s="170" t="s">
        <v>72</v>
      </c>
      <c r="D54" s="165">
        <f>SUM(Monthly!AB11:AB13)</f>
        <v>1673113</v>
      </c>
    </row>
    <row r="55" spans="3:6">
      <c r="C55" s="170" t="s">
        <v>73</v>
      </c>
      <c r="D55" s="165">
        <f>SUM(Monthly!AB21:AB23)</f>
        <v>1929788</v>
      </c>
    </row>
    <row r="60" spans="3:6">
      <c r="C60" s="238" t="s">
        <v>76</v>
      </c>
      <c r="D60" s="238"/>
      <c r="E60" s="238"/>
    </row>
    <row r="61" spans="3:6">
      <c r="C61" s="167" t="s">
        <v>77</v>
      </c>
      <c r="D61" s="216">
        <f t="array" ref="D61">AVERAGE(IF(WEEKDAY($C$7:$C$37,2)=1,D$7:D$37))</f>
        <v>313055.25</v>
      </c>
      <c r="E61" s="216">
        <f t="array" ref="E61">AVERAGE(IF(WEEKDAY($C$7:$C$37,2)=1,E$7:E$37))</f>
        <v>312255.5</v>
      </c>
      <c r="F61" s="216"/>
    </row>
    <row r="62" spans="3:6">
      <c r="C62" s="167" t="s">
        <v>78</v>
      </c>
      <c r="D62" s="216">
        <f t="array" ref="D62">AVERAGE(IF(WEEKDAY($C$7:$C$37,2)=2,D$7:D$37))</f>
        <v>319860.5</v>
      </c>
      <c r="E62" s="216">
        <f t="array" ref="E62">AVERAGE(IF(WEEKDAY($C$7:$C$37,2)=2,E$7:E$37))</f>
        <v>319332.25</v>
      </c>
    </row>
    <row r="63" spans="3:6">
      <c r="C63" s="167" t="s">
        <v>79</v>
      </c>
      <c r="D63" s="216">
        <f t="array" ref="D63">AVERAGE(IF(WEEKDAY($C$7:$C$37,2)=3,D$7:D$37))</f>
        <v>322821.75</v>
      </c>
      <c r="E63" s="216">
        <f t="array" ref="E63">AVERAGE(IF(WEEKDAY($C$7:$C$37,2)=3,E$7:E$37))</f>
        <v>322244.25</v>
      </c>
    </row>
    <row r="64" spans="3:6">
      <c r="C64" s="167" t="s">
        <v>80</v>
      </c>
      <c r="D64" s="216">
        <f t="array" ref="D64">AVERAGE(IF(WEEKDAY($C$7:$C$37,2)=4,D$7:D$37))</f>
        <v>320597.25</v>
      </c>
      <c r="E64" s="216">
        <f t="array" ref="E64">AVERAGE(IF(WEEKDAY($C$7:$C$37,2)=4,E$7:E$37))</f>
        <v>320209.25</v>
      </c>
    </row>
    <row r="65" spans="3:5">
      <c r="C65" s="167" t="s">
        <v>81</v>
      </c>
      <c r="D65" s="216">
        <f t="array" ref="D65">AVERAGE(IF(WEEKDAY($C$7:$C$37,2)=5,D$7:D$37))</f>
        <v>328252.2</v>
      </c>
      <c r="E65" s="216">
        <f t="array" ref="E65">AVERAGE(IF(WEEKDAY($C$7:$C$37,2)=5,E$7:E$37))</f>
        <v>327647.40000000002</v>
      </c>
    </row>
    <row r="66" spans="3:5">
      <c r="C66" s="167" t="s">
        <v>82</v>
      </c>
      <c r="D66" s="216">
        <f>AVERAGEIF($G$7:$G$37,2,D$7:D$37)</f>
        <v>244391.4</v>
      </c>
      <c r="E66" s="216">
        <f>AVERAGEIF($G$7:$G$37,2,E$7:E$37)</f>
        <v>243916.2</v>
      </c>
    </row>
    <row r="67" spans="3:5">
      <c r="C67" s="167" t="s">
        <v>83</v>
      </c>
      <c r="D67" s="216">
        <f>AVERAGEIF($G$7:$G$37,3,D$7:D$37)</f>
        <v>162054.39999999999</v>
      </c>
      <c r="E67" s="216">
        <f>AVERAGEIF($G$7:$G$37,3,E$7:E$37)</f>
        <v>161832.4</v>
      </c>
    </row>
    <row r="70" spans="3:5">
      <c r="C70" s="167"/>
      <c r="D70" s="216"/>
    </row>
    <row r="71" spans="3:5">
      <c r="C71" s="167"/>
      <c r="D71" s="216"/>
    </row>
    <row r="72" spans="3:5">
      <c r="C72" s="167"/>
      <c r="D72" s="216"/>
    </row>
    <row r="73" spans="3:5">
      <c r="C73" s="167"/>
      <c r="D73" s="216"/>
    </row>
    <row r="74" spans="3:5">
      <c r="C74" s="167"/>
      <c r="D74" s="216"/>
    </row>
    <row r="75" spans="3:5">
      <c r="C75" s="167"/>
      <c r="D75" s="216"/>
    </row>
    <row r="76" spans="3:5">
      <c r="C76" s="167"/>
      <c r="D76" s="216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37">
    <cfRule type="expression" dxfId="4" priority="5">
      <formula>$G37&gt;1</formula>
    </cfRule>
  </conditionalFormatting>
  <conditionalFormatting sqref="D37:E37">
    <cfRule type="expression" dxfId="3" priority="4">
      <formula>$G37&gt;1</formula>
    </cfRule>
  </conditionalFormatting>
  <conditionalFormatting sqref="C7:C36">
    <cfRule type="expression" dxfId="2" priority="3" stopIfTrue="1">
      <formula>$G7&gt;1</formula>
    </cfRule>
  </conditionalFormatting>
  <conditionalFormatting sqref="D7:E36">
    <cfRule type="expression" dxfId="1" priority="2" stopIfTrue="1">
      <formula>$G7&gt;1</formula>
    </cfRule>
  </conditionalFormatting>
  <conditionalFormatting sqref="C7:E37">
    <cfRule type="expression" dxfId="0" priority="1" stopIfTrue="1">
      <formula>$H7="H"</formula>
    </cfRule>
  </conditionalFormatting>
  <printOptions horizontalCentered="1"/>
  <pageMargins left="0" right="0.2" top="0.55000000000000004" bottom="0.25" header="0.17" footer="0.17"/>
  <pageSetup paperSize="14" scale="9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0070C36-A1BD-4E07-94E2-16602EDDD3AE}"/>
</file>

<file path=customXml/itemProps2.xml><?xml version="1.0" encoding="utf-8"?>
<ds:datastoreItem xmlns:ds="http://schemas.openxmlformats.org/officeDocument/2006/customXml" ds:itemID="{49908C24-6AFB-4BB4-9A37-CF1F3619D261}"/>
</file>

<file path=customXml/itemProps3.xml><?xml version="1.0" encoding="utf-8"?>
<ds:datastoreItem xmlns:ds="http://schemas.openxmlformats.org/officeDocument/2006/customXml" ds:itemID="{054E849A-7D12-4852-96A0-195F8ED7720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Wenie I. Del Mundo</dc:creator>
  <cp:lastModifiedBy>Microsoft Office User</cp:lastModifiedBy>
  <cp:lastPrinted>2018-02-07T09:53:06Z</cp:lastPrinted>
  <dcterms:created xsi:type="dcterms:W3CDTF">2007-01-05T06:49:01Z</dcterms:created>
  <dcterms:modified xsi:type="dcterms:W3CDTF">2019-04-03T07:40:54Z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